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C:\Users\JRHLB\Documents\"/>
    </mc:Choice>
  </mc:AlternateContent>
  <xr:revisionPtr revIDLastSave="0" documentId="8_{54D666AA-337D-4DD9-BAE0-663FFC8761A9}" xr6:coauthVersionLast="47" xr6:coauthVersionMax="47" xr10:uidLastSave="{00000000-0000-0000-0000-000000000000}"/>
  <bookViews>
    <workbookView xWindow="-110" yWindow="-110" windowWidth="19420" windowHeight="10420" tabRatio="726" activeTab="1" xr2:uid="{00000000-000D-0000-FFFF-FFFF00000000}"/>
  </bookViews>
  <sheets>
    <sheet name="Dashboard" sheetId="1" r:id="rId1"/>
    <sheet name="Results" sheetId="14" r:id="rId2"/>
    <sheet name="Instructions" sheetId="9" r:id="rId3"/>
    <sheet name="Test Cases Server 2019" sheetId="17" r:id="rId4"/>
    <sheet name="Appendix" sheetId="10" r:id="rId5"/>
    <sheet name="Change Log" sheetId="11" r:id="rId6"/>
    <sheet name="New Release Changes" sheetId="18" r:id="rId7"/>
    <sheet name="Issue Code Table" sheetId="16" r:id="rId8"/>
  </sheets>
  <definedNames>
    <definedName name="_xlnm._FilterDatabase" localSheetId="7" hidden="1">'Issue Code Table'!$A$1:$U$502</definedName>
    <definedName name="_xlnm._FilterDatabase" localSheetId="3" hidden="1">'Test Cases Server 2019'!$A$2:$AH$299</definedName>
    <definedName name="_Hlk27754452" localSheetId="3">'Test Cases Server 2019'!#REF!</definedName>
    <definedName name="_Hlk27754546" localSheetId="3">'Test Cases Server 2019'!#REF!</definedName>
    <definedName name="_Hlk27755815" localSheetId="3">'Test Cases Server 2019'!#REF!</definedName>
    <definedName name="_Hlk27756043" localSheetId="3">'Test Cases Server 2019'!#REF!</definedName>
    <definedName name="_xlnm.Print_Area" localSheetId="4">Appendix!$A$1:$N$27</definedName>
    <definedName name="_xlnm.Print_Area" localSheetId="5">'Change Log'!$A$1:$D$3</definedName>
    <definedName name="_xlnm.Print_Area" localSheetId="0">Dashboard!$A$1:$C$45</definedName>
    <definedName name="_xlnm.Print_Area" localSheetId="2">Instructions!$A$1:$N$60</definedName>
    <definedName name="_xlnm.Print_Area" localSheetId="6">'New Release Changes'!$A$1:$D$3</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4" l="1"/>
  <c r="D12" i="14"/>
  <c r="C12" i="14"/>
  <c r="B12" i="14"/>
  <c r="AA4" i="17" l="1"/>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191" i="17"/>
  <c r="AA192" i="17"/>
  <c r="AA193" i="17"/>
  <c r="AA194" i="17"/>
  <c r="AA195" i="17"/>
  <c r="AA196" i="17"/>
  <c r="AA197" i="17"/>
  <c r="AA198" i="17"/>
  <c r="AA199" i="17"/>
  <c r="AA200" i="17"/>
  <c r="AA201" i="17"/>
  <c r="AA202" i="17"/>
  <c r="AA203" i="17"/>
  <c r="AA204" i="17"/>
  <c r="AA205" i="17"/>
  <c r="AA206" i="17"/>
  <c r="AA207" i="17"/>
  <c r="AA208" i="17"/>
  <c r="AA209" i="17"/>
  <c r="AA210" i="17"/>
  <c r="AA211" i="17"/>
  <c r="AA212" i="17"/>
  <c r="AA213" i="17"/>
  <c r="AA214" i="17"/>
  <c r="AA215" i="17"/>
  <c r="AA216" i="17"/>
  <c r="AA217" i="17"/>
  <c r="AA218" i="17"/>
  <c r="AA219" i="17"/>
  <c r="AA220" i="17"/>
  <c r="AA221" i="17"/>
  <c r="AA222" i="17"/>
  <c r="AA223" i="17"/>
  <c r="AA224" i="17"/>
  <c r="AA225" i="17"/>
  <c r="AA226" i="17"/>
  <c r="AA227" i="17"/>
  <c r="AA228" i="17"/>
  <c r="AA229" i="17"/>
  <c r="AA230" i="17"/>
  <c r="AA231" i="17"/>
  <c r="AA232" i="17"/>
  <c r="AA233" i="17"/>
  <c r="AA234" i="17"/>
  <c r="AA235" i="17"/>
  <c r="AA236" i="17"/>
  <c r="AA237" i="17"/>
  <c r="AA238" i="17"/>
  <c r="AA239" i="17"/>
  <c r="AA240" i="17"/>
  <c r="AA241" i="17"/>
  <c r="AA242" i="17"/>
  <c r="AA243" i="17"/>
  <c r="AA244" i="17"/>
  <c r="AA245" i="17"/>
  <c r="AA246" i="17"/>
  <c r="AA247" i="17"/>
  <c r="AA248" i="17"/>
  <c r="AA249" i="17"/>
  <c r="AA250" i="17"/>
  <c r="AA251" i="17"/>
  <c r="AA252" i="17"/>
  <c r="AA253" i="17"/>
  <c r="AA254" i="17"/>
  <c r="AA255" i="17"/>
  <c r="AA256" i="17"/>
  <c r="AA257" i="17"/>
  <c r="AA258" i="17"/>
  <c r="AA259" i="17"/>
  <c r="AA260" i="17"/>
  <c r="AA261" i="17"/>
  <c r="AA262" i="17"/>
  <c r="AA263" i="17"/>
  <c r="AA264" i="17"/>
  <c r="AA265" i="17"/>
  <c r="AA266" i="17"/>
  <c r="AA267" i="17"/>
  <c r="AA268" i="17"/>
  <c r="AA269" i="17"/>
  <c r="AA270" i="17"/>
  <c r="AA271" i="17"/>
  <c r="AA272" i="17"/>
  <c r="AA273" i="17"/>
  <c r="AA274" i="17"/>
  <c r="AA275" i="17"/>
  <c r="AA276" i="17"/>
  <c r="AA277" i="17"/>
  <c r="AA278" i="17"/>
  <c r="AA279" i="17"/>
  <c r="AA280" i="17"/>
  <c r="AA281" i="17"/>
  <c r="AA282" i="17"/>
  <c r="AA283" i="17"/>
  <c r="AA284" i="17"/>
  <c r="AA285" i="17"/>
  <c r="AA286" i="17"/>
  <c r="AA287" i="17"/>
  <c r="AA288" i="17"/>
  <c r="AA289" i="17"/>
  <c r="AA290" i="17"/>
  <c r="AA291" i="17"/>
  <c r="AA292" i="17"/>
  <c r="AA293" i="17"/>
  <c r="AA294" i="17"/>
  <c r="AA295" i="17"/>
  <c r="AA296" i="17"/>
  <c r="AA297" i="17"/>
  <c r="AA298" i="17"/>
  <c r="E22" i="14" l="1"/>
  <c r="E18" i="14"/>
  <c r="E23" i="14"/>
  <c r="F17" i="14"/>
  <c r="F21" i="14"/>
  <c r="F18" i="14"/>
  <c r="F19" i="14"/>
  <c r="F23" i="14"/>
  <c r="F20" i="14"/>
  <c r="E17" i="14"/>
  <c r="O12" i="14"/>
  <c r="F12" i="14" l="1"/>
  <c r="M12" i="14" l="1"/>
  <c r="N12" i="14" s="1"/>
  <c r="AA3" i="17" l="1"/>
  <c r="C17" i="14" l="1"/>
  <c r="C18" i="14"/>
  <c r="C19" i="14"/>
  <c r="C20" i="14"/>
  <c r="C21" i="14"/>
  <c r="C22" i="14"/>
  <c r="C23" i="14"/>
  <c r="E19" i="14"/>
  <c r="E20" i="14"/>
  <c r="F22" i="14"/>
  <c r="D23" i="14"/>
  <c r="D17" i="14"/>
  <c r="D22" i="14"/>
  <c r="E21" i="14"/>
  <c r="D21" i="14"/>
  <c r="D20" i="14"/>
  <c r="D18" i="14"/>
  <c r="D19" i="14"/>
  <c r="A29" i="14"/>
  <c r="D16" i="14"/>
  <c r="E16" i="14"/>
  <c r="C16" i="14"/>
  <c r="F16" i="14"/>
  <c r="B29" i="14"/>
  <c r="B27" i="14"/>
  <c r="H22" i="14" l="1"/>
  <c r="H18" i="14"/>
  <c r="H19" i="14"/>
  <c r="H17" i="14"/>
  <c r="H21" i="14"/>
  <c r="H20" i="14"/>
  <c r="H23" i="14"/>
  <c r="A27" i="14"/>
  <c r="I23" i="14"/>
  <c r="I17" i="14"/>
  <c r="I21" i="14"/>
  <c r="I18" i="14"/>
  <c r="I22" i="14"/>
  <c r="I16" i="14"/>
  <c r="I20" i="14"/>
  <c r="I19" i="14"/>
  <c r="H16" i="14" l="1"/>
  <c r="D24" i="14" s="1"/>
  <c r="G12" i="14" l="1"/>
</calcChain>
</file>

<file path=xl/sharedStrings.xml><?xml version="1.0" encoding="utf-8"?>
<sst xmlns="http://schemas.openxmlformats.org/spreadsheetml/2006/main" count="6830" uniqueCount="4455">
  <si>
    <t>Internal Revenue Service</t>
  </si>
  <si>
    <t>Office of Safeguards</t>
  </si>
  <si>
    <t xml:space="preserve"> ▪ SCSEM Subject: Microsoft Server 2019</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</si>
  <si>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</si>
  <si>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</si>
  <si>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</si>
  <si>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</si>
  <si>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</si>
  <si>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</si>
  <si>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</si>
  <si>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</si>
  <si>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</si>
  <si>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</si>
  <si>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</si>
  <si>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</si>
  <si>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</si>
  <si>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</si>
  <si>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</si>
  <si>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 xml:space="preserve"> </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</si>
  <si>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</si>
  <si>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</si>
  <si>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</si>
  <si>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</si>
  <si>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</si>
  <si>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</si>
  <si>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</si>
  <si>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</si>
  <si>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</si>
  <si>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</si>
  <si>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</si>
  <si>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</si>
  <si>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</si>
  <si>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</si>
  <si>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</si>
  <si>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</si>
  <si>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</si>
  <si>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</si>
  <si>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</si>
  <si>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</si>
  <si>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</si>
  <si>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</si>
  <si>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Server2019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</si>
  <si>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</si>
  <si>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</si>
  <si>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</si>
  <si>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</si>
  <si>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</si>
  <si>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</si>
  <si>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</si>
  <si>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</si>
  <si>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</si>
  <si>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</si>
  <si>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</si>
  <si>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</si>
  <si>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</si>
  <si>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</si>
  <si>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</si>
  <si>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</si>
  <si>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</si>
  <si>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</si>
  <si>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</si>
  <si>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</si>
  <si>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</si>
  <si>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</si>
  <si>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</si>
  <si>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</si>
  <si>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2016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</si>
  <si>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</si>
  <si>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</si>
  <si>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</si>
  <si>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</si>
  <si>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</si>
  <si>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</si>
  <si>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</si>
  <si>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</si>
  <si>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</si>
  <si>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</si>
  <si>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</si>
  <si>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</si>
  <si>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</si>
  <si>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</si>
  <si>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</si>
  <si>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</si>
  <si>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</si>
  <si>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</si>
  <si>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</si>
  <si>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</si>
  <si>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</si>
  <si>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</si>
  <si>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</si>
  <si>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</si>
  <si>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</si>
  <si>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</si>
  <si>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</si>
  <si>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</si>
  <si>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</si>
  <si>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</si>
  <si>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</si>
  <si>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</si>
  <si>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</si>
  <si>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</si>
  <si>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</si>
  <si>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</si>
  <si>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</si>
  <si>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</si>
  <si>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</si>
  <si>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</si>
  <si>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</si>
  <si>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</si>
  <si>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</si>
  <si>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</si>
  <si>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</si>
  <si>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</si>
  <si>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</si>
  <si>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</si>
  <si>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</si>
  <si>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</si>
  <si>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</si>
  <si>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</si>
  <si>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</si>
  <si>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</si>
  <si>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</si>
  <si>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</si>
  <si>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</si>
  <si>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</si>
  <si>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</si>
  <si>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</si>
  <si>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</si>
  <si>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</si>
  <si>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</si>
  <si>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</si>
  <si>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</si>
  <si>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</si>
  <si>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</si>
  <si>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</si>
  <si>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</si>
  <si>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</si>
  <si>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</si>
  <si>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hra</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</si>
  <si>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</si>
  <si>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</si>
  <si>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</si>
  <si>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</si>
  <si>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</si>
  <si>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</si>
  <si>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</si>
  <si>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</si>
  <si>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</si>
  <si>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</si>
  <si>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</si>
  <si>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</si>
  <si>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</si>
  <si>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</si>
  <si>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</si>
  <si>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</si>
  <si>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</si>
  <si>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</si>
  <si>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Impact statement</t>
  </si>
  <si>
    <t>Remediation procedure</t>
  </si>
  <si>
    <t>Remediation Statement (Internal Use Only)</t>
  </si>
  <si>
    <t>CAP Request Statement (Internal Use Only)</t>
  </si>
  <si>
    <t>Risk Rating (Do Not Edit)</t>
  </si>
  <si>
    <t>WIN2019-001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</si>
  <si>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</si>
  <si>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</si>
  <si>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</si>
  <si>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</si>
  <si>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</si>
  <si>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</si>
  <si>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</si>
  <si>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 longer supported by the vendor as of (%Enter Date Here).  Therefore, the product no longer receives security patches or updates.</t>
  </si>
  <si>
    <r>
      <rPr>
        <b/>
        <sz val="10"/>
        <rFont val="Arial"/>
        <family val="2"/>
      </rPr>
      <t>End of General Support:</t>
    </r>
    <r>
      <rPr>
        <sz val="10"/>
        <rFont val="Arial"/>
        <family val="2"/>
      </rPr>
      <t xml:space="preserve">
Win 2019 Mainstream End: 01/09/2024
Extended Support End: 01/09/2029</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</si>
  <si>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</si>
  <si>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</si>
  <si>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</si>
  <si>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 xml:space="preserve">Upgrade the Windows Server Operation System to a vendor-supported version. Once deployed, harden the upgraded system in accordance with IRS standards using the corresponding SCSEM for a Windows Server. </t>
  </si>
  <si>
    <t>Upgrade to a supported version of Windows,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</si>
  <si>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</si>
  <si>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WIN2019-002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</si>
  <si>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</si>
  <si>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</si>
  <si>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</si>
  <si>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</si>
  <si>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</si>
  <si>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</si>
  <si>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</si>
  <si>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</si>
  <si>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</si>
  <si>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</si>
  <si>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2019 security patches for Security-relevant software updates to include, patches, service packs, hot fixes, and Antivirus signatures. </t>
  </si>
  <si>
    <t>Upgrade the Windows Server Operating System (OS) to a vendor-supported version. Once deployed, harden the upgraded system in accordance with IRS standards using the corresponding SCSEM.</t>
  </si>
  <si>
    <t>To close this finding, please provide a screenshot of the updated Windows version and its patch level with the agency's CAP.</t>
  </si>
  <si>
    <t>WIN2019-003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</si>
  <si>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</si>
  <si>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</si>
  <si>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</si>
  <si>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</si>
  <si>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b/>
        <sz val="10"/>
        <rFont val="Arial"/>
        <family val="2"/>
      </rPr>
      <t>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</si>
  <si>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</si>
  <si>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</si>
  <si>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</si>
  <si>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</si>
  <si>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</si>
  <si>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</si>
  <si>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</si>
  <si>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</si>
  <si>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WIN2019-004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</si>
  <si>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</si>
  <si>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</si>
  <si>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</si>
  <si>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</si>
  <si>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</si>
  <si>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</si>
  <si>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</si>
  <si>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</si>
  <si>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</si>
  <si>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</si>
  <si>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</si>
  <si>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WIN2019-005</t>
  </si>
  <si>
    <t>IA-5</t>
  </si>
  <si>
    <t>Authenticator Management</t>
  </si>
  <si>
    <t>Test (Automated)</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</si>
  <si>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</si>
  <si>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</si>
  <si>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Navigate to the UI Path articulated in the Remediation section and confirm it is set as prescribed.</t>
  </si>
  <si>
    <t>Password history has been set to '24 or more password(s)'.</t>
  </si>
  <si>
    <t>Password history has not been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</si>
  <si>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</si>
  <si>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</si>
  <si>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</si>
  <si>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</si>
  <si>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</si>
  <si>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</si>
  <si>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</si>
  <si>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To establish the recommended configuration via GP, set the following UI path to 24 or more password(s):
Computer Configuration&gt;Policies&gt;Windows Settings&gt;Security Settings&gt;Account Policies&gt;Password Policy&gt;Enforce password history.</t>
  </si>
  <si>
    <t>Set "Enforce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</si>
  <si>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WIN2019-006</t>
  </si>
  <si>
    <t>Set "Maximum password age" to "90 or fewer days for Administrators and Standard Users, but not 0"</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</si>
  <si>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t>
  </si>
  <si>
    <t>Maximum password age has been set  to '90 or fewer days for Administratiors and Standard Users, but not 0.'</t>
  </si>
  <si>
    <t>Maximum password age has not been set  to '90 or fewer days for Administrators and Standard Users, but not 0.'</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</si>
  <si>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</si>
  <si>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</si>
  <si>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</si>
  <si>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</si>
  <si>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</si>
  <si>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To establish the recommended configuration via GP, set the following UI path to 90 or fewer days for Administration and  Standard Users, but not 0:
Computer Configuration&gt;Policies&gt;Windows Settings&gt;Security Settings&gt;Account Policies&gt;Password Policy&gt;Maximum password age.</t>
  </si>
  <si>
    <t>Set "Maximum password age" to "90 or fewer days for administrators and  standard users, but not 0". One method to achieve the recommended configuration via Group Policy is to perform the following:
Set the following UI path to 90 or fewer days for administrators or 90 or fewer days for standard users, but not 0:
Computer Configuration\Policies\Windows Settings\Security Settings\Account Policies\Password Policy\Maximum password age</t>
  </si>
  <si>
    <t>To close this finding, please provide a screenshot of the setting and/or a comprehensive group policy result report (e.g., gpresult) with the agency's CAP.</t>
  </si>
  <si>
    <t>WIN2019-007</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</si>
  <si>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</si>
  <si>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</si>
  <si>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Minimum password age has been set to '1 or more day(s).'</t>
  </si>
  <si>
    <t>Minimum password age has not been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</si>
  <si>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</si>
  <si>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</si>
  <si>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</si>
  <si>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</si>
  <si>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</si>
  <si>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To establish the recommended configuration via GP, set the following UI path to 1 or more day(s):
Computer Configuration&gt;Policies&gt;Windows Settings&gt;Security Settings&gt;Account Policies&gt;Password Policy&gt;Minimum password age.</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</si>
  <si>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</si>
  <si>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WIN2019-008</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</si>
  <si>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</si>
  <si>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and newer,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In enterprise environments, the ideal value for the Minimum password length setting is 14 characters, however you should adjust this value to meet your organization's business requirements.
The recommended state for this setting is: `14 or more character(s)`.</t>
  </si>
  <si>
    <t>Minimum password length has been set to '14 or more character(s).'</t>
  </si>
  <si>
    <t>Minimum password length has not been set to 14 or more characters.</t>
  </si>
  <si>
    <t>Updated from "8" to "14" to meet IRS Requirements.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</si>
  <si>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</si>
  <si>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</si>
  <si>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</si>
  <si>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</si>
  <si>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</si>
  <si>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To establish the recommended configuration via GP, set the following UI path to `14 or more character(s)`:
Computer Configuration\Policies\Windows Settings\Security Settings\Account Policies\Password Policy\Minimum password length.</t>
  </si>
  <si>
    <t>Set the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</si>
  <si>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WIN2019-009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</si>
  <si>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</si>
  <si>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14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</si>
  <si>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 xml:space="preserve">Complexity requirements have been enabled for passwords. </t>
  </si>
  <si>
    <t xml:space="preserve">IRS complexity requirements (e.g. upper, lower, alphanumeric, special character, etc.) have not been enabled for passwords. </t>
  </si>
  <si>
    <t>HPW12</t>
  </si>
  <si>
    <t>HPW12: Passwords do not meet complexity requirements</t>
  </si>
  <si>
    <t>1.1.5</t>
  </si>
  <si>
    <t>Passwords that contain only alphanumeric characters are extremely easy to discover with several publicly available tools.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</si>
  <si>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</si>
  <si>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To establish the recommended configuration via GP, set the following UI path to Enabled:
Computer Configuration&gt;Policies&gt;Windows Settings&gt;Security Settings&gt;Account Policies&gt;Password Policy&gt;Password must meet complexity requirements.</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</si>
  <si>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</si>
  <si>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WIN2019-010</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</si>
  <si>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</si>
  <si>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</si>
  <si>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 xml:space="preserve">Storing passwords using reversible encryption has been disabled. </t>
  </si>
  <si>
    <t xml:space="preserve">Storing passwords using reversible encryption has not been disabled. </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</si>
  <si>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</si>
  <si>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</si>
  <si>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</si>
  <si>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</si>
  <si>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</si>
  <si>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To establish the recommended configuration via GP, set the following UI path to Disabled:
Computer Configuration&gt;Policies&gt;Windows Settings&gt;Security Settings&gt;Account Policies&gt;Password Policy&gt;Store passwords using reversible encryption.</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</si>
  <si>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</si>
  <si>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WIN2019-011</t>
  </si>
  <si>
    <t>AC-7</t>
  </si>
  <si>
    <t>Unsuccessful Logon Attempts</t>
  </si>
  <si>
    <t>Set "Account lockout duration" to "120 or more minute(s)"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</si>
  <si>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</si>
  <si>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Account lockout duration has been set to '120 or more minutes.'</t>
  </si>
  <si>
    <t>Account lockout duration has not been set to 120 or more minutes.</t>
  </si>
  <si>
    <t>Updated to '120 or more minutes' - Pub 1075</t>
  </si>
  <si>
    <t>Limited</t>
  </si>
  <si>
    <t>HAC2</t>
  </si>
  <si>
    <t>HAC2: User sessions do not lock after the Publication 1075 required timeframe</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</si>
  <si>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</si>
  <si>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</si>
  <si>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</si>
  <si>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Although it may seem like a good idea to configure this policy setting to never automatically unlock an account, such a configuration can increase the number of requests that your organization's help desk receives to unlock accounts that were locked by mistake.</t>
  </si>
  <si>
    <t>To establish the recommended configuration via GP, set the following UI path to 120 or more minute(s):
Computer Configuration&gt;Policies&gt;Windows Settings&gt;Security Settings&gt;Account Policies&gt;Account Lockout Policy&gt;Account lockout duration.</t>
  </si>
  <si>
    <t>Set "Account lockout duration" to "15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</si>
  <si>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WIN2019-012</t>
  </si>
  <si>
    <t>Set "Account lockout threshold"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</si>
  <si>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t>
  </si>
  <si>
    <t xml:space="preserve">Navigate to the UI Path articulated in the Remediation section and confirm it is set as prescribed. This group policy setting is backed by the following registry location:
HKEY_LOCAL_MACHINE\SOFTWARE\Microsoft\Windows\CurrentVersion\Policies\System:NoConnectedUser
</t>
  </si>
  <si>
    <t>Account lockout threshold has been set to '3 or fewer invalid logon attempt(s), but not 0.'</t>
  </si>
  <si>
    <t>Account lockout threshold has not been set to 3 or fewer invalid logon attempt(s), but not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</si>
  <si>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</si>
  <si>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</si>
  <si>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</si>
  <si>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</si>
  <si>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</si>
  <si>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</si>
  <si>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To establish the recommended configuration via GP, set the following UI path to 3 or fewer invalid login attempt(s), but not 0:
Computer Configuration&gt;Policies&gt;Windows Settings&gt;Security Settings&gt;Account Policies&gt;Account Lockout Policy&gt;Account lockout threshold.</t>
  </si>
  <si>
    <t>Set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</si>
  <si>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WIN2019-013</t>
  </si>
  <si>
    <t>Set "Reset account lockout counter after" to "15 or more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</si>
  <si>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t>
  </si>
  <si>
    <t>The 'Reset account lockout counter after' has been set to '15 or more minute(s)'.</t>
  </si>
  <si>
    <t>The reset account lockout parameter has not been set to expire no less than 15 minutes.</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</si>
  <si>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</si>
  <si>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</si>
  <si>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</si>
  <si>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To establish the recommended configuration via GP, set the following UI path to 15 or more minute(s):
Computer Configuration&gt;Policies&gt;Windows Settings&gt;Security Settings&gt;Account Policies&gt;Account Lockout Policy&gt;Reset account lockout counter after.</t>
  </si>
  <si>
    <t>Set "Reset account lockout counter after" to "15 or more minute(s)". One method to achieve the recommended configuration via Group Policy is to perform the following:
Set the following UI path to 15 or more minute(s):
Computer Configuration\Policies\Windows Settings\Security Settings\Account Policies\Account Lockout Policy\Reset account lockout counter after</t>
  </si>
  <si>
    <t>WIN2019-014</t>
  </si>
  <si>
    <t>AC-6</t>
  </si>
  <si>
    <t>Least Privilege</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</si>
  <si>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</si>
  <si>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</si>
  <si>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 xml:space="preserve">Navigate to the UI Path articulated in the Remediation section and confirm it is set as prescribed. This group policy setting is backed by the following registry location:
HKEY_LOCAL_MACHINE\SYSTEM\CurrentControlSet\Control\Lsa:LimitBlankPasswordUse
</t>
  </si>
  <si>
    <t>Access Credential Manager as a trusted caller' has been set to a value of 'No One.'</t>
  </si>
  <si>
    <t>Access Credential Manager as a trusted caller has not been set to a value of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</si>
  <si>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</si>
  <si>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</si>
  <si>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</si>
  <si>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</si>
  <si>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</si>
  <si>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None - this is the default behavior.</t>
  </si>
  <si>
    <t>To establish the recommended configuration via GP, set the following UI path to No One:
Computer Configuration&gt;Policies&gt;Windows Settings&gt;Security Settings&gt;Local Policies&gt;User Rights Assignment&gt;Access Credential Manager as a trusted caller.</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</si>
  <si>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</si>
  <si>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WIN2019-015</t>
  </si>
  <si>
    <t>CM-6</t>
  </si>
  <si>
    <t>Configuration Settings</t>
  </si>
  <si>
    <t xml:space="preserve">Set "Access this computer from the network"  to "Administrators, Authenticated Users" </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</si>
  <si>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Authenticated Users`.</t>
  </si>
  <si>
    <t>Access this computer from the network' is configured appropriately.</t>
  </si>
  <si>
    <t>Access this computer from the network is not configured appropriately.</t>
  </si>
  <si>
    <t>2.2.3</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</si>
  <si>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</si>
  <si>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</si>
  <si>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To establish the recommended configuration via GP, configure the following UI path:
Computer Configuration&gt;Policies&gt;Windows Settings&gt;Security Settings&gt;Local Policies&gt;User Rights Assignment&gt;Access this computer from the network.</t>
  </si>
  <si>
    <t>Set "Access this computer from the network"  to "Administrators, Authenticated Users". One method to achieve the recommended configuration via Group Policy is to perform the following:
Configure the following UI path to Administrators, Authenticated Users:
Computer Configuration\Policies\Windows Settings\Security Settings\Local Policies\User Rights Assignment\Access this computer from the network</t>
  </si>
  <si>
    <t>WIN2019-016</t>
  </si>
  <si>
    <t>Set "Act as part of the operating system" to "No One"</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</si>
  <si>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</si>
  <si>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2.2.4</t>
  </si>
  <si>
    <t>The **Act as part of the operating system** user right is extremely powerful. Anyone with this user right can take complete control of the computer and erase evidence of their activities.</t>
  </si>
  <si>
    <t>There should be little or no impact because the **Act as part of the operating system** user right is rarely needed by any accounts other than the `Local System` account, which implicitly has this right.</t>
  </si>
  <si>
    <t>To establish the recommended configuration via GP, set the following UI path to No One:
Computer Configuration&gt;Policies&gt;Windows Settings&gt;Security Settings&gt;Local Policies&gt;User Rights Assignment&gt;Act as part of the operating system.</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</si>
  <si>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</si>
  <si>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WIN2019-017</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</si>
  <si>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</si>
  <si>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</si>
  <si>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 xml:space="preserve">Navigate to the UI Path articulated in the Remediation section and confirm it is set as prescribed. This group policy setting is backed by the following registry location:
HKEY_LOCAL_MACHINE\SYSTEM\CurrentControlSet\Control\Lsa:SCENoApplyLegacyAuditPolicy
</t>
  </si>
  <si>
    <t xml:space="preserve"> 'Memory quotas for a process' has been set to 'Administrators, LOCAL SERVICE, NETWORK SERVICE.'</t>
  </si>
  <si>
    <t xml:space="preserve"> Memory quotas for a process has not been set to Administrators, LOCAL SERVICE, NETWORK SERVICE.</t>
  </si>
  <si>
    <t>HAC61</t>
  </si>
  <si>
    <t>HAC61: User rights and permissions are not adequately configured</t>
  </si>
  <si>
    <t>2.2.6</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</si>
  <si>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</si>
  <si>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</si>
  <si>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To establish the recommended configuration via GP, set the following UI path to Administrators, LOCAL SERVICE, NETWORK SERVICE:
Computer Configuration&gt;Policies&gt;Windows Settings&gt;Security Settings&gt;Local Policies&gt;User Rights Assignment&gt;Adjust memory quotas for a process.</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</si>
  <si>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</si>
  <si>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WIN2019-018</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</si>
  <si>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</si>
  <si>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**Note:** This user right should generally be restricted to the `Administrators` group. Assign this user right to the `Backup Operators` group if your organization requires that they have this capability.</t>
  </si>
  <si>
    <t xml:space="preserve">Navigate to the UI Path articulated in the Remediation section and confirm it is set as prescribed. This group policy setting is backed by the following registry location:
HKEY_LOCAL_MACHINE\SYSTEM\CurrentControlSet\Control\Lsa:CrashOnAuditFail
</t>
  </si>
  <si>
    <t>Allow log on locally has been configured to 'Administrators'.</t>
  </si>
  <si>
    <t>Allow log on locally has not been configured to Administrators.</t>
  </si>
  <si>
    <t>2.2.7</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</si>
  <si>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</si>
  <si>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</si>
  <si>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To establish the recommended configuration via GP, configure the following UI path:
Computer Configuration&gt;Policies&gt;Windows Settings&gt;Security Settings&gt;Local Policies&gt;User Rights Assignment&gt;Allow log on locally.</t>
  </si>
  <si>
    <t>Set "Allow log on locally" to "Administrators". One method to achieve the recommended configuration via Group Policy is to perform the following:
Configure the following UI path to Administrators:
Computer Configuration\Policies\Windows Settings\Security Settings\Local Policies\User Rights Assignment\Allow log on locally</t>
  </si>
  <si>
    <t>WIN2019-019</t>
  </si>
  <si>
    <t>AC-3</t>
  </si>
  <si>
    <t>Access Enforcement</t>
  </si>
  <si>
    <t xml:space="preserve">Set "Allow log on through Remote Desktop Services" to "Administrators, Remote Desktop Users" </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</si>
  <si>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</si>
  <si>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 xml:space="preserve">Navigate to the UI Path articulated in the Remediation section and confirm it is set as prescribed. This group policy setting is backed by the following registry location:
HKEY_LOCAL_MACHINE\SOFTWARE\Microsoft\Windows NT\CurrentVersion\Winlogon:AllocateDASD
</t>
  </si>
  <si>
    <t>Allow log on through Remote Desktop Services has been configured to 'Administrators' .</t>
  </si>
  <si>
    <t>Allow log on through Remote Desktop Services has not been configured to Administrators .</t>
  </si>
  <si>
    <t>2.2.9</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</si>
  <si>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</si>
  <si>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</si>
  <si>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To establish the recommended configuration via GP, configure the following UI path:
Computer Configuration&gt;Policies&gt;Windows Settings&gt;Security Settings&gt;Local Policies&gt;User Rights Assignment&gt;Allow log on through Remote Desktop Services.</t>
  </si>
  <si>
    <t>Set "Allow log on through Remote Desktop Services" to "Administrators, Remote Desktop Users". One method to achieve the recommended configuration via Group Policy is to perform the following:
Configure the following UI path to Administrators, Remote Desktop Users:
Computer Configuration\Policies\Windows Settings\Security Settings\Local Policies\User Rights Assignment\Allow log on through Remote Desktop Services</t>
  </si>
  <si>
    <t>WIN2019-020</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</si>
  <si>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</si>
  <si>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</si>
  <si>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HKEY_LOCAL_MACHINE\SYSTEM\CurrentControlSet\Control\Print\Providers\LanMan Print Services\Servers:AddPrinterDrivers
</t>
  </si>
  <si>
    <t>Back up files and directories have been set to 'Administrators.'</t>
  </si>
  <si>
    <t>Back up files and directories have not been set to Administrators.</t>
  </si>
  <si>
    <t>2.2.10</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</si>
  <si>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</si>
  <si>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</si>
  <si>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To establish the recommended configuration via GP, set the following UI path to Administrators.
Computer Configuration&gt;Policies&gt;Windows Settings&gt;Security Settings&gt;Local Policies&gt;User Rights Assignment&gt;Back up files and directories.</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</si>
  <si>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</si>
  <si>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WIN2019-021</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</si>
  <si>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</si>
  <si>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</si>
  <si>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 xml:space="preserve">Navigate to the UI Path articulated in the Remediation section and confirm it is set as prescribed. This group policy setting is backed by the following registry location:
HKEY_LOCAL_MACHINE\SYSTEM\CurrentControlSet\Services\Netlogon\Parameters:RequireSignOrSeal
</t>
  </si>
  <si>
    <t>System time has been set to 'Administrators, LOCAL SERVICE.'</t>
  </si>
  <si>
    <t>System time has not been set to Administrators, LOCAL SERVICE.</t>
  </si>
  <si>
    <t>2.2.11</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</si>
  <si>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</si>
  <si>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There should be no impact, because time synchronization for most organizations should be fully automated for all computers that belong to the domain. Computers that do not belong to the domain should be configured to synchronize with an external source.</t>
  </si>
  <si>
    <t>To establish the recommended configuration via GP, set the following UI path to Administrators, LOCAL SERVICE:
Computer Configuration&gt;Policies&gt;Windows Settings&gt;Security Settings&gt;Local Policies&gt;User Rights Assignment&gt;Change the system time.</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</si>
  <si>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</si>
  <si>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WIN2019-022</t>
  </si>
  <si>
    <t>Set "Change the time zone" to "Administrators, LOCAL SERVICE"</t>
  </si>
  <si>
    <t>This setting determines which users can change the time zone of the computer. This ability holds no great danger for the computer and may be useful for mobile workers.
The recommended state for this setting is: `Administrators, LOCAL SERVICE`.</t>
  </si>
  <si>
    <t xml:space="preserve">Navigate to the UI Path articulated in the Remediation section and confirm it is set as prescribed. This group policy setting is backed by the following registry location:
HKEY_LOCAL_MACHINE\SYSTEM\CurrentControlSet\Services\Netlogon\Parameters:SealSecureChannel
</t>
  </si>
  <si>
    <t>Time zone has been set to 'Administrators, LOCAL SERVICE.'</t>
  </si>
  <si>
    <t>Time zone has not been set to Administrators, LOCAL SERVICE.</t>
  </si>
  <si>
    <t>2.2.12</t>
  </si>
  <si>
    <t>Changing the time zone represents little vulnerability because the system time is not affected. This setting merely enables users to display their preferred time zone while being synchronized with Domain Controllers in different time zones.</t>
  </si>
  <si>
    <t>To establish the recommended configuration via GP, set the following UI path to Administrators, LOCAL SERVICE:
Computer Configuration&gt;Policies&gt;Windows Settings&gt;Security Settings&gt;Local Policies&gt;User Rights Assignment&gt;Change the time zone.</t>
  </si>
  <si>
    <t>Set "Change the time zone"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time zone</t>
  </si>
  <si>
    <t>WIN2019-023</t>
  </si>
  <si>
    <t>Set "Create a pagefile" to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</si>
  <si>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</si>
  <si>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HKEY_LOCAL_MACHINE\SYSTEM\CurrentControlSet\Services\Netlogon\Parameters:SignSecureChannel
</t>
  </si>
  <si>
    <t>Pagefile access has been set to 'Administrators.'</t>
  </si>
  <si>
    <t>Pagefile access has not been set to Administrators.</t>
  </si>
  <si>
    <t>2.2.13</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</si>
  <si>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</si>
  <si>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Configuration&gt;Policies&gt;Windows Settings&gt;Security Settings&gt;Local Policies&gt;User Rights Assignment&gt;Create a pagefile.</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</si>
  <si>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</si>
  <si>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WIN2019-024</t>
  </si>
  <si>
    <t>Set "Create a token object" to "No One"</t>
  </si>
  <si>
    <t>This policy setting allows a process to create an access token, which may provide elevated rights to access sensitive data.
The recommended state for this setting is: `No One`.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</si>
  <si>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HKEY_LOCAL_MACHINE\SYSTEM\CurrentControlSet\Services\Netlogon\Parameters:DisablePasswordChange
</t>
  </si>
  <si>
    <t>Create a token object has been set to a value of 'No One.'</t>
  </si>
  <si>
    <t>Create a token object has not been set to a value of No One.</t>
  </si>
  <si>
    <t>2.2.14</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</si>
  <si>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</si>
  <si>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set the following UI path to No One:
Computer Configuration&gt;Policies&gt;Windows Settings&gt;Security Settings&gt;Local Policies&gt;User Rights Assignment&gt;Create a token object.</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</si>
  <si>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</si>
  <si>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WIN2019-025</t>
  </si>
  <si>
    <t>Set "Create global objects" to "Administrators, LOCAL SERVICE, NETWORK SERVICE,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</si>
  <si>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</si>
  <si>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The create global objects option has been set to 'Administrators, LOCAL SERVICE, NETWORK SERVICE, SERVICE.'</t>
  </si>
  <si>
    <t>The create global objects option has not been set to Administrators, LOCAL SERVICE, NETWORK SERVICE, SERVICE.</t>
  </si>
  <si>
    <t>2.2.15</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</si>
  <si>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</si>
  <si>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LOCAL SERVICE, NETWORK SERVICE, SERVICE:
Computer Configuration&gt;Policies&gt;Windows Settings&gt;Security Settings&gt;Local Policies&gt;User Rights Assignment&gt;Create global objects.</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</si>
  <si>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</si>
  <si>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WIN2019-026</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</si>
  <si>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</si>
  <si>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</si>
  <si>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 xml:space="preserve">Navigate to the UI Path articulated in the Remediation section and confirm it is set as prescribed. This group policy setting is backed by the following registry location:
HKEY_LOCAL_MACHINE\SYSTEM\CurrentControlSet\Services\Netlogon\Parameters:RequireStrongKey
</t>
  </si>
  <si>
    <t>The create permanent shared objects option has been set to a value of 'No One.'</t>
  </si>
  <si>
    <t>The create permanent shared objects option has not been set to a value of No One.</t>
  </si>
  <si>
    <t>2.2.16</t>
  </si>
  <si>
    <t>Users who have the **Create permanent shared objects** user right could create new shared objects and expose sensitive data to the network.</t>
  </si>
  <si>
    <t>To establish the recommended configuration via GP, set the following UI path to No One:
Computer Configuration&gt;Policies&gt;Windows Settings&gt;Security Settings&gt;Local Policies&gt;User Rights Assignment&gt;Create permanent shared objects.</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</si>
  <si>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</si>
  <si>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WIN2019-027</t>
  </si>
  <si>
    <t xml:space="preserve">Set "Create symbolic links" to "Administrators, NT VIRTUAL MACHINE\Virtual Machines" </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</si>
  <si>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Role is installed) `NT VIRTUAL MACHINE\Virtual Machines`.</t>
  </si>
  <si>
    <t xml:space="preserve">Navigate to the UI Path articulated in the Remediation section and confirm it is set as prescribed. This group policy setting is backed by the following registry location:
HKEY_LOCAL_MACHINE\SOFTWARE\Microsoft\Windows\CurrentVersion\Policies\System:DisableCAD
</t>
  </si>
  <si>
    <t>The Create symbolic links option has been configured to 'Administrators'.</t>
  </si>
  <si>
    <t>The Create symbolic links option has not been configured to Administrators.</t>
  </si>
  <si>
    <t>2.2.18</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</si>
  <si>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</si>
  <si>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</si>
  <si>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To implement the recommended configuration state, configure the following UI path:
Computer Configuration&gt;Policies&gt;Windows Settings&gt;Security Settings&gt;Local Policies&gt;User Rights Assignment&gt;Create symbolic links.</t>
  </si>
  <si>
    <t>Set "Create symbolic links" to "Administrators, NT VIRTUAL MACHINE\Virtual Machines". One method to achieve the recommended configuration via Group Policy is to perform the following:
Configure the following UI path to Administrators, NT VIRTUAL MACHINE\Virtual Machines:
Computer Configuration\Policies\Windows Settings\Security Settings\Local Policies\User Rights Assignment\Create symbolic links</t>
  </si>
  <si>
    <t>WIN2019-028</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</si>
  <si>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</si>
  <si>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</si>
  <si>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HKEY_LOCAL_MACHINE\SOFTWARE\Microsoft\Windows\CurrentVersion\Policies\System:DontDisplayLastUserName
</t>
  </si>
  <si>
    <t>The Debug programs option has been set to 'Administrators'</t>
  </si>
  <si>
    <t>The Debug programs option has not been set to Administrators.</t>
  </si>
  <si>
    <t>2.2.19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</si>
  <si>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</si>
  <si>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</si>
  <si>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To establish the recommended configuration via GP, set the following UI path to Administrators:
Computer Configuration&gt;Policies&gt;Windows Settings&gt;Security Settings&gt;Local Policies&gt;User Rights Assignment&gt;Debug programs.</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</si>
  <si>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</si>
  <si>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WIN2019-029</t>
  </si>
  <si>
    <t xml:space="preserve">Set "Deny access to this computer from the network" to include "Guests, Local account and member of Administrators group" </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</si>
  <si>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</si>
  <si>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 xml:space="preserve">Navigate to the UI Path articulated in the Remediation section and confirm it is set as prescribed. This group policy setting is backed by the following registry location:
HKEY_LOCAL_MACHINE\SOFTWARE\Microsoft\Windows\CurrentVersion\Policies\System:InactivityTimeoutSecs
</t>
  </si>
  <si>
    <t>The 'Deny access to this computer from the network' option has been configured to include 'Guests'.</t>
  </si>
  <si>
    <t>The Deny access to this computer from the network option has not been configured to include Guests.</t>
  </si>
  <si>
    <t>HAC59</t>
  </si>
  <si>
    <t>HAC59: The guest account has improper access to data and/or resources</t>
  </si>
  <si>
    <t>2.2.21</t>
  </si>
  <si>
    <t>Users who can log on to the computer over the network can enumerate lists of account names, group names, and shared resources. Users with permission to access shared folders and files can connect over the network and possibly view or modify data.</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</si>
  <si>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</si>
  <si>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To establish the recommended configuration via GP, configure the following UI path:
Computer Configuration&gt;Policies&gt;Windows Settings&gt;Security Settings&gt;Local Policies&gt;User Rights Assignment&gt;Deny access to this computer from the network.</t>
  </si>
  <si>
    <t>Set "Deny access to this computer from the network" to include "Guests, Local account and member of Administrators group". One method to achieve the recommended configuration via Group Policy is to perform the following:
Set the following UI path to Guests, Local account and member of Administrators group:
Computer Configuration\Policies\Windows Settings\Security Settings\Local Policies\User Rights Assignment\Deny access to this computer from the network</t>
  </si>
  <si>
    <t>WIN2019-030</t>
  </si>
  <si>
    <t>Set "Deny log on as a batch job" to include "Guests"</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</si>
  <si>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</si>
  <si>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 xml:space="preserve">Navigate to the UI Path articulated in the Remediation section and confirm it is set as prescribed. This group policy setting is backed by the following registry location:
HKEY_LOCAL_MACHINE\SOFTWARE\Microsoft\Windows\CurrentVersion\Policies\System:LegalNoticeText
</t>
  </si>
  <si>
    <t>The 'Deny log on as a batch job' option has been set to include 'Guests.'</t>
  </si>
  <si>
    <t>The Deny log on as a batch job option has not been set to include Guests.</t>
  </si>
  <si>
    <t>2.2.22</t>
  </si>
  <si>
    <t>Accounts that have the **Log on as a batch job** user right could be used to schedule jobs that could consume excessive computer resources and cause a DoS condition.</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</si>
  <si>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</si>
  <si>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To establish the recommended configuration via GP, set the following UI path to include Guests:
Computer Configuration&gt;Policies&gt;Windows Settings&gt;Security Settings&gt;Local Policies&gt;User Rights Assignment&gt;Deny log on as a batch job.</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</si>
  <si>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</si>
  <si>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WIN2019-031</t>
  </si>
  <si>
    <t>Set "Deny log on as a service"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</si>
  <si>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</si>
  <si>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 xml:space="preserve">Navigate to the UI Path articulated in the Remediation section and confirm it is set as prescribed. This group policy setting is backed by the following registry location:
HKEY_LOCAL_MACHINE\SOFTWARE\Microsoft\Windows NT\CurrentVersion\Winlogon:PasswordExpiryWarning
</t>
  </si>
  <si>
    <t>The 'Deny log on as a service' option has been set to include 'Guests.'</t>
  </si>
  <si>
    <t>The Deny log on as a service option has not been set to include Guests.</t>
  </si>
  <si>
    <t>2.2.23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</si>
  <si>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</si>
  <si>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If you assign the **Deny log on as a service** user right to specific accounts, services may not be able to start and a DoS condition could result.</t>
  </si>
  <si>
    <t>To establish the recommended configuration via GP, set the following UI path to include Guests:
Computer Configuration&gt;Policies&gt;Windows Settings&gt;Security Settings&gt;Local Policies&gt;User Rights Assignment&gt;Deny log on as a service.</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</si>
  <si>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</si>
  <si>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WIN2019-032</t>
  </si>
  <si>
    <t>Set "Deny log on locally" to include "Guests"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</si>
  <si>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</si>
  <si>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 xml:space="preserve">Navigate to the UI Path articulated in the Remediation section and confirm it is set as prescribed. This group policy setting is backed by the following registry location:
HKEY_LOCAL_MACHINE\SOFTWARE\Microsoft\Windows NT\CurrentVersion\Winlogon:ForceUnlockLogon
</t>
  </si>
  <si>
    <t>The 'Deny log on locally' option has been set to include 'Guests.'</t>
  </si>
  <si>
    <t>The Deny log on locally option has not been set to include Guests.</t>
  </si>
  <si>
    <t>2.2.24</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</si>
  <si>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</si>
  <si>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</si>
  <si>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To establish the recommended configuration via GP, set the following UI path to include Guests:
Computer Configuration&gt;Policies&gt;Windows Settings&gt;Security Settings&gt;Local Policies&gt;User Rights Assignment&gt;Deny log on locally.</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</si>
  <si>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</si>
  <si>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WIN2019-033</t>
  </si>
  <si>
    <t xml:space="preserve">Set "Deny log on through Remote Desktop Services" to "Guests, Local account" </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</si>
  <si>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</si>
  <si>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 xml:space="preserve">Navigate to the UI Path articulated in the Remediation section and confirm it is set as prescribed. This group policy setting is backed by the following registry location:
HKEY_LOCAL_MACHINE\SYSTEM\CurrentControlSet\Services\LanmanWorkstation\Parameters:RequireSecuritySignature
</t>
  </si>
  <si>
    <t>The 'Deny log on through Remote Desktop Services' option has been set to include 'Guests, Local account.'</t>
  </si>
  <si>
    <t>The Deny log on through Remote Desktop Services option has not been set to include Guests, Local account.</t>
  </si>
  <si>
    <t>2.2.26</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</si>
  <si>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</si>
  <si>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</si>
  <si>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To establish the recommended configuration via GP, configure the following UI path:
Computer Configuration&gt;Policies&gt;Windows Settings&gt;Security Settings&gt;Local Policies&gt;User Rights Assignment&gt;Deny log on through Remote Desktop Services.</t>
  </si>
  <si>
    <t>Set "Deny log on through Remote Desktop Services" to "Guests, Local account". One method to achieve the recommended configuration via Group Policy is to perform the following:
Configure the following UI path to Guests, Local account:
Computer Configuration\Policies\Windows Settings\Security Settings\Local Policies\User Rights Assignment\Deny log on through Remote Desktop Services</t>
  </si>
  <si>
    <t>WIN2019-034</t>
  </si>
  <si>
    <t xml:space="preserve">Set "Enable computer and user accounts to be trusted for delegation" to "No One" </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</si>
  <si>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</si>
  <si>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HKEY_LOCAL_MACHINE\SYSTEM\CurrentControlSet\Services\LanmanWorkstation\Parameters:EnableSecuritySignature
</t>
  </si>
  <si>
    <t>The 'Enable computer and user accounts to be trusted for delegation' option has been configured  to 'Administrators'.</t>
  </si>
  <si>
    <t>The Enable computer and user accounts to be trusted for delegation option has not been configured  to Administrators.</t>
  </si>
  <si>
    <t>2.2.28</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</si>
  <si>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</si>
  <si>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configure the following UI path:
Computer Configuration&gt;Policies&gt;Windows Settings&gt;Security Settings&gt;Local Policies&gt;User Rights Assignment&gt;Enable computer and user accounts to be trusted for delegation.</t>
  </si>
  <si>
    <t>Set "Enable computer and user accounts to be trusted for delegation" to "No One". One method to achieve the recommended configuration via Group Policy is to perform the following:
Configure the following UI path to No One:
Computer Configuration\Policies\Windows Settings\Security Settings\Local Policies\User Rights Assignment\Enable computer and user accounts to be trusted for delegation</t>
  </si>
  <si>
    <t>WIN2019-035</t>
  </si>
  <si>
    <t>Set "Force shutdown from a remote system" to "Administrators"</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</si>
  <si>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</si>
  <si>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HKEY_LOCAL_MACHINE\SYSTEM\CurrentControlSet\Services\LanmanWorkstation\Parameters:EnablePlainTextPassword
</t>
  </si>
  <si>
    <t>The 'Force shutdown from a remote system' option has been set to 'Administrators.'</t>
  </si>
  <si>
    <t>The Force shutdown from a remote system option has not been set to Administrators.</t>
  </si>
  <si>
    <t>2.2.29</t>
  </si>
  <si>
    <t>Any user who can shut down a computer could cause a DoS condition to occur. Therefore, this user right should be tightly restricted.</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</si>
  <si>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</si>
  <si>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To establish the recommended configuration via GP, set the following UI path to Administrators:
Computer Configuration&gt;Policies&gt;Windows Settings&gt;Security Settings&gt;Local Policies&gt;User Rights Assignment&gt;Force shutdown from a remote system.</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</si>
  <si>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</si>
  <si>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WIN2019-036</t>
  </si>
  <si>
    <t>Set "Generate security audits" to "LOCAL SERVICE, NETWORK SERVICE"</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</si>
  <si>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</si>
  <si>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 xml:space="preserve">Navigate to the UI Path articulated in the Remediation section and confirm it is set as prescribed. This group policy setting is backed by the following registry location:
HKEY_LOCAL_MACHINE\SYSTEM\CurrentControlSet\Services\LanManServer\Parameters:AutoDisconnect
</t>
  </si>
  <si>
    <t>The 'Generate security audits' option has been set to 'LOCAL SERVICE, NETWORK SERVICE.'</t>
  </si>
  <si>
    <t>The Generate security audits option has not been set to LOCAL SERVICE, NETWORK SERVICE.</t>
  </si>
  <si>
    <t>2.2.30</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</si>
  <si>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</si>
  <si>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On most computers, this is the default configuration and there will be no negative impact. However, if you have installed the _Web Server (IIS)_ Role with _Web Services_ Role Service, you will need to allow the IIS application pool(s) to be granted this user right.</t>
  </si>
  <si>
    <t>To establish the recommended configuration via GP, set the following UI path to LOCAL SERVICE, NETWORK SERVICE:
Computer Configuration&gt;Policies&gt;Windows Settings&gt;Security Settings&gt;Local Policies&gt;User Rights Assignment&gt;Generate security audits.</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</si>
  <si>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</si>
  <si>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WIN2019-037</t>
  </si>
  <si>
    <t xml:space="preserve">Set "Impersonate a client after authentication" to "Administrators, LOCAL SERVICE, NETWORK SERVICE, SERVICE" and (when the Web Server (IIS) Role with Web Services Role Service is installed) "IIS_IUSRS" </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</si>
  <si>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</si>
  <si>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 xml:space="preserve">Navigate to the UI Path articulated in the Remediation section and confirm it is set as prescribed. This group policy setting is backed by the following registry location:
HKEY_LOCAL_MACHINE\SYSTEM\CurrentControlSet\Services\LanManServer\Parameters:RequireSecuritySignature
</t>
  </si>
  <si>
    <t>The 'Impersonate a client after authentication' option has been configured to 'Administrators, LOCAL SERVICE, NETWORK SERVICE, SERVICE'.</t>
  </si>
  <si>
    <t>The Impersonate a client after authentication option has not been configured to Administrators, LOCAL SERVICE, NETWORK SERVICE, SERVICE.</t>
  </si>
  <si>
    <t>2.2.32</t>
  </si>
  <si>
    <t>An attacker with the **Impersonate a client after authentication** user right could create a service, trick a client to make them connect to the service, and then impersonate that client to elevate the attacker's level of access to that of the client.</t>
  </si>
  <si>
    <t>In most cases this configuration will have no impact. If you have installed the _Web Server (IIS)_ Role with _Web Services_ Role Service, you will need to also assign the user right to `IIS_IUSRS`.</t>
  </si>
  <si>
    <t>To establish the recommended configuration via GP, configure the following UI path:
Computer Configuration&gt;Policies&gt;Windows Settings&gt;Security Settings&gt;Local Policies&gt;User Rights Assignment&gt;Impersonate a client after authentication.</t>
  </si>
  <si>
    <t>Set "Impersonate a client after authentication" to "Administrators, LOCAL SERVICE, NETWORK SERVICE, SERVICE" and (when the Web Server (IIS) Role with Web Services Role Service is installed) "IIS_IUSRS". One method to achieve the recommended configuration via Group Policy is to perform the following:
Configure the following UI path to Administrators, LOCAL SERVICE, NETWORK SERVICE, SERVICE and (when the Web Server (IIS) Role with Web Services Role Service is installed) IIS_IUSRS:
Computer Configuration\Policies\Windows Settings\Security Settings\Local Policies\User Rights Assignment\Impersonate a client after authentication</t>
  </si>
  <si>
    <t>WIN2019-038</t>
  </si>
  <si>
    <t>Set "Increase scheduling priority" to "Administrators, Window Manager\Window Manager Group"</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</si>
  <si>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 Window Manager\Window Manager Group`.</t>
  </si>
  <si>
    <t xml:space="preserve">Navigate to the UI Path articulated in the Remediation section and confirm it is set as prescribed. This group policy setting is backed by the following registry location:
HKEY_LOCAL_MACHINE\SYSTEM\CurrentControlSet\Services\LanManServer\Parameters:EnableSecuritySignature
</t>
  </si>
  <si>
    <t>The 'Increase scheduling priority' option has been set to  'Administrators, Window Manager\Window Manager Group'.</t>
  </si>
  <si>
    <t>The Increase scheduling priority option has not been set to  Administrators, Window Manager\Window Manager Group.</t>
  </si>
  <si>
    <t>2.2.33</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</si>
  <si>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</si>
  <si>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Window Manager&gt;Window Manager Group:
Computer Configuration&gt;Policies&gt;Windows Settings&gt;Security Settings&gt;Local Policies&gt;User Rights Assignment&gt;Increase scheduling priority.</t>
  </si>
  <si>
    <t>Set "Increase scheduling priority" to "Administrators, Window Manager\Window Manager Group". One method to achieve the recommended configuration via Group Policy is to perform the following:
Set the following UI path to Administrators, Window Manager\Window Manager Group:
Computer Configuration\Policies\Windows Settings\Security Settings\Local Policies\User Rights Assignment\Increase scheduling priority</t>
  </si>
  <si>
    <t>WIN2019-039</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</si>
  <si>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</si>
  <si>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</si>
  <si>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HKEY_LOCAL_MACHINE\SYSTEM\CurrentControlSet\Services\LanManServer\Parameters:enableforcedlogoff
</t>
  </si>
  <si>
    <t>The 'Load and unload device drivers' option  has been set to 'Administrators.'</t>
  </si>
  <si>
    <t>The Load and unload device drivers option  has been set to Administrators.</t>
  </si>
  <si>
    <t>2.2.34</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</si>
  <si>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</si>
  <si>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</si>
  <si>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To establish the recommended configuration via GP, set the following UI path to Administrators:
Computer Configuration&gt;Policies&gt;Windows Settings&gt;Security Settings&gt;Local Policies&gt;User Rights Assignment&gt;Load and unload device drivers.</t>
  </si>
  <si>
    <t>Set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</si>
  <si>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WIN2019-040</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</si>
  <si>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</si>
  <si>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
**Note:** A Member Server with Microsoft SQL Server installed will require a special exception to this recommendation for additional SQL-generated entries to be granted this user right.</t>
  </si>
  <si>
    <t xml:space="preserve">Navigate to the UI Path articulated in the Remediation section and confirm it is set as prescribed. This group policy setting is backed by the following registry location:
HKEY_LOCAL_MACHINE\SYSTEM\CurrentControlSet\Services\LanManServer\Parameters:SMBServerNameHardeningLevel
</t>
  </si>
  <si>
    <t>The 'Lock pages in memory' option has been set to 'No One.'</t>
  </si>
  <si>
    <t>The Lock pages in memory option has not been set to No One.</t>
  </si>
  <si>
    <t>2.2.35</t>
  </si>
  <si>
    <t>Users with the **Lock pages in memory** user right could assign physical memory to several processes, which could leave little or no RAM for other processes and result in a DoS condition.</t>
  </si>
  <si>
    <t>To establish the recommended configuration via GP, set the following UI path to No One:
Computer Configuration&gt;Policies&gt;Windows Settings&gt;Security Settings&gt;Local Policies&gt;User Rights Assignment&gt;Lock pages in memory/.</t>
  </si>
  <si>
    <t>Set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</si>
  <si>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WIN2019-041</t>
  </si>
  <si>
    <t xml:space="preserve">Set "Manage auditing and security log" to "Administrators" </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</si>
  <si>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that grant the `Exchange Servers` group this privilege also conform to this benchmark. If the environment does not use Microsoft Exchange Server, then this privilege should be limited to only `Administrators` on DCs.
The recommended state for this setting is: `Administrators`.
**Note:** This user right is considered a "sensitive privilege" for the purposes of auditing.</t>
  </si>
  <si>
    <t>The 'Manage auditing and security log' option has been configured to 'Administrators' and (when Exchange is running in the environment) 'Exchange Servers'.</t>
  </si>
  <si>
    <t>The Manage auditing and security log option has not been configured to Administrators and (when Exchange is running in the environment) Exchange Servers.</t>
  </si>
  <si>
    <t>2.2.38</t>
  </si>
  <si>
    <t>The ability to manage the Security event log is a powerful user right and it should be closely guarded. Anyone with this user right can clear the Security log to erase important evidence of unauthorized activity.</t>
  </si>
  <si>
    <t>To establish the recommended configuration via GP, configure the following UI path:
Computer Configuration&gt;Policies&gt;Windows Settings&gt;Security Settings&gt;Local Policies&gt;User Rights Assignment&gt;Manage auditing and security log.</t>
  </si>
  <si>
    <t>Set "Manage auditing and security log" to "Administrators". One method to achieve the recommended configuration via Group Policy is to perform the following:
Configure the following UI path to Administrators:
Computer Configuration\Policies\Windows Settings\Security Settings\Local Policies\User Rights Assignment\Manage auditing and security log</t>
  </si>
  <si>
    <t>WIN2019-042</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</si>
  <si>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</si>
  <si>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</si>
  <si>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 xml:space="preserve">Navigate to the UI Path articulated in the Remediation section and confirm it is set as prescribed. This group policy setting is backed by the following registry location:
HKEY_LOCAL_MACHINE\SYSTEM\CurrentControlSet\Control\Lsa:RestrictAnonymousSAM
</t>
  </si>
  <si>
    <t>The 'Modify an object label' option has been set to 'No One.'</t>
  </si>
  <si>
    <t>The Modify an object label option has not been set to No One.</t>
  </si>
  <si>
    <t>2.2.39</t>
  </si>
  <si>
    <t>By modifying the integrity label of an object owned by another user a malicious user may cause them to execute code at a higher level of privilege than intended.</t>
  </si>
  <si>
    <t>To establish the recommended configuration via GP, set the following UI path to No One:
Computer Configuration&gt;Policies&gt;Windows Settings&gt;Security Settings&gt;Local Policies&gt;User Rights Assignment&gt;Modify an object label.</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</si>
  <si>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</si>
  <si>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WIN2019-043</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</si>
  <si>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</si>
  <si>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</si>
  <si>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HKEY_LOCAL_MACHINE\SYSTEM\CurrentControlSet\Control\Lsa:RestrictAnonymous
</t>
  </si>
  <si>
    <t>The 'Modify firmware environment values' option has been set to 'Administrators.'</t>
  </si>
  <si>
    <t>The Modify firmware environment values option has not been set to Administrators.</t>
  </si>
  <si>
    <t>2.2.40</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</si>
  <si>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</si>
  <si>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Configuration&gt;Policies&gt;Windows Settings&gt;Security Settings&gt;Local Policies&gt;User Rights Assignment&gt;Modify firmware environment values.</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</si>
  <si>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</si>
  <si>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WIN2019-044</t>
  </si>
  <si>
    <t>Set "Perform volume maintenance tasks" to "Administrators"</t>
  </si>
  <si>
    <t>This policy setting allows users to manage the system's volume or disk configuration, which could allow a user to delete a volume and cause data loss as well as a denial-of-service condition.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</si>
  <si>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HKEY_LOCAL_MACHINE\SYSTEM\CurrentControlSet\Control\Lsa:EveryoneIncludesAnonymous
</t>
  </si>
  <si>
    <t>The 'Perform volume maintenance tasks' option has been set to 'Administrators.'</t>
  </si>
  <si>
    <t>The Perform volume maintenance tasks option has not been set to Administrators.</t>
  </si>
  <si>
    <t>2.2.41</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</si>
  <si>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</si>
  <si>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Configuration&gt;Policies&gt;Windows Settings&gt;Security Settings&gt;Local Policies&gt;User Rights Assignment&gt;Perform volume maintenance tasks.</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</si>
  <si>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</si>
  <si>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WIN2019-045</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</si>
  <si>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</si>
  <si>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</si>
  <si>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HKEY_LOCAL_MACHINE\SYSTEM\CurrentControlSet\Services\LanManServer\Parameters:NullSessionPipes
</t>
  </si>
  <si>
    <t>The 'Profile single process' option has been set to 'Administrators.'</t>
  </si>
  <si>
    <t>The Profile single process option has not been set to Administrators.</t>
  </si>
  <si>
    <t>2.2.42</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</si>
  <si>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</si>
  <si>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Configuration&gt;Policies&gt;Windows Settings&gt;Security Settings&gt;Local Policies&gt;User Rights Assignment&gt;Profile single process.</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</si>
  <si>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</si>
  <si>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WIN2019-046</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</si>
  <si>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</si>
  <si>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</si>
  <si>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 xml:space="preserve">Navigate to the UI Path articulated in the Remediation section and confirm it is set as prescribed. This group policy setting is backed by the following registry location:
HKEY_LOCAL_MACHINE\SYSTEM\CurrentControlSet\Control\SecurePipeServers\Winreg\AllowedExactPaths:Machine
</t>
  </si>
  <si>
    <t>The 'Profile system performance' option has been set to 'Administrators, NT SERVICE&gt;WdiServiceHost.'</t>
  </si>
  <si>
    <t>The Profile system performance option has not been set to Administrators, NT SERVICE&gt;WdiServiceHost.</t>
  </si>
  <si>
    <t>2.2.43</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</si>
  <si>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</si>
  <si>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SERVICE&gt;WdiServiceHost:
Computer Configuration&gt;Policies&gt;Windows Settings&gt;Security Settings&gt;Local Policies&gt;User Rights Assignment&gt;Profile system performance.</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</si>
  <si>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</si>
  <si>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WIN2019-047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</si>
  <si>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</si>
  <si>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</si>
  <si>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 xml:space="preserve">Navigate to the UI Path articulated in the Remediation section and confirm it is set as prescribed. This group policy setting is backed by the following registry location:
HKEY_LOCAL_MACHINE\SYSTEM\CurrentControlSet\Control\SecurePipeServers\Winreg\AllowedPaths:Machine
</t>
  </si>
  <si>
    <t>The 'Replace a process level token' option has been set to 'LOCAL SERVICE, NETWORK SERVICE.'</t>
  </si>
  <si>
    <t>The Replace a process level token option has not been set to LOCAL SERVICE, NETWORK SERVICE.</t>
  </si>
  <si>
    <t>2.2.44</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</si>
  <si>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</si>
  <si>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</si>
  <si>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To establish the recommended configuration via GP, set the following UI path to LOCAL SERVICE, NETWORK SERVICE:
Computer Configuration&gt;Policies&gt;Windows Settings&gt;Security Settings&gt;Local Policies&gt;User Rights Assignment&gt;Replace a process level token.</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</si>
  <si>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</si>
  <si>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WIN2019-048</t>
  </si>
  <si>
    <t>Set "Restore files and directories" to "Administrators"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</si>
  <si>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</si>
  <si>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HKEY_LOCAL_MACHINE\SYSTEM\CurrentControlSet\Services\LanManServer\Parameters:RestrictNullSessAccess
</t>
  </si>
  <si>
    <t>The 'Restore files and directories' option has been set to 'Administrators.'</t>
  </si>
  <si>
    <t>The Restore files and directories option has not been set to Administrators.</t>
  </si>
  <si>
    <t>2.2.45</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</si>
  <si>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</si>
  <si>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</si>
  <si>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To establish the recommended configuration via GP, set the following UI path to Administrators:
Computer Configuration&gt;Policies&gt;Windows Settings&gt;Security Settings&gt;Local Policies&gt;User Rights Assignment&gt;Restore files and directories.</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</si>
  <si>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</si>
  <si>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WIN2019-049</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</si>
  <si>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</si>
  <si>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</si>
  <si>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HKEY_LOCAL_MACHINE\SYSTEM\CurrentControlSet\Control\Lsa:restrictremotesam
</t>
  </si>
  <si>
    <t>The 'Shut down the system' option has been set to 'Administrators.'</t>
  </si>
  <si>
    <t>The Shut down the system option has not been set to Administrators.</t>
  </si>
  <si>
    <t>2.2.46</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</si>
  <si>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</si>
  <si>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The impact of removing these default groups from the **Shut down the system** user right could limit the delegated abilities of assigned roles in your environment. You should confirm that delegated activities will not be adversely affected.</t>
  </si>
  <si>
    <t>To establish the recommended configuration via GP, set the following UI path to Administrators:
Computer Configuration&gt;Policies&gt;Windows Settings&gt;Security Settings&gt;Local Policies&gt;User Rights Assignment&gt;Shut down the system.</t>
  </si>
  <si>
    <t>Set "Shut down the system" to "Administrators". One method to achieve the recommended configuration via Group Policy is to perform the following:
Set the following UI path to Administrators:
Computer Configuration\Policies\Windows Settings\Security Settings\Local Policies\User Rights Assignment\Shut down the system</t>
  </si>
  <si>
    <t>WIN2019-050</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</si>
  <si>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</si>
  <si>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</si>
  <si>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 xml:space="preserve">Navigate to the UI Path articulated in the Remediation section and confirm it is set as prescribed. This group policy setting is backed by the following registry location:
HKEY_LOCAL_MACHINE\SYSTEM\CurrentControlSet\Services\LanManServer\Parameters:NullSessionShares
</t>
  </si>
  <si>
    <t>The setting 'Take ownership of files or other objects' is set to 'Administrators'</t>
  </si>
  <si>
    <t>The setting Take ownership of files or other objects is not set to Administrators.</t>
  </si>
  <si>
    <t>2.2.48</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</si>
  <si>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</si>
  <si>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Configuration&gt;Policies&gt;Windows Settings&gt;Security Settings&gt;Local Policies&gt;User Rights Assignment&gt;Take ownership of files or other objects.</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</si>
  <si>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</si>
  <si>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WIN2019-051</t>
  </si>
  <si>
    <t>AC-2</t>
  </si>
  <si>
    <t>Account Management</t>
  </si>
  <si>
    <t xml:space="preserve">Set "Accounts: Administrator account status" to "Disabled" </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</si>
  <si>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</si>
  <si>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HKEY_LOCAL_MACHINE\SYSTEM\CurrentControlSet\Control\Lsa:ForceGuest
</t>
  </si>
  <si>
    <t xml:space="preserve">The 'Accounts: Administrator account status' option has been disabled. </t>
  </si>
  <si>
    <t xml:space="preserve">The Accounts: Administrator account status option has not been disabled. </t>
  </si>
  <si>
    <t>HAC27</t>
  </si>
  <si>
    <t>HAC27: Default accounts have not been disabled or renamed</t>
  </si>
  <si>
    <t>2.3.1</t>
  </si>
  <si>
    <t>2.3.1.1</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</si>
  <si>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</si>
  <si>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</si>
  <si>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To establish the recommended configuration via GP, set the following UI path to Disabled:
Computer Configuration&gt;Policies&gt;Windows Settings&gt;Security Settings&gt;Local Policies&gt;Security Options&gt;Accounts: Administrator account status.</t>
  </si>
  <si>
    <t>Set "Accounts: Administrator account status" to "Disabled". One method to achieve the recommended configuration via Group Policy is to perform the following:
Set the following UI path to Disabled:
Computer Configuration\Policies\Windows Settings\Security Settings\Local Policies\Security Options\Accounts: Administrator account status</t>
  </si>
  <si>
    <t>WIN2019-052</t>
  </si>
  <si>
    <t>IA-8</t>
  </si>
  <si>
    <t>Identification and Authentication (Non- Organizational Users)</t>
  </si>
  <si>
    <t>Set "Accounts: Block Microsoft accounts" to "Users can't add or log on with Microsoft accounts"</t>
  </si>
  <si>
    <t>This policy setting prevents users from adding new Microsoft accounts on this computer.
The recommended state for this setting is: `Users can't add or log on with Microsoft accounts`.</t>
  </si>
  <si>
    <t xml:space="preserve">Navigate to the UI Path articulated in the Remediation section and confirm it is set as prescribed. This group policy setting is backed by the following registry location:
HKEY_LOCAL_MACHINE\SYSTEM\CurrentControlSet\Control\Lsa:UseMachineId
</t>
  </si>
  <si>
    <t>The 'Accounts: Block Microsoft accounts' option has been set to 'Users can't add or log on with Microsoft accounts.'</t>
  </si>
  <si>
    <t>The Accounts: Block Microsoft accounts option has not been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</si>
  <si>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</si>
  <si>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</si>
  <si>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</si>
  <si>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</si>
  <si>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Users will not be able to log onto the computer with their Microsoft account.</t>
  </si>
  <si>
    <t>To establish the recommended configuration via GP, set the following UI path to Users can't add or log on with Microsoft accounts:
Computer Configuration&gt;Policies&gt;Windows Settings&gt;Security Settings&gt;Local Policies&gt;Security Options&gt;Accounts: Block Microsoft accounts.</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</si>
  <si>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</si>
  <si>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WIN2019-053</t>
  </si>
  <si>
    <t xml:space="preserve">Set "Accounts: Guest account status" to "Disabled" </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</si>
  <si>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</si>
  <si>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 xml:space="preserve">Navigate to the UI Path articulated in the Remediation section and confirm it is set as prescribed. This group policy setting is backed by the following registry location:
HKEY_LOCAL_MACHINE\SYSTEM\CurrentControlSet\Control\Lsa\MSV1_0:AllowNullSessionFallback
</t>
  </si>
  <si>
    <t xml:space="preserve">The 'Accounts: Guest account status' option has been disabled. </t>
  </si>
  <si>
    <t xml:space="preserve">The Accounts: Guest account status option has not been disabled. </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</si>
  <si>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</si>
  <si>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</si>
  <si>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</si>
  <si>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To establish the recommended configuration via GP, set the following UI path to Disabled:
Computer Configuration&gt;Policies&gt;Windows Settings&gt;Security Settings&gt;Local Policies&gt;Security Options&gt;Accounts: Guest account status.</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</si>
  <si>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</si>
  <si>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WIN2019-054</t>
  </si>
  <si>
    <t xml:space="preserve">Authenticator Management </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</si>
  <si>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</si>
  <si>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</si>
  <si>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HKEY_LOCAL_MACHINE\SYSTEM\CurrentControlSet\Control\Lsa\pku2u:AllowOnlineID
</t>
  </si>
  <si>
    <t>The 'Accounts: Limit local account use of blank passwords to console logon only has been set to enabled.</t>
  </si>
  <si>
    <t>The Accounts: Limit local account use of blank passwords to console logon only has not been set to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</si>
  <si>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</si>
  <si>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</si>
  <si>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</si>
  <si>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</si>
  <si>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Configuration&gt;Policies&gt;Windows Settings&gt;Security Settings&gt;Local Policies&gt;Security Options&gt;Accounts: Limit local account use of blank passwords to console logon only.</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</si>
  <si>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</si>
  <si>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WIN2019-055</t>
  </si>
  <si>
    <t>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</si>
  <si>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</si>
  <si>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 xml:space="preserve">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
</t>
  </si>
  <si>
    <t>The 'Accounts: Rename administrator account' option has been configured appropriately.</t>
  </si>
  <si>
    <t>The Accounts: Rename administrator account option has not been configured appropriately.</t>
  </si>
  <si>
    <t>2.3.1.5</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</si>
  <si>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</si>
  <si>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You will have to inform users who are authorized to use this account of the new account name. (The guidance for this setting assumes that the Administrator account was not disabled, which was recommended earlier in this chapter.)</t>
  </si>
  <si>
    <t>To establish the recommended configuration via GP, configure the following UI path:
Computer Configuration&gt;Policies&gt;Windows Settings&gt;Security Settings&gt;Local Policies&gt;Security Options&gt;Accounts: Rename administrator account.</t>
  </si>
  <si>
    <t>Configure "Accounts: Rename administrator account". One method to achieve the recommended configuration via Group Policy is to perform the following:
Configure the following UI path:
Computer Configuration\Policies\Windows Settings\Security Settings\Local Policies\Security Options\Accounts: Rename administrator account</t>
  </si>
  <si>
    <t>WIN2019-056</t>
  </si>
  <si>
    <t>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</si>
  <si>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</si>
  <si>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 xml:space="preserve">Navigate to the UI Path articulated in the Remediation section and confirm it is set as prescribed. This group policy setting is backed by the following registry location:
HKEY_LOCAL_MACHINE\SYSTEM\CurrentControlSet\Control\Lsa:NoLMHash
</t>
  </si>
  <si>
    <t>The 'Accounts: Rename guest account' option has been configured appropriately.</t>
  </si>
  <si>
    <t>The Accounts: Rename guest account option has not been configured appropriately.</t>
  </si>
  <si>
    <t>2.3.1.6</t>
  </si>
  <si>
    <t>The Guest account exists on all computers that run the Windows 2000 or newer operating systems. If you rename this account, it is slightly more difficult for unauthorized persons to guess this privileged user name and password combination.</t>
  </si>
  <si>
    <t>There should be little impact, because the Guest account is disabled by default.</t>
  </si>
  <si>
    <t>To establish the recommended configuration via GP, configure the following UI path:
Computer Configuration&gt;Policies&gt;Windows Settings&gt;Security Settings&gt;Local Policies&gt;Security Options&gt;Accounts: Rename guest account.</t>
  </si>
  <si>
    <t>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t>
  </si>
  <si>
    <t>WIN2019-057</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</si>
  <si>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</si>
  <si>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</si>
  <si>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</si>
  <si>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</si>
  <si>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 xml:space="preserve">The 'Audit: Force audit policy subcategory settings (Windows Vista or later) to override audit policy category settings' option has been enabled. </t>
  </si>
  <si>
    <t xml:space="preserve">The Audit: Force audit policy subcategory settings (Windows Vista or later) to override audit policy category settings option has not been enabled. </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</si>
  <si>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</si>
  <si>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</si>
  <si>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</si>
  <si>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</si>
  <si>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</si>
  <si>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Configuration&gt;Policies&gt;Windows Settings&gt;Security Settings&gt;Local Policies&gt;Security Options&gt;Audit: Force audit policy subcategory settings (Windows Vista or later) to override audit policy category settings.</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</si>
  <si>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</si>
  <si>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WIN2019-058</t>
  </si>
  <si>
    <t>AU-5</t>
  </si>
  <si>
    <t>Response to Audit Processing Failure</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</si>
  <si>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</si>
  <si>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</si>
  <si>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HKEY_LOCAL_MACHINE\SYSTEM\CurrentControlSet\Control\Lsa:LmCompatibilityLevel
</t>
  </si>
  <si>
    <t xml:space="preserve">The 'Audit: Shut down system immediately if unable to log security audits' option has been disabled. </t>
  </si>
  <si>
    <t xml:space="preserve">The Audit: Shut down system immediately if unable to log security audits option has not been disabled. </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</si>
  <si>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</si>
  <si>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</si>
  <si>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</si>
  <si>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</si>
  <si>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Configuration&gt;Policies&gt;Windows Settings&gt;Security Settings&gt;Local Policies&gt;Security Options&gt;Audit: Shut down system immediately if unable to log security audits.</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</si>
  <si>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</si>
  <si>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WIN2019-059</t>
  </si>
  <si>
    <t>MP-2</t>
  </si>
  <si>
    <t xml:space="preserve">Media Protection </t>
  </si>
  <si>
    <t>Set "Devices: Allowed to format and eject removable media" to "Administrators"</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</si>
  <si>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t>
  </si>
  <si>
    <t xml:space="preserve">Navigate to the UI Path articulated in the Remediation section and confirm it is set as prescribed. This group policy setting is backed by the following registry location:
HKEY_LOCAL_MACHINE\SYSTEM\CurrentControlSet\Services\LDAP:LDAPClientIntegrity
</t>
  </si>
  <si>
    <t>The 'Devices: Allowed to format and eject removable media' option has been set to 'Administrators.'</t>
  </si>
  <si>
    <t>The Devices: Allowed to format and eject removable media option has not been set to Administrators.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</si>
  <si>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</si>
  <si>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</si>
  <si>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</si>
  <si>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Computer Configuration&gt;Policies&gt;Windows Settings&gt;Security Settings&gt;Local Policies&gt;Security Options&gt;Devices: Allowed to format and eject removable media.</t>
  </si>
  <si>
    <t>Set "Devices: Allowed to format and eject removable media" to "Administrators". One method to achieve the recommended configuration via Group Policy is to perform the following:
Set the following UI path to Administrators:
Computer Configuration\Policies\Windows Settings\Security Settings\Local Policies\Security Options\Devices: Allowed to format and eject removable media</t>
  </si>
  <si>
    <t>WIN2019-060</t>
  </si>
  <si>
    <t>Set "Devices: Prevent users from installing printer drivers" to "Enabled"</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</si>
  <si>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</si>
  <si>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 xml:space="preserve">Navigate to the UI Path articulated in the Remediation section and confirm it is set as prescribed. This group policy setting is backed by the following registry location:
HKEY_LOCAL_MACHINE\SYSTEM\CurrentControlSet\Control\Lsa\MSV1_0:NTLMMinClientSec
</t>
  </si>
  <si>
    <t xml:space="preserve">The 'Devices: Prevent users from installing printer drivers' option has been enabled. </t>
  </si>
  <si>
    <t xml:space="preserve">The Devices: Prevent users from installing printer drivers option has not been enabled. </t>
  </si>
  <si>
    <t>2.3.4.2</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</si>
  <si>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</si>
  <si>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To establish the recommended configuration via GP, set the following UI path to Enabled:
Computer Configuration&gt;Policies&gt;Windows Settings&gt;Security Settings&gt;Local Policies&gt;Security Options&gt;Devices: Prevent users from installing printer drivers.</t>
  </si>
  <si>
    <t>Set "Devices: Prevent users from installing printer drivers" to "Enabled". One method to achieve the recommended configuration via Group Policy is to perform the following:
Set the following UI path to Enabled:
Computer Configuration\Policies\Windows Settings\Security Settings\Local Policies\Security Options\Devices: Prevent users from installing printer drivers</t>
  </si>
  <si>
    <t>WIN2019-061</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</si>
  <si>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</si>
  <si>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</si>
  <si>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HKEY_LOCAL_MACHINE\SYSTEM\CurrentControlSet\Control\Lsa\MSV1_0:NTLMMinServerSec
</t>
  </si>
  <si>
    <t xml:space="preserve">The 'Domain member: Digitally encrypt or sign secure channel data(always)' option has been enabled. </t>
  </si>
  <si>
    <t xml:space="preserve">The Domain member: Digitally encrypt or sign secure channel data (always) option has not been enabled. </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</si>
  <si>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</si>
  <si>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</si>
  <si>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</si>
  <si>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</si>
  <si>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</si>
  <si>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</si>
  <si>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To establish the recommended configuration via GP, set the following UI path to Enabled:
Computer Configuration&gt;Policies&gt;Windows Settings&gt;Security Settings&gt;Local Policies&gt;Security Options&gt;Domain member: Digitally encrypt or sign secure channel data (always).</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</si>
  <si>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</si>
  <si>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WIN2019-062</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</si>
  <si>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</si>
  <si>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</si>
  <si>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HKEY_LOCAL_MACHINE\SOFTWARE\Microsoft\Windows\CurrentVersion\Policies\System:ShutdownWithoutLogon
</t>
  </si>
  <si>
    <t xml:space="preserve">The 'Domain member: Digitally encrypt secure channel data (when possible)' option has been enabled. </t>
  </si>
  <si>
    <t xml:space="preserve">The Domain member: Digitally encrypt secure channel data (when possible) option has not been enabled. </t>
  </si>
  <si>
    <t>2.3.6.2</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</si>
  <si>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`Dsclient` installed.</t>
  </si>
  <si>
    <t>To establish the recommended configuration via GP, set the following UI path to Enabled:
Computer Configuration&gt;Policies&gt;Windows Settings&gt;Security Settings&gt;Local Policies&gt;Security Options&gt;Domain member: Digitally encrypt secure channel data (when possible).</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</si>
  <si>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</si>
  <si>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WIN2019-063</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</si>
  <si>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</si>
  <si>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</si>
  <si>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Manager\Kernel:ObCaseInsensitive
</t>
  </si>
  <si>
    <t xml:space="preserve">The 'Domain member: Digitally sign secure channel data (when possible)' option has been enabled. </t>
  </si>
  <si>
    <t xml:space="preserve">The Domain member: Digitally sign secure channel data (when possible) option has not been enabled. </t>
  </si>
  <si>
    <t>2.3.6.3</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</si>
  <si>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t>
  </si>
  <si>
    <t>To establish the recommended configuration via GP, set the following UI path to Enabled:
Computer Configuration&gt;Policies&gt;Windows Settings&gt;Security Settings&gt;Local Policies&gt;Security Options&gt;Domain member: Digitally sign secure channel data (when possible).</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</si>
  <si>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</si>
  <si>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WIN2019-064</t>
  </si>
  <si>
    <t>Set "Domain member: Disable machine account password changes" to "Disabled"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</si>
  <si>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</si>
  <si>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HKEY_LOCAL_MACHINE\SYSTEM\CurrentControlSet\Control\Session Manager:ProtectionMode
</t>
  </si>
  <si>
    <t xml:space="preserve">The 'Domain member: Disable machine account password changes' option has been disabled. </t>
  </si>
  <si>
    <t xml:space="preserve">The Domain member: Disable machine account password changes option has not been disabled. </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</si>
  <si>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</si>
  <si>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</si>
  <si>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Configuration&gt;Policies&gt;Windows Settings&gt;Security Settings&gt;Local Policies&gt;Security Options&gt;Domain member: Disable machine account password changes.</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</si>
  <si>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</si>
  <si>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WIN2019-065</t>
  </si>
  <si>
    <t>Set "Domain member: Maximum machine account password age" to "30 or fewer days, but not 0"</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</si>
  <si>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t>
  </si>
  <si>
    <t xml:space="preserve">Navigate to the UI Path articulated in the Remediation section and confirm it is set as prescribed. This group policy setting is backed by the following registry location:
HKEY_LOCAL_MACHINE\SOFTWARE\Microsoft\Windows\CurrentVersion\Policies\System:FilterAdministratorToken
</t>
  </si>
  <si>
    <t>The 'Domain member: Maximum machine account password age' option has been set to '30 or fewer days, but not 0.'</t>
  </si>
  <si>
    <t>The Domain member: Maximum machine account password age option has not been set to 30 or fewer days, but not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</si>
  <si>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</si>
  <si>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</si>
  <si>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To establish the recommended configuration via GP, set the following UI path to 30 or fewer days, but not 0:
Computer Configuration&gt;Policies&gt;Windows Settings&gt;Security Settings&gt;Local Policies&gt;Security Options&gt;Domain member: Maximum machine account password age.</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</si>
  <si>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</si>
  <si>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WIN2019-066</t>
  </si>
  <si>
    <t>SC-2</t>
  </si>
  <si>
    <t>Application Partitioning</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</si>
  <si>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</si>
  <si>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</si>
  <si>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HKEY_LOCAL_MACHINE\SOFTWARE\Microsoft\Windows\CurrentVersion\Policies\System:ConsentPromptBehaviorAdmin
</t>
  </si>
  <si>
    <t xml:space="preserve">The 'Domain member: Require strong (Windows 2000 or later) session key' option has been enabled. </t>
  </si>
  <si>
    <t xml:space="preserve">The Domain member: Require strong (Windows 2000 or later) session key option has not been enabled. </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</si>
  <si>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</si>
  <si>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</si>
  <si>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</si>
  <si>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To establish the recommended configuration via GP, set the following UI path to Enabled:
Computer Configuration&gt;Policies&gt;Windows Settings&gt;Security Settings&gt;Local Policies&gt;Security Options&gt;Domain member: Require strong (Windows 2000 or later) session key.</t>
  </si>
  <si>
    <t>Set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</si>
  <si>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WIN2019-067</t>
  </si>
  <si>
    <t>Set "Interactive logon: Do not require CTRL+ALT+DEL" to "Disabled"</t>
  </si>
  <si>
    <t>This policy setting determines whether users must press CTRL+ALT+DEL before they log 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</si>
  <si>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HKEY_LOCAL_MACHINE\SOFTWARE\Microsoft\Windows\CurrentVersion\Policies\System:ConsentPromptBehaviorUser
</t>
  </si>
  <si>
    <t>The 'Interactive logon: Do not require CTRL+ALT+DEL' option has been disabled.</t>
  </si>
  <si>
    <t>The 'Interactive logon: Do not require CTRL+ALT+DEL' option has not been disabled.</t>
  </si>
  <si>
    <t>2.3.7</t>
  </si>
  <si>
    <t>2.3.7.1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</si>
  <si>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</si>
  <si>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Users must press CTRL+ALT+DEL before they log on to Windows unless they use a smart card for Windows logon. A smart card is a tamper-proof device that stores security information.</t>
  </si>
  <si>
    <t>To establish the recommended configuration via GP, set the following UI path to Disabled:
Computer Configuration&gt;Policies&gt;Windows Settings&gt;Security Settings&gt;Local Policies&gt;Security Options&gt;Interactive logon: Do not require CTRL+ALT+DEL.</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</si>
  <si>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</si>
  <si>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WIN2019-068</t>
  </si>
  <si>
    <t>Set "Interactive logon: Don't display last signed-in"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</si>
  <si>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</si>
  <si>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HKEY_LOCAL_MACHINE\SOFTWARE\Microsoft\Windows\CurrentVersion\Policies\System:EnableInstallerDetection
</t>
  </si>
  <si>
    <t xml:space="preserve">The 'Interactive logon: Do not display last user name' option has been enabled. </t>
  </si>
  <si>
    <t xml:space="preserve">The Interactive logon: Do not display last user name option has been enabled. </t>
  </si>
  <si>
    <t>2.3.7.2</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</si>
  <si>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</si>
  <si>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The name of the last user to successfully log on will not be displayed in the Windows logon screen.</t>
  </si>
  <si>
    <t xml:space="preserve">To establish the recommended configuration via GP, set the following UI path to Enabled:
Computer Configuration&gt;Policies&gt;Windows Settings&gt;Security Settings&gt;Local Policies&gt;Security Options&gt;Interactive logon: Don't display last signed-in.
</t>
  </si>
  <si>
    <t>Set "Interactive logon: Don't display last signed-in" to "Enabled". One method to achieve the recommended configuration via Group Policy is to perform the following:
Set the following UI path to Enabled:
Computer Configuration\Policies\Windows Settings\Security Settings\Local Policies\Security Options\Interactive logon: Don't display last signed-in</t>
  </si>
  <si>
    <t>WIN2019-069</t>
  </si>
  <si>
    <t>AC-11</t>
  </si>
  <si>
    <t>Device Lock</t>
  </si>
  <si>
    <t>Set "Interactive logon: Machine inactivity limit" to "900 or fewer second(s), but not 0"</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</si>
  <si>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</si>
  <si>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 xml:space="preserve">Navigate to the UI Path articulated in the Remediation section and confirm it is set as prescribed. This group policy setting is backed by the following registry location:
HKEY_LOCAL_MACHINE\SOFTWARE\Microsoft\Windows\CurrentVersion\Policies\System:EnableSecureUIAPaths
</t>
  </si>
  <si>
    <t>The 'Interactive logon: Machine inactivity limit' option has been set to '900 or fewer second(s), but not 0.'</t>
  </si>
  <si>
    <t>The Interactive logon: Machine inactivity limit option has not been set to 900 or fewer second(s), but not 0.</t>
  </si>
  <si>
    <t>2.3.7.3</t>
  </si>
  <si>
    <t>If a user forgets to lock their computer when they walk away it's possible that a passerby will hijack it.</t>
  </si>
  <si>
    <t>The screen saver will automatically activate when the computer has been unattended for the amount of time specified. The impact should be minimal since the screen saver is enabled by default.</t>
  </si>
  <si>
    <t>To establish the recommended configuration via GP, set the following UI path to 900 or fewer seconds, but not 0:
Computer Configuration&gt;Policies&gt;Windows Settings&gt;Security Settings&gt;Local Policies&gt;Security Options&gt;Interactive logon: Machine inactivity limit.</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</si>
  <si>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</si>
  <si>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WIN2019-070</t>
  </si>
  <si>
    <t>AC-8</t>
  </si>
  <si>
    <t>System Use Notification</t>
  </si>
  <si>
    <t>Configure "Interactive logon: Message text for users attempting to log on"</t>
  </si>
  <si>
    <t>This policy setting specifies a text message that displays to users when they log on.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</si>
  <si>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HKEY_LOCAL_MACHINE\SOFTWARE\Microsoft\Windows\CurrentVersion\Policies\System:EnableLUA
</t>
  </si>
  <si>
    <t>The "Interactive logon: Message text for users attempting to log on" option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</si>
  <si>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is not compliant with IRS requirements.</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</si>
  <si>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</si>
  <si>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</si>
  <si>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</si>
  <si>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</si>
  <si>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</si>
  <si>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</si>
  <si>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To establish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Exhibit 8 for examples
Computer Configuration&gt;Policies&gt;Windows Settings&gt;Security Settings&gt;Local Policies&gt;Security Options&gt;Interactive logon: Message text for users attempting to log on.</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</si>
  <si>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Computer Configuration\Policies\Windows Settings\Security Settings\Local Policies\Security Options\Interactive logon: Message text for users attempting to log on</t>
  </si>
  <si>
    <t>WIN2019-071</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</si>
  <si>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</si>
  <si>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</si>
  <si>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</si>
  <si>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</si>
  <si>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</si>
  <si>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</si>
  <si>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</si>
  <si>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Users will have to acknowledge a dialog box with the configured title before they can log on to the computer.</t>
  </si>
  <si>
    <t>To establish the recommended configuration via GP, configure the following UI path to a value that is consistent with the security and operational requirements of your organization:
Computer Configuration&gt;Policies&gt;Windows Settings&gt;Security Settings&gt;Local Policies&gt;Security Options&gt;Interactive logon: Message title for users attempting to log on.</t>
  </si>
  <si>
    <t>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</si>
  <si>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WIN2019-072</t>
  </si>
  <si>
    <t>Set "Interactive logon: Prompt user to change password before expiration" to "14 days"</t>
  </si>
  <si>
    <t>This policy setting determines how far in advance users are warned that their password will expire. It is recommended that you configure this policy setting to at least 14 days to sufficiently warn users when their passwords will expire.
The recommended state for this setting is: `14 days`.</t>
  </si>
  <si>
    <t xml:space="preserve">Navigate to the UI Path articulated in the Remediation section and confirm it is set as prescribed. This group policy setting is backed by the following registry location:
HKEY_LOCAL_MACHINE\SOFTWARE\Microsoft\Windows\CurrentVersion\Policies\System:PromptOnSecureDesktop
</t>
  </si>
  <si>
    <t>The 'Interactive logon: Prompt user to change password before expiration' option has been set to '14 days or greater.'</t>
  </si>
  <si>
    <t>The Interactive logon: Prompt user to change password before expiration option has not been set to 14 days or greater.</t>
  </si>
  <si>
    <t xml:space="preserve">Updated from "between 5 and 14 days" to "14 days or greater" to maintain consistency with Windows Server benchmarks. </t>
  </si>
  <si>
    <t>HPW7</t>
  </si>
  <si>
    <t>HPW7: Password change notification is not sufficient</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</si>
  <si>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</si>
  <si>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</si>
  <si>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Users will see a dialog box prompt to change their password each time that they log on to the domain when their password is configured to expire in 14 days.</t>
  </si>
  <si>
    <t>To establish the recommended configuration via GP, set the following UI path to a value of 14 days:
Computer Configuration&gt;Policies&gt;Windows Settings&gt;Security Settings&gt;Local Policies&gt;Security Options&gt;Interactive logon: Prompt user to change password before expiration.</t>
  </si>
  <si>
    <t>Set "Interactive logon: Prompt user to change password before expiration" to "14 days". One method to achieve the recommended configuration via Group Policy is to perform the following:
Set the following UI path to a value of 14 days:
Computer Configuration\Policies\Windows Settings\Security Settings\Local Policies\Security Options\Interactive logon: Prompt user to change password before expiration</t>
  </si>
  <si>
    <t>WIN2019-073</t>
  </si>
  <si>
    <t xml:space="preserve">Set "Interactive logon: Require Domain Controller Authentication to unlock workstation" to "Enabled" </t>
  </si>
  <si>
    <t>Logon information is required to unlock a locked computer. For domain accounts, this security setting determines whether it is necessary to contact a Domain Controller to unlock a computer.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</si>
  <si>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HKEY_LOCAL_MACHINE\SOFTWARE\Microsoft\Windows\CurrentVersion\Policies\System:EnableVirtualization
</t>
  </si>
  <si>
    <t xml:space="preserve">The 'Interactive logon: Require Domain Controller Authentication to unlock workstation' option has been enabled. </t>
  </si>
  <si>
    <t xml:space="preserve">The Interactive logon: Require Domain Controller Authentication to unlock workstation option has not been enabled. </t>
  </si>
  <si>
    <t>2.3.7.8</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</si>
  <si>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</si>
  <si>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</si>
  <si>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To implement the recommended configuration via GP, set the following UI path to Enabled:
Computer Configuration&gt;Policies&gt;Windows Settings&gt;Security Settings&gt;Local Policies&gt;Security Options&gt;Interactive logon: Require Domain Controller Authentication to unlock workstation.</t>
  </si>
  <si>
    <t>Set "Interactive logon: Require Domain Controller Authentication to unlock workstation" to "Enabled". One method to achieve the recommended configuration via Group Policy is to perform the following:
Set the following UI path to Enabled:
Computer Configuration\Policies\Windows Settings\Security Settings\Local Policies\Security Options\Interactive logon: Require Domain Controller Authentication to unlock workstation</t>
  </si>
  <si>
    <t>WIN2019-074</t>
  </si>
  <si>
    <t>IA-3</t>
  </si>
  <si>
    <t>Device Identification and Authentication</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</si>
  <si>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</si>
  <si>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</si>
  <si>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HKEY_LOCAL_MACHINE\SOFTWARE\Policies\Microsoft\WindowsFirewall\DomainProfile\EnableFirewall
</t>
  </si>
  <si>
    <t xml:space="preserve">The 'Microsoft network client: Digitally sign communications (always)' option has been enabled. </t>
  </si>
  <si>
    <t xml:space="preserve">The Microsoft network client: Digitally sign communications (always) option has not been enabled. </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</si>
  <si>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</si>
  <si>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</si>
  <si>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</si>
  <si>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</si>
  <si>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Configuration&gt;Policies&gt;Windows Settings&gt;Security Settings&gt;Local Policies&gt;Security Options&gt;Microsoft network client: Digitally sign communications (always).</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</si>
  <si>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</si>
  <si>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WIN2019-075</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</si>
  <si>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</si>
  <si>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</si>
  <si>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HKEY_LOCAL_MACHINE\SOFTWARE\Policies\Microsoft\WindowsFirewall\DomainProfile\DefaultInboundAction
</t>
  </si>
  <si>
    <t xml:space="preserve">The 'Microsoft network client: Digitally sign communications (if server agrees)' option has been enabled. </t>
  </si>
  <si>
    <t xml:space="preserve">The Microsoft network client: Digitally sign communications (if server agrees) option has not been enabled. </t>
  </si>
  <si>
    <t>2.3.8.2</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</si>
  <si>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</si>
  <si>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 xml:space="preserve">To establish the recommended configuration via GP, set the following UI path to Enabled:
Computer Configuration&gt;Policies&gt;Windows Settings&gt;Security Settings&gt;Local Policies&gt;Security Options&gt;Microsoft network client: Digitally sign communications (if server agrees).
</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</si>
  <si>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</si>
  <si>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WIN2019-076</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</si>
  <si>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</si>
  <si>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</si>
  <si>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HKEY_LOCAL_MACHINE\SOFTWARE\Policies\Microsoft\WindowsFirewall\DomainProfile\DefaultOutboundAction
</t>
  </si>
  <si>
    <t xml:space="preserve">The 'Microsoft network client: Send unencrypted password to third-party SMB servers' option has been disabled. </t>
  </si>
  <si>
    <t xml:space="preserve">The Microsoft network client: Send unencrypted password to third-party SMB servers option has not been disabled. </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</si>
  <si>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</si>
  <si>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</si>
  <si>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None - this is the default behavior.
Some very old applications and operating systems such as MS-DOS, Windows for Workgroups 3.11, and Windows 95a may not be able to communicate with the servers in your organization by means of the SMB protocol.</t>
  </si>
  <si>
    <t>To establish the recommended configuration via GP, set the following UI path to Disabled:
Computer Configuration&gt;Policies&gt;Windows Settings&gt;Security Settings&gt;Local Policies&gt;Security Options&gt;Microsoft network client: Send unencrypted password to third-party SMB servers.</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</si>
  <si>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</si>
  <si>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WIN2019-077</t>
  </si>
  <si>
    <t>AC-12</t>
  </si>
  <si>
    <t>Session Termination</t>
  </si>
  <si>
    <t>Set "Microsoft network server: Amount of idle time required before suspending session" to "30 or fewer minute(s)"</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</si>
  <si>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`30 or fewer minute(s)`.</t>
  </si>
  <si>
    <t xml:space="preserve">Navigate to the UI Path articulated in the Remediation section and confirm it is set as prescribed. This group policy setting is backed by the following registry location:
HKEY_LOCAL_MACHINE\SOFTWARE\Policies\Microsoft\WindowsFirewall\DomainProfile\DisableNotifications
</t>
  </si>
  <si>
    <t>The 'Microsoft network server: Amount of idle time required before suspending session' option has been set to '30 or fewer minute(s), but not 0.'</t>
  </si>
  <si>
    <t>The Microsoft network server: Amount of idle time required before suspending session option has not been set to 30 or fewer minute(s), but not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</si>
  <si>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</si>
  <si>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</si>
  <si>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</si>
  <si>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</si>
  <si>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</si>
  <si>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</si>
  <si>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There will be little impact because SMB sessions will be re-established automatically if the client resumes activity.</t>
  </si>
  <si>
    <t>To establish the recommended configuration via GP, set the following UI path to 30 or fewer minute(s):
Computer Configuration&gt;Policies&gt;Windows Settings&gt;Security Settings&gt;Local Policies&gt;Security Options&gt;Microsoft network server: Amount of idle time required before suspending session.</t>
  </si>
  <si>
    <t>Set "Microsoft network server: Amount of idle time required before suspending session" to "15 or fewer minute(s)". One method to achieve the recommended configuration via Group Policy is to perform the following:
Set the following UI path to 15 or fewer minute(s):
Computer Configuration\Policies\Windows Settings\Security Settings\Local Policies\Security Options\Microsoft network server: Amount of idle time required before suspending session</t>
  </si>
  <si>
    <t>WIN2019-078</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</si>
  <si>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</si>
  <si>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</si>
  <si>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HKEY_LOCAL_MACHINE\SOFTWARE\Policies\Microsoft\WindowsFirewall\DomainProfile\Logging\LogFilePath
</t>
  </si>
  <si>
    <t>The 'Microsoft network server: Digitally sign communications (always)' option has been enabled.</t>
  </si>
  <si>
    <t>The Microsoft network server: Digitally sign communications (always) option has not been enabled.</t>
  </si>
  <si>
    <t>2.3.9.2</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</si>
  <si>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</si>
  <si>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Configuration&gt;Policies&gt;Windows Settings&gt;Security Settings&gt;Local Policies&gt;Security Options&gt;Microsoft network server: Digitally sign communications (always).</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</si>
  <si>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</si>
  <si>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WIN2019-079</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</si>
  <si>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</si>
  <si>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</si>
  <si>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HKEY_LOCAL_MACHINE\SOFTWARE\Policies\Microsoft\WindowsFirewall\DomainProfile\Logging\LogFileSize
</t>
  </si>
  <si>
    <t>The 'Microsoft network server: Digitally sign communications (if client agrees)' option has been enabled.</t>
  </si>
  <si>
    <t>The Microsoft network server: Digitally sign communications (if client agrees) option has not been enabled.</t>
  </si>
  <si>
    <t>2.3.9.3</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</si>
  <si>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</si>
  <si>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Configuration&gt;Policies&gt;Windows Settings&gt;Security Settings&gt;Local Policies&gt;Security Options&gt;Microsoft network server: Digitally sign communications (if client agrees).</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</si>
  <si>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</si>
  <si>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WIN2019-080</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</si>
  <si>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</si>
  <si>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</si>
  <si>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HKEY_LOCAL_MACHINE\SOFTWARE\Policies\Microsoft\WindowsFirewall\DomainProfile\Logging\LogDroppedPackets
</t>
  </si>
  <si>
    <t xml:space="preserve">The 'Microsoft network server: Disconnect clients when logon hours expire' option has been enabled. </t>
  </si>
  <si>
    <t xml:space="preserve">The Microsoft network server: Disconnect clients when logon hours expire option has not been enabled. </t>
  </si>
  <si>
    <t>HAC61: System does not properly control authentication process</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</si>
  <si>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</si>
  <si>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</si>
  <si>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None - this is the default behavior. If logon hours are not used in your organization, this policy setting will have no impact. If logon hours are used, existing user sessions will be forcibly terminated when their logon hours expire.</t>
  </si>
  <si>
    <t>To establish the recommended configuration via GP, set the following UI path to Enabled:
Computer Configuration&gt;Policies&gt;Windows Settings&gt;Security Settings&gt;Local Policies&gt;Security Options&gt;Microsoft network server: Disconnect clients when logon hours expire.</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</si>
  <si>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</si>
  <si>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WIN2019-081</t>
  </si>
  <si>
    <t xml:space="preserve">Set "Microsoft network server: Server SPN target name validation level" to "Accept if provided by client" or higher </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</si>
  <si>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18.5.14.1). **CIS therefore recommends against deploying this setting on Domain Controllers.**</t>
  </si>
  <si>
    <t xml:space="preserve">Navigate to the UI Path articulated in the Remediation section and confirm it is set as prescribed. This group policy setting is backed by the following registry location:
HKEY_LOCAL_MACHINE\SOFTWARE\Policies\Microsoft\WindowsFirewall\DomainProfile\Logging\LogSuccessfulConnections
</t>
  </si>
  <si>
    <t>The 'Microsoft network server: Server SPN target name validation level' option has been set to 'Accept if provided by client' or higher.</t>
  </si>
  <si>
    <t>The Microsoft network server: Server SPN target name validation level option has not been set to Accept if provided by client or higher.</t>
  </si>
  <si>
    <t>2.3.9.5</t>
  </si>
  <si>
    <t>The identity of a computer can be spoofed to gain unauthorized access to network resources.</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</si>
  <si>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</si>
  <si>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To establish the recommended configuration via GP, set the following UI path to Accept if provided by client (configuring to Required from client also conforms to the benchmark):
Computer Configuration&gt;Policies&gt;Windows Settings&gt;Security Settings&gt;Local Policies&gt;Security Options&gt;Microsoft network server: Server SPN target name validation level.</t>
  </si>
  <si>
    <t>Set "Microsoft network server: Server SPN target name validation level" to "Accept if provided by client" or higher.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</si>
  <si>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WIN2019-082</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</si>
  <si>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</si>
  <si>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</si>
  <si>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HKEY_LOCAL_MACHINE\SOFTWARE\Policies\Microsoft\WindowsFirewall\PrivateProfile:EnableFirewall
</t>
  </si>
  <si>
    <t xml:space="preserve">The 'Network access: Allow anonymous SID/Name translation' option has been disabled. </t>
  </si>
  <si>
    <t xml:space="preserve">The Network access: Allow anonymous SID/Name translation option has not been disabled. </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</si>
  <si>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</si>
  <si>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</si>
  <si>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</si>
  <si>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Configuration&gt;Policies&gt;Windows Settings&gt;Security Settings&gt;Local Policies&gt;Security Options&gt;Network access: Allow anonymous SID/Name translation.</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</si>
  <si>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</si>
  <si>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WIN2019-083</t>
  </si>
  <si>
    <t xml:space="preserve">Set "Network access: Do not allow anonymous enumeration of SAM accounts" to "Enabled" </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</si>
  <si>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</si>
  <si>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 xml:space="preserve">Navigate to the UI Path articulated in the Remediation section and confirm it is set as prescribed. This group policy setting is backed by the following registry location:
HKEY_LOCAL_MACHINE\SOFTWARE\Policies\Microsoft\WindowsFirewall\PrivateProfile:DefaultInboundAction
</t>
  </si>
  <si>
    <t xml:space="preserve">The 'Network access: Do not allow anonymous enumeration of SAM accounts' option has been enabled. </t>
  </si>
  <si>
    <t xml:space="preserve">The Network access: Do not allow anonymous enumeration of SAM accounts option has not been enabled. </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</si>
  <si>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</si>
  <si>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</si>
  <si>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</si>
  <si>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To establish the recommended configuration via GP, set the following UI path to Enabled:
Computer Configuration&gt;Policies&gt;Windows Settings&gt;Security Settings&gt;Local Policies&gt;Security Options&gt;Network access: Do not allow anonymous enumeration of SAM accounts.</t>
  </si>
  <si>
    <t>Set "Network access: Do not allow anonymous enumeration of SAM accounts"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</si>
  <si>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WIN2019-084</t>
  </si>
  <si>
    <t xml:space="preserve">Set "Network access: Do not allow anonymous enumeration of SAM accounts and shares" to "Enabled" </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</si>
  <si>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</si>
  <si>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 xml:space="preserve">Navigate to the UI Path articulated in the Remediation section and confirm it is set as prescribed. This group policy setting is backed by the following registry location:
HKEY_LOCAL_MACHINE\SOFTWARE\Policies\Microsoft\WindowsFirewall\PrivateProfile:DefaultOutboundAction
</t>
  </si>
  <si>
    <t xml:space="preserve">The 'Network access: Do not allow anonymous enumeration of SAM accounts and shares' option has been enabled. </t>
  </si>
  <si>
    <t xml:space="preserve">The Network access: Do not allow anonymous enumeration of SAM accounts and shares option has not been enabled. </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</si>
  <si>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</si>
  <si>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</si>
  <si>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</si>
  <si>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To establish the recommended configuration via GP, set the following UI path to Enabled:
Computer Configuration&gt;Policies&gt;Windows Settings&gt;Security Settings&gt;Local Policies&gt;Security Options&gt;Network access: Do not allow anonymous enumeration of SAM accounts and shares.</t>
  </si>
  <si>
    <t>Set "Network access: Do not allow anonymous enumeration of SAM accounts and shares"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</si>
  <si>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WIN2019-085</t>
  </si>
  <si>
    <t>Set "Network access: Let Everyone permissions apply to anonymous users" to "Disabled"</t>
  </si>
  <si>
    <t>This policy setting determines what additional permissions are assigned for anonymous connections to the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</si>
  <si>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HKEY_LOCAL_MACHINE\SOFTWARE\Policies\Microsoft\WindowsFirewall\PrivateProfile:DisableNotifications
</t>
  </si>
  <si>
    <t xml:space="preserve">The 'Network access: Let Everyone permissions apply to anonymous users' option has been disabled. </t>
  </si>
  <si>
    <t xml:space="preserve">The Network access: Let Everyone permissions apply to anonymous users option has not been disabled. </t>
  </si>
  <si>
    <t>2.3.10.5</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</si>
  <si>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</si>
  <si>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Configuration&gt;Policies&gt;Windows Settings&gt;Security Settings&gt;Local Policies&gt;Security Options&gt;Network access: Let Everyone permissions apply to anonymous users.</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</si>
  <si>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users</t>
  </si>
  <si>
    <t>WIN2019-086</t>
  </si>
  <si>
    <t xml:space="preserve">Configure "Network access: Named Pipes that can be accessed anonymously" </t>
  </si>
  <si>
    <t>This policy setting determines which communication sessions, or pipes, will have attributes and permissions that allow anonymous access.
The recommended state for this setting is: ``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</si>
  <si>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HKEY_LOCAL_MACHINE\SOFTWARE\Policies\Microsoft\WindowsFirewall\PrivateProfile\Logging:LogFilePath
</t>
  </si>
  <si>
    <t xml:space="preserve">The 'Network access: Named Pipes that can be accessed anonymously' option has been configured appropriately. </t>
  </si>
  <si>
    <t xml:space="preserve">The Network access: Named Pipes that can be accessed anonymously option has not been configured appropriately. </t>
  </si>
  <si>
    <t>2.3.10.7</t>
  </si>
  <si>
    <t>Limiting named pipes that can be accessed anonymously will reduce the attack surface of the system.</t>
  </si>
  <si>
    <t>Null session access over 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</si>
  <si>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To establish the recommended configuration via GP, configure the following UI path:
Computer Configuration&gt;Policies&gt;Windows Settings&gt;Security Settings&gt;Local Policies&gt;Security Options&gt;Network access: Named Pipes that can be accessed anonymously.</t>
  </si>
  <si>
    <t>Configure "Network access: Named Pipes that can be accessed anonymously". One method to achieve the recommended configuration via Group Policy is to perform the following:
Configure the following UI path:
Computer Configuration\Policies\Windows Settings\Security Settings\Local Policies\Security Options\Network access: Named Pipes that can be accessed anonymously</t>
  </si>
  <si>
    <t>WIN2019-087</t>
  </si>
  <si>
    <t>Configure "Network access: Remotely accessible registry paths"</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</si>
  <si>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</si>
  <si>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HKEY_LOCAL_MACHINE\SOFTWARE\Policies\Microsoft\WindowsFirewall\PrivateProfile\Logging:LogFileSize
</t>
  </si>
  <si>
    <t>The 'Network access: Remotely accessible registry paths' option has been configured appropriately.</t>
  </si>
  <si>
    <t>The Network access: Remotely accessible registry paths option has not been configured appropriately.</t>
  </si>
  <si>
    <t>2.3.10.8</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</si>
  <si>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</si>
  <si>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</si>
  <si>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To establish the recommended configuration via GP, set the following UI path to: System&gt;CurrentControlSet&gt;Control&gt;ProductOptions
System&gt;CurrentControlSet&gt;Control&gt;Server Applications
Software&gt;Microsoft&gt;Windows NT&gt;CurrentVersion
Computer Configuration&gt;Policies&gt;Windows Settings&gt;Security Settings&gt;Local Policies&gt;Security Options&gt;Network access: Remotely accessible registry paths.</t>
  </si>
  <si>
    <t>Configure "Network access: Remotely accessible registry paths".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</si>
  <si>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WIN2019-088</t>
  </si>
  <si>
    <t>Configure "Network access: Remotely accessible registry paths and sub-paths"</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</si>
  <si>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</si>
  <si>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 xml:space="preserve">Navigate to the UI Path articulated in the Remediation section and confirm it is set as prescribed. This group policy setting is backed by the following registry location:
HKEY_LOCAL_MACHINE\SOFTWARE\Policies\Microsoft\WindowsFirewall\PrivateProfile\Logging:LogDroppedPackets
</t>
  </si>
  <si>
    <t>The 'Network access: Remotely accessible registry paths and sub-paths' option has been configured appropriately.</t>
  </si>
  <si>
    <t>The Network access: Remotely accessible registry paths and sub-paths option has not been configured appropriately.</t>
  </si>
  <si>
    <t>2.3.10.9</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</si>
  <si>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</si>
  <si>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establish the recommended configuration via GP, set the following UI path to: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Configuration&gt;Policies&gt;Windows Settings&gt;Security Settings&gt;Local Policies&gt;Security Options&gt;Network access: Remotely accessible registry paths and sub-paths
When a server holds the _Active Directory Certificate Services_ Role with _Certification Authority_ Role Service, the above list should also include: System&gt;CurrentControlSet&gt;Services&gt;CertSvc.
When a server has the _WINS Server_ Feature installed, the above list should also include:
System&gt;CurrentControlSet&gt;Services&gt;WINS.</t>
  </si>
  <si>
    <t>Configure "Network access: Remotely accessible registry paths and sub-paths". One method to achieve the recommended configuration via Group Policy is to perform the following: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</si>
  <si>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WIN2019-089</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</si>
  <si>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</si>
  <si>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</si>
  <si>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HKEY_LOCAL_MACHINE\SOFTWARE\Policies\Microsoft\WindowsFirewall\PrivateProfile\Logging:LogSuccessfulConnections
</t>
  </si>
  <si>
    <t xml:space="preserve">The 'Network access: Restrict anonymous access to Named Pipes and Shares' option has been enabled. </t>
  </si>
  <si>
    <t xml:space="preserve">The Network access: Restrict anonymous access to Named Pipes and Shares option has not been enabled. </t>
  </si>
  <si>
    <t>2.3.10.10</t>
  </si>
  <si>
    <t>Null sessions are a weakness that can be exploited through shares (including the default shares) on computers in your environment.</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</si>
  <si>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</si>
  <si>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To establish the recommended configuration via GP, set the following UI path to Enabled:
Computer Configuration&gt;Policies&gt;Windows Settings&gt;Security Settings&gt;Local Policies&gt;Security Options&gt;Network access: Restrict anonymous access to Named Pipes and Shares.</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</si>
  <si>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</si>
  <si>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WIN2019-090</t>
  </si>
  <si>
    <t xml:space="preserve">Set "Network access: Restrict clients allowed to make remote calls to SAM" to "Administrators: Remote Access: Allow" </t>
  </si>
  <si>
    <t>This policy setting allows you to restrict remote RPC connections to SAM.
The recommended state for this setting is: `Administrators: Remote Access: Allow`.
**Note:** A Windows 10 R1607, Server 2016 or newer OS is required to access and set this value in Group Policy.</t>
  </si>
  <si>
    <t xml:space="preserve">Navigate to the UI Path articulated in the Remediation section and confirm it is set as prescribed. This group policy setting is backed by the following registry location:
HKEY_LOCAL_MACHINE\SOFTWARE\Policies\Microsoft\WindowsFirewall\PublicProfile:EnableFirewall
</t>
  </si>
  <si>
    <t>The 'Network access: Restrict clients allowed to make remote calls to SAM' option has been set to 'Administrators: Remote Access: Allow.'</t>
  </si>
  <si>
    <t>The Network access: Restrict clients allowed to make remote calls to SAM option has not been set to Administrators: Remote Access: Allow.</t>
  </si>
  <si>
    <t>2.3.10.11</t>
  </si>
  <si>
    <t>To ensure that an unauthorized user cannot anonymously list local account names or groups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</si>
  <si>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Administrators: Remote Access: Allow:
Computer Configuration&gt;Policies&gt;Windows Settings&gt;Security Settings&gt;Local Policies&gt;Security Options&gt;Network access: Restrict clients allowed to make remote calls to SAM.</t>
  </si>
  <si>
    <t>Set "Network access: Restrict clients allowed to make remote calls to SAM" to "Administrators: Remote Access: Allow". One method to achieve the recommended configuration via Group Policy is to perform the following:
Set the following UI path to Administrators: Remote Access: Allow:
Computer Configuration\Policies\Windows Settings\Security Settings\Local Policies\Security Options\Network access: Restrict clients allowed to make remote calls to SAM</t>
  </si>
  <si>
    <t>WIN2019-091</t>
  </si>
  <si>
    <t>Set "Network access: Shares that can be accessed anonymously" to "None"</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</si>
  <si>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 (i.e. None).</t>
  </si>
  <si>
    <t xml:space="preserve">Navigate to the UI Path articulated in the Remediation section and confirm it is set as prescribed. This group policy setting is backed by the following registry location:
HKEY_LOCAL_MACHINE\SOFTWARE\Policies\Microsoft\WindowsFirewall\PublicProfile:DefaultInboundAction
</t>
  </si>
  <si>
    <t>The 'Network access: Shares that can be accessed anonymously' option has been set to 'None.'</t>
  </si>
  <si>
    <t>The Network access: Shares that can be accessed anonymously option has not been set to None.</t>
  </si>
  <si>
    <t>2.3.10.12</t>
  </si>
  <si>
    <t>It is very dangerous to allow any values in this setting. Any shares that are listed can be accessed by any network user, which could lead to the exposure or corruption of sensitive data.</t>
  </si>
  <si>
    <t>To establish the recommended configuration via GP, set the following UI path to  (i.e. None):
Computer Configuration&gt;Policies&gt;Windows Settings&gt;Security Settings&gt;Local Policies&gt;Security Options&gt;Network access: Shares that can be accessed anonymously.</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</si>
  <si>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</si>
  <si>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WIN2019-092</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</si>
  <si>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</si>
  <si>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</si>
  <si>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 xml:space="preserve">Navigate to the UI Path articulated in the Remediation section and confirm it is set as prescribed. This group policy setting is backed by the following registry location:
HKEY_LOCAL_MACHINE\SOFTWARE\Policies\Microsoft\WindowsFirewall\PublicProfile:DefaultOutboundAction
</t>
  </si>
  <si>
    <t>The 'Network access: Sharing and security model for local accounts' option has been set to 'Classic - local users authenticate as themselves'</t>
  </si>
  <si>
    <t>The Network access: Sharing and security model for local accounts option has not been set to Classic - local users authenticate as themselves</t>
  </si>
  <si>
    <t>2.3.10.13</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</si>
  <si>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</si>
  <si>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None - this is the default configuration for domain-joined computers.</t>
  </si>
  <si>
    <t>To establish the recommended configuration via GP, set the following UI path to Classic - local users authenticate as themselves:
Computer Configuration&gt;Policies&gt;Windows Settings&gt;Security Settings&gt;Local Policies&gt;Security Options&gt;Network access: Sharing and security model for local accounts.</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</si>
  <si>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</si>
  <si>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WIN2019-093</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</si>
  <si>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</si>
  <si>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</si>
  <si>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HKEY_LOCAL_MACHINE\SOFTWARE\Policies\Microsoft\WindowsFirewall\PublicProfile:DisableNotifications
</t>
  </si>
  <si>
    <t xml:space="preserve">The 'Network security: Allow Local System to use computer identity for NTLM' option has been enabled. </t>
  </si>
  <si>
    <t xml:space="preserve">The Network security: Allow Local System to use computer identity for NTLM option has not been enabled. </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</si>
  <si>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</si>
  <si>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</si>
  <si>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</si>
  <si>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Services running as Local System that use Negotiate when reverting to NTLM authentication will use the computer identity. This might cause some authentication requests between Windows operating systems to fail and log an error.</t>
  </si>
  <si>
    <t>To establish the recommended configuration via GP, set the following UI path to Enabled:
Computer Configuration&gt;Policies&gt;Windows Settings&gt;Security Settings&gt;Local Policies&gt;Security Options&gt;Network security: Allow Local System to use computer identity for NTLM.</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</si>
  <si>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</si>
  <si>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WIN2019-094</t>
  </si>
  <si>
    <t>Set "Network security: Allow LocalSystem NULL session fallback" to "Disabled"</t>
  </si>
  <si>
    <t>This policy setting determines whether NTLM is allowed to fall back to a NULL session when used with LocalSystem.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</si>
  <si>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HKEY_LOCAL_MACHINE\SOFTWARE\Policies\Microsoft\WindowsFirewall\PublicProfile:AllowLocalPolicyMerge
</t>
  </si>
  <si>
    <t xml:space="preserve">The 'Network security: Allow LocalSystem NULL session fallback' option has been disabled. </t>
  </si>
  <si>
    <t xml:space="preserve">The Network security: Allow LocalSystem NULL session fallback option has not been disabled. </t>
  </si>
  <si>
    <t>2.3.11.2</t>
  </si>
  <si>
    <t>NULL sessions are less secure because by definition they are unauthenticated.</t>
  </si>
  <si>
    <t>Any applications that require NULL sessions for LocalSystem will not work as designed.</t>
  </si>
  <si>
    <t>To establish the recommended configuration via GP, set the following UI path to Disabled:
Computer Configuration&gt;Policies&gt;Windows Settings&gt;Security Settings&gt;Local Policies&gt;Security Options&gt;Network security: Allow LocalSystem NULL session fallback.</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</si>
  <si>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</si>
  <si>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WIN2019-095</t>
  </si>
  <si>
    <t>Identification and Authentication (Non-Organizational Users)</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</si>
  <si>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</si>
  <si>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</si>
  <si>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HKEY_LOCAL_MACHINE\SOFTWARE\Policies\Microsoft\WindowsFirewall\PublicProfile:AllowLocalIPsecPolicyMerge
</t>
  </si>
  <si>
    <t xml:space="preserve">The 'Network Security: Allow PKU2U authentication requests to this computer to use online identities 'has been disabled. </t>
  </si>
  <si>
    <t xml:space="preserve">The Network Security: Allow PKU2U authentication requests to this computer to use online identities has not been disabled. </t>
  </si>
  <si>
    <t>2.3.11.3</t>
  </si>
  <si>
    <t>The PKU2U protocol is a peer-to-peer authentication protocol - authentication should be managed centrally in most managed networks.</t>
  </si>
  <si>
    <t>To establish the recommended configuration via GP, set the following UI path to Disabled:
Computer Configuration&gt;Policies&gt;Windows Settings&gt;Security Settings&gt;Local Policies&gt;Security Options&gt;Network Security: Allow PKU2U authentication requests to this computer to use online identities.</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</si>
  <si>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</si>
  <si>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WIN2019-096</t>
  </si>
  <si>
    <t>SC-13</t>
  </si>
  <si>
    <t>Cryptographic Protection</t>
  </si>
  <si>
    <t>Set "Network security: Configure encryption types allowed for Kerberos" to "AES128_HMAC_SHA1, AES256_HMAC_SHA1, Future encryption types"</t>
  </si>
  <si>
    <t>This policy setting allows you to set the encryption types that Kerberos is allowed to use.
The recommended state for this setting is: `AES128_HMAC_SHA1, AES256_HMAC_SHA1, Future encryption types`.</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</si>
  <si>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HKEY_LOCAL_MACHINE\SOFTWARE\Policies\Microsoft\WindowsFirewall\PublicProfile\Logging:LogFilePath
</t>
  </si>
  <si>
    <t>The 'Network security: Configure encryption types allowed for Kerberos' option has been set to 'RC4_HMAC_MD5, AES128_HMAC_SHA1, AES256_HMAC_SHA1, Future encryption types.'</t>
  </si>
  <si>
    <t>The Network security: Configure encryption types allowed for Kerberos option has not been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</si>
  <si>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</si>
  <si>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</si>
  <si>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If not selected, the encryption type will not be allowed. This setting may affect compatibility with client computers or services and applications. Multiple selections are permitted.
**Note:** Some legacy applications and OSes may require `RC4_HMAC_MD5` - we recommend you test in your environment and verify whether you can safely remove it.
**Note #2:** Windows Server 2008 (non-R2) and below allow DES for Kerberos by default, but later OS versions do not.</t>
  </si>
  <si>
    <t>To establish the recommended configuration via GP, set the following UI path to AES128_HMAC_SHA1, AES256_HMAC_SHA1, Future encryption types:
Computer Configuration&gt;Policies&gt;Windows Settings&gt;Security Settings&gt;Local Policies&gt;Security Options&gt;Network security: Configure encryption types allowed for Kerberos.</t>
  </si>
  <si>
    <t>Set "Network security: Configure encryption types allowed for Kerberos" to "AES128_HMAC_SHA1, AES256_HMAC_SHA1, Future encryption types". One method to achieve the recommended configuration via Group Policy is to perform the following:
Set the following UI path to AES128_HMAC_SHA1, AES256_HMAC_SHA1, Future encryption types:
Computer Configuration\Policies\Windows Settings\Security Settings\Local Policies\Security Options\Network security: Configure encryption types allowed for Kerberos</t>
  </si>
  <si>
    <t>WIN2019-097</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</si>
  <si>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</si>
  <si>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</si>
  <si>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HKEY_LOCAL_MACHINE\SOFTWARE\Policies\Microsoft\WindowsFirewall\PublicProfile\Logging:LogFileSize
</t>
  </si>
  <si>
    <t xml:space="preserve">The 'Network security: Do not store LAN Manager hash value on next password change' option has been enabled. </t>
  </si>
  <si>
    <t xml:space="preserve">The Network security: Do not store LAN Manager hash value on next password change option has not been enabled. </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</si>
  <si>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</si>
  <si>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</si>
  <si>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None - this is the default behavior. Earlier operating systems such as Windows 95, Windows 98, and Windows ME as well as some third-party applications will fail.</t>
  </si>
  <si>
    <t>To establish the recommended configuration via GP, set the following UI path to Enabled:
Computer Configuration&gt;Policies&gt;Windows Settings&gt;Security Settings&gt;Local Policies&gt;Security Options&gt;Network security: Do not store LAN Manager hash value on next password change.</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</si>
  <si>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</si>
  <si>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WIN2019-098</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</si>
  <si>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</si>
  <si>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</si>
  <si>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HKEY_LOCAL_MACHINE\SOFTWARE\Policies\Microsoft\WindowsFirewall\PublicProfile\Logging:LogDroppedPackets
</t>
  </si>
  <si>
    <t>The 'Network security: Force logoff when logon hours expire' option has been enabled.</t>
  </si>
  <si>
    <t>The Network security: Force logoff when logon hours expire option has not been enabled.</t>
  </si>
  <si>
    <t>2.3.11.6</t>
  </si>
  <si>
    <t>If this setting is disabled, a user could remain connected to the computer outside of their allotted logon hours.</t>
  </si>
  <si>
    <t>To establish the recommended configuration via GP, set the following UI path to Enabled.
Computer Configuration&gt;Policies&gt;Windows Settings&gt;Security Settings&gt;Local Policies&gt;Security Options&gt;Network security: Force logoff when logon hours expire.</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</si>
  <si>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</si>
  <si>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WIN2019-099</t>
  </si>
  <si>
    <t>Set "Network security: LAN Manager authentication level" to "Send NTLMv2 response only. Refuse LM &amp;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</si>
  <si>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</si>
  <si>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 xml:space="preserve">Navigate to the UI Path articulated in the Remediation section and confirm it is set as prescribed. This group policy setting is backed by the following registry location:
HKEY_LOCAL_MACHINE\SOFTWARE\Policies\Microsoft\WindowsFirewall\PublicProfile\Logging:LogSuccessfulConnections
</t>
  </si>
  <si>
    <t>The 'Network security: LAN Manager authentication level' option has been set to 'Send NTLMv2 response only. Refuse LM &amp; NTLM.'</t>
  </si>
  <si>
    <t>The Network security: LAN Manager authentication level option has not been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</si>
  <si>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</si>
  <si>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</si>
  <si>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</si>
  <si>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 xml:space="preserve">To establish the recommended configuration via GP, set the following UI path to: Send NTLMv2 response only. Refuse LM &amp; NTLM:
Computer Configuration&gt;Policies&gt;Windows Settings&gt;Security Settings&gt;Local Policies&gt;Security Options&gt;Network security: LAN Manager authentication level.
</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</si>
  <si>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</si>
  <si>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WIN2019-100</t>
  </si>
  <si>
    <t>Set "Network security: LDAP client signing requirements" to "Negotiate signing" or higher</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</si>
  <si>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</si>
  <si>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The 'Network security: LDAP client signing requirements' option has been set to 'Negotiate signing' or higher.</t>
  </si>
  <si>
    <t>The Network security: LDAP client signing requirements option has not been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</si>
  <si>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</si>
  <si>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</si>
  <si>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</si>
  <si>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To establish the recommended configuration via GP, set the following UI path to Negotiate signing (configuring to Require signing also conforms to the benchmark):
Computer Configuration&gt;Policies&gt;Windows Settings&gt;Security Settings&gt;Local Policies&gt;Security Options&gt;Network security: LDAP client signing requirements.</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</si>
  <si>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to the benchmark):
Computer Configuration\Policies\Windows Settings\Security Settings\Local Policies\Security Options\Network security: LDAP client signing requirements</t>
  </si>
  <si>
    <t>WIN2019-101</t>
  </si>
  <si>
    <t>SC-8</t>
  </si>
  <si>
    <t>Transmission Confidentiality and Integrity</t>
  </si>
  <si>
    <t>Set "Network security: Minimum session security for NTLM SSP based (including secure RPC) clients" to "Require NTLMv2 session security, Require 128-bit encryption"</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</si>
  <si>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</si>
  <si>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'Network security: Minimum session security for NTLM SSP based (including secure RPC) clients' option has been set to 'Require NTLMv2 session security, Require 128-bit encryption.'</t>
  </si>
  <si>
    <t>The Network security: Minimum session security for NTLM SSP based (including secure RPC) clients option has not been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</si>
  <si>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</si>
  <si>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</si>
  <si>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</si>
  <si>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To establish the recommended configuration via GP, set the following UI path to Require NTLMv2 session security, Require 128-bit encryption:
Computer Configuration&gt;Policies&gt;Windows Settings&gt;Security Settings&gt;Local Policies&gt;Security Options&gt;Network security: Minimum session security for NTLM SSP based (including secure RPC) clients.</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</si>
  <si>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</si>
  <si>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WIN2019-102</t>
  </si>
  <si>
    <t>Set "Network security: Minimum session security for NTLM SSP based (including secure RPC) servers" to "Require NTLMv2 session security, Require 128-bit encryption"</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</si>
  <si>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</si>
  <si>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</si>
  <si>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</si>
  <si>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</si>
  <si>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</si>
  <si>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</si>
  <si>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To establish the recommended configuration via GP, set the following UI path to Require NTLMv2 session security, Require 128-bit encryption:
Computer Configuration&gt;Policies&gt;Windows Settings&gt;Security Settings&gt;Local Policies&gt;Security Options&gt;Network security: Minimum session security for NTLM SSP based (including secure RPC) servers.</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</si>
  <si>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</si>
  <si>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WIN2019-103</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</si>
  <si>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</si>
  <si>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</si>
  <si>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 xml:space="preserve">The 'Shutdown: Allow system to be shut down without having to log on' option has been disabled. </t>
  </si>
  <si>
    <t xml:space="preserve">The Shutdown: Allow system to be shut down without having to log on option has not been disabled. </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</si>
  <si>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</si>
  <si>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</si>
  <si>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</si>
  <si>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To establish the recommended configuration via GP, set the following UI path to Disabled:
Computer Configuration&gt;Policies&gt;Windows Settings&gt;Security Settings&gt;Local Policies&gt;Security Options&gt;Shutdown: Allow system to be shut down without having to log on.</t>
  </si>
  <si>
    <t>Set "Shutdown: Allow system to be shut down without having to log on" to "Disabled". One method to achieve the recommended configuration via Group Policy is to perform the following:
Set the following UI path to Disabled: 
omputer Configuration\Policies\Windows Settings\Security Settings\Local Policies\Security Options\Shutdown: Allow system to be shut down without having to log on</t>
  </si>
  <si>
    <t>WIN2019-104</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</si>
  <si>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</si>
  <si>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</si>
  <si>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 xml:space="preserve">The 'System objects: Require case insensitivity for non-Windows subsystems' option has been enabled. </t>
  </si>
  <si>
    <t xml:space="preserve">The System objects: Require case insensitivity for non-Windows subsystems option has not been enabled. </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</si>
  <si>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</si>
  <si>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</si>
  <si>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</si>
  <si>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Configuration&gt;Policies&gt;Windows Settings&gt;Security Settings&gt;Local Policies&gt;Security Options&gt;System objects: Require case insensitivity for non-Windows subsystems.</t>
  </si>
  <si>
    <t>Set "System objects: Require case insensitivity for non-Windows subsystems" to "Enabled".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</si>
  <si>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WIN2019-105</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</si>
  <si>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</si>
  <si>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</si>
  <si>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 xml:space="preserve">The 'System objects: Strengthen default permissions of internal system objects (e.g. Symbolic Links)' option has been enabled. </t>
  </si>
  <si>
    <t xml:space="preserve">The System objects: Strengthen default permissions of internal system objects (e.g. Symbolic Links) option has not been enabled. </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</si>
  <si>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</si>
  <si>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</si>
  <si>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To establish the recommended configuration via GP, set the following UI path to Enabled:
Computer Configuration&gt;Policies&gt;Windows Settings&gt;Security Settings&gt;Local Policies&gt;Security Options&gt;System objects: Strengthen default permissions of internal system objects (e.g. Symbolic Links).</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</si>
  <si>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</si>
  <si>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WIN2019-106</t>
  </si>
  <si>
    <t>Set "User Account Control: Admin Approval Mode for the Built-in Administrator account" to "Enabled"</t>
  </si>
  <si>
    <t>This policy setting controls the behavior of Admin Approval Mode for the built-in Administrator account.
The recommended state for this setting is: `Enabled`.</t>
  </si>
  <si>
    <t xml:space="preserve">The 'User Account Control: Admin Approval Mode for the Built-in Administrator account' option has been enabled. </t>
  </si>
  <si>
    <t xml:space="preserve">The User Account Control: Admin Approval Mode for the Built-in Administrator account option has not been enabled. </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</si>
  <si>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</si>
  <si>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</si>
  <si>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</si>
  <si>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The built-in Administrator account uses Admin Approval Mode. Users that log on using the local Administrator account will be prompted for consent whenever a program requests an elevation in privilege, just like any other user would.</t>
  </si>
  <si>
    <t>To establish the recommended configuration via GP, set the following UI path to Enabled:
Computer Configuration&gt;Policies&gt;Windows Settings&gt;Security Settings&gt;Local Policies&gt;Security Options&gt;User Account Control: Admin Approval Mode for the Built-in Administrator account.</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</si>
  <si>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</si>
  <si>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WIN2019-107</t>
  </si>
  <si>
    <t>Set "User Account Control: Behavior of the elevation prompt for administrators in Admin Approval Mode" to "Prompt for consent on the secure desktop"</t>
  </si>
  <si>
    <t>This policy setting controls the behavior of the elevation prompt for administrators.
The recommended state for this setting is: `Prompt for consent on the secure desktop`.</t>
  </si>
  <si>
    <t>The 'User Account Control: Behavior of the elevation prompt for administrators in Admin Approval Mode' option has been set to 'Prompt for consent on the secure desktop.'</t>
  </si>
  <si>
    <t>The User Account Control: Behavior of the elevation prompt for administrators in Admin Approval Mode option has not been set to Prompt for consent on the secure desktop.</t>
  </si>
  <si>
    <t>2.3.17.2</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</si>
  <si>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</si>
  <si>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When an operation (including execution of a Windows binary) requires elevation of privilege, the user is prompted on the secure desktop to select either Permit or Deny. If the user selects Permit, the operation continues with the user's highest available privilege.</t>
  </si>
  <si>
    <t>To establish the recommended configuration via GP, set the following UI path to Prompt for consent on the secure desktop:
Computer Configuration&gt;Policies&gt;Windows Settings&gt;Security Settings&gt;Local Policies&gt;Security Options&gt;User Account Control: Behavior of the elevation prompt for administrators in Admin Approval Mode.</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</si>
  <si>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</si>
  <si>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WIN2019-108</t>
  </si>
  <si>
    <t>Set "User Account Control: Behavior of the elevation prompt for standard users" to "Automatically deny elevation requests"</t>
  </si>
  <si>
    <t>This policy setting controls the behavior of the elevation prompt for standard users.
The recommended state for this setting is: `Automatically deny elevation requests`.</t>
  </si>
  <si>
    <t>The 'User Account Control: Behavior of the elevation prompt for standard users 'option has been set to 'Automatically deny elevation requests.'</t>
  </si>
  <si>
    <t>The User Account Control: Behavior of the elevation prompt for standard users option has not been set to Automatically deny elevation requests.</t>
  </si>
  <si>
    <t>2.3.17.3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</si>
  <si>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</si>
  <si>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</si>
  <si>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To establish the recommended configuration via GP, set the following UI path to Automatically deny elevation requests:
Computer Configuration&gt;Policies&gt;Windows Settings&gt;Security Settings&gt;Local Policies&gt;Security Options&gt;User Account Control: Behavior of the elevation prompt for standard users.</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</si>
  <si>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</si>
  <si>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WIN2019-109</t>
  </si>
  <si>
    <t>Set "User Account Control: Detect application installations and prompt for elevation" to "Enabled"</t>
  </si>
  <si>
    <t>This policy setting controls the behavior of application installation detection for the computer.
The recommended state for this setting is: `Enabled`.</t>
  </si>
  <si>
    <t xml:space="preserve">The 'User Account Control: Detect application installations and prompt for elevation' option has been enabled. </t>
  </si>
  <si>
    <t xml:space="preserve">The User Account Control: Detect application installations and prompt for elevation option has not been enabled. </t>
  </si>
  <si>
    <t>HSA4</t>
  </si>
  <si>
    <t>HSA4: Software installation rights are not limited to the technical staff</t>
  </si>
  <si>
    <t>2.3.17.4</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</si>
  <si>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</si>
  <si>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When an application installation package is detected that requires elevation of privilege, the user is prompted to enter an administrative user name and password. If the user enters valid credentials, the operation continues with the applicable privilege.</t>
  </si>
  <si>
    <t>To establish the recommended configuration via GP, set the following UI path to Enabled:
Computer Configuration&gt;Policies&gt;Windows Settings&gt;Security Settings&gt;Local Policies&gt;Security Options&gt;User Account Control: Detect application installations and prompt for elevation.</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</si>
  <si>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</si>
  <si>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WIN2019-110</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</si>
  <si>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</si>
  <si>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</si>
  <si>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 xml:space="preserve">The 'User Account Control: Only elevate UIAccess applications that are installed in secure locations' option has been enabled. </t>
  </si>
  <si>
    <t xml:space="preserve">The User Account Control: Only elevate UIAccess applications that are installed in secure locations option has not been enabled. </t>
  </si>
  <si>
    <t>2.3.17.5</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</si>
  <si>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</si>
  <si>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Computer Configuration&gt;Policies&gt;Windows Settings&gt;Security Settings&gt;Local Policies&gt;Security Options&gt;User Account Control: Only elevate UIAccess applications that are installed in secure locations.</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</si>
  <si>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</si>
  <si>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WIN2019-111</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</si>
  <si>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</si>
  <si>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</si>
  <si>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The 'User Account Control: Run all administrators in Admin Approval Mode' option has been enabled.</t>
  </si>
  <si>
    <t>The User Account Control: Run all administrators in Admin Approval Mode option has not been enabled.</t>
  </si>
  <si>
    <t>2.3.17.6</t>
  </si>
  <si>
    <t>This is the setting that turns on or off UAC. If this setting is disabled, UAC will not be used and any security benefits and risk mitigations that are dependent on UAC will not be present on the system.</t>
  </si>
  <si>
    <t>None - this is the default behavior. Users and administrators will need to learn to work with UAC prompts and adjust their work habits to use least privilege operations.</t>
  </si>
  <si>
    <t>To establish the recommended configuration via GP, set the following UI path to Enabled:
Computer Configuration&gt;Policies&gt;Windows Settings&gt;Security Settings&gt;Local Policies&gt;Security Options&gt;User Account Control: Run all administrators in Admin Approval Mode.</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</si>
  <si>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</si>
  <si>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WIN2019-112</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</si>
  <si>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</si>
  <si>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</si>
  <si>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 xml:space="preserve">The 'User Account Control: Switch to the secure desktop when prompting for elevation' option has been enabled. </t>
  </si>
  <si>
    <t xml:space="preserve">The User Account Control: Switch to the secure desktop when prompting for elevation option has not been enabled. </t>
  </si>
  <si>
    <t>2.3.17.7</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</si>
  <si>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</si>
  <si>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To establish the recommended configuration via GP, set the following UI path to Enabled:
Computer Configuration&gt;Policies&gt;Windows Settings&gt;Security Settings&gt;Local Policies&gt;Security Options&gt;User Account Control: Switch to the secure desktop when prompting for elevation.</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</si>
  <si>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</si>
  <si>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WIN2019-113</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</si>
  <si>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</si>
  <si>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</si>
  <si>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 xml:space="preserve">The 'User Account Control: Virtualize file and registry write failures to per-user locations' option has been enabled. </t>
  </si>
  <si>
    <t xml:space="preserve">The User Account Control: Virtualize file and registry write failures to per-user locations option has not been enabled. </t>
  </si>
  <si>
    <t>HCM48</t>
  </si>
  <si>
    <t>HCM48: Low-risk operating system settings are not configured securely</t>
  </si>
  <si>
    <t>2.3.17.8</t>
  </si>
  <si>
    <t>This setting reduces vulnerabilities by ensuring that legacy applications only write data to permitted locations.</t>
  </si>
  <si>
    <t>To establish the recommended configuration via GP, set the following UI path to Enabled:
Computer Configuration&gt;Policies&gt;Windows Settings&gt;Security Settings&gt;Local Policies&gt;Security Options&gt;User Account Control: Virtualize file and registry write failures to per-user locations.</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</si>
  <si>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</si>
  <si>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WIN2019-114</t>
  </si>
  <si>
    <t>SC-7</t>
  </si>
  <si>
    <t>Boundary Protection</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</si>
  <si>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</si>
  <si>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</si>
  <si>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The 'Windows Firewall: Domain: Firewall state' option has been set to 'On (recommended).'</t>
  </si>
  <si>
    <t>The Windows Firewall: Domain: Firewall state option has not been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</si>
  <si>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</si>
  <si>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</si>
  <si>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</si>
  <si>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</si>
  <si>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</si>
  <si>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Configuration&gt;Policies&gt;Windows Settings&gt;Security Settings&gt;Windows Firewall with Advanced Security&gt;Windows Firewall with Advanced Security&gt;Windows Firewall Properties&gt;Domain Profile&gt;Firewall state.</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</si>
  <si>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</si>
  <si>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WIN2019-115</t>
  </si>
  <si>
    <t>Set "Windows Firewall: Domain: Inbound connections" to "Block (default)"</t>
  </si>
  <si>
    <t>This setting determines the behavior for inbound connections that do not match an inbound firewall rule.
The recommended state for this setting is: `Block (default)`.</t>
  </si>
  <si>
    <t>The 'Windows Firewall: Domain: Inbound connections' option has been set to 'Block (default).'</t>
  </si>
  <si>
    <t>The Windows Firewall: Domain: Inbound connections option has not been set to Block (default).</t>
  </si>
  <si>
    <t>9.1.2</t>
  </si>
  <si>
    <t>If the firewall allows all traffic to access the system then an attacker may be more easily able to remotely exploit a weakness in a network service.</t>
  </si>
  <si>
    <t>To establish the recommended configuration via GP, set the following UI path to Block (default):
Computer Configuration&gt;Policies&gt;Windows Settings&gt;Security Settings&gt;Windows Firewall with Advanced Security&gt;Windows Firewall with Advanced Security&gt;Windows Firewall Properties&gt;Domain Profile&gt;Inbound connections.</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</si>
  <si>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</si>
  <si>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WIN2019-116</t>
  </si>
  <si>
    <t>Set "Windows Firewall: Domain: Outbound connections" to "Allow (default)"</t>
  </si>
  <si>
    <t>This setting determines the behavior for outbound connections that do not match an outbound firewall rule.
The recommended state for this setting is: `Allow (default)`.</t>
  </si>
  <si>
    <t>The 'Windows Firewall: Domain: Outbound connections' option has been set to 'Allow (default).'</t>
  </si>
  <si>
    <t>The Windows Firewall: Domain: Outbound connections option has not been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</si>
  <si>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</si>
  <si>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</si>
  <si>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Configuration&gt;Policies&gt;Windows Settings&gt;Security Settings&gt;Windows Firewall with Advanced Security&gt;Windows Firewall with Advanced Security&gt;Windows Firewall Properties&gt;Domain Profile&gt;Outbound connections.</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</si>
  <si>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</si>
  <si>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WIN2019-117</t>
  </si>
  <si>
    <t>SI-4</t>
  </si>
  <si>
    <t>Information System Monitoring</t>
  </si>
  <si>
    <t>Set "Windows Firewall: Domain: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</si>
  <si>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</si>
  <si>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Domain: Settings: Display a notification' option has been set to 'No.'</t>
  </si>
  <si>
    <t>The Windows Firewall: Domain: Settings: Display a notification option has not been set to No.</t>
  </si>
  <si>
    <t>9.1.4</t>
  </si>
  <si>
    <t>Firewall notifications can be complex and may confuse the end users, who would not be able to address the alert.</t>
  </si>
  <si>
    <t>Windows Firewall will not display a notification when a program is blocked from receiving inbound connections.</t>
  </si>
  <si>
    <t>To establish the recommended configuration via GP, set the following UI path to No:
Computer Configuration&gt;Policies&gt;Windows Settings&gt;Security Settings&gt;Windows Firewall with Advanced Security&gt;Windows Firewall with Advanced Security&gt;Windows Firewall Properties&gt;Domain Profile&gt;Settings Customize&gt;Display a notification.</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</si>
  <si>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</si>
  <si>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WIN2019-118</t>
  </si>
  <si>
    <t>AU-4</t>
  </si>
  <si>
    <t>Audit Storage Capacity</t>
  </si>
  <si>
    <t>Set "Windows Firewall: Domain: Logging: Name" to "%SystemRoot%\System32\logfiles\firewall\domainfw.log"</t>
  </si>
  <si>
    <t>Use this option to specify the path and name of the file in which Windows Firewall will write its log information.
The recommended state for this setting is: `%SystemRoot%\System32\logfiles\firewall\domainfw.log`.</t>
  </si>
  <si>
    <t>The 'Windows Firewall: Domain: Logging: Name' option has been set to '%SYSTEMROOT%&gt;System32&gt;logfiles&gt;firewall&gt;domainfw.log'.</t>
  </si>
  <si>
    <t>The Windows Firewall: Domain: Logging: Name option has not been set to %SYSTEMROOT%&gt;System32&gt;logfiles&gt;firewall&gt;domainfw.log.</t>
  </si>
  <si>
    <t>9.1.5</t>
  </si>
  <si>
    <t>If events are not recorded it may be difficult or impossible to determine the root cause of system problems or the unauthorized activities of malicious users.</t>
  </si>
  <si>
    <t>The log file will be stored in the specified file.</t>
  </si>
  <si>
    <t>To establish the recommended configuration via GP, set the following UI path to %SystemRoot%&gt;System32&gt;logfiles&gt;firewall&gt;domainfw.log:
Computer Configuration&gt;Policies&gt;Windows Settings&gt;Security Settings&gt;Windows Firewall with Advanced Security&gt;Windows Firewall with Advanced Security&gt;Windows Firewall Properties&gt;Domain Profile&gt;Logging Customize&gt;Name.</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</si>
  <si>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</si>
  <si>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WIN2019-119</t>
  </si>
  <si>
    <t>Set "Windows Firewall: Domain: Logging: Size limit (KB)" to "16,384 KB or greater"</t>
  </si>
  <si>
    <t>Use this option to specify the size limit of the file in which Windows Firewall will write its log information.
The recommended state for this setting is: `16,384 KB or greater`.</t>
  </si>
  <si>
    <t>The 'Windows Firewall: Domain: Logging: Size limit (KB)' option has been set to '16,384 KB or greater'.</t>
  </si>
  <si>
    <t>The Windows Firewall: Domain: Logging: Size limit (KB) option has not been set to 16,384 KB or greater.</t>
  </si>
  <si>
    <t>9.1.6</t>
  </si>
  <si>
    <t>The log file size will be limited to the specified size, old events will be overwritten by newer ones when the limit is reached.</t>
  </si>
  <si>
    <t>To establish the recommended configuration via GP, set the following UI path to 16,384 KB or greater:
Computer Configuration&gt;Policies&gt;Windows Settings&gt;Security Settings&gt;Windows Firewall with Advanced Security&gt;Windows Firewall with Advanced Security&gt;Windows Firewall Properties&gt;Domain Profile&gt;Logging Customize&gt;Size limit (KB).</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</si>
  <si>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</si>
  <si>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WIN2019-120</t>
  </si>
  <si>
    <t>AU-12</t>
  </si>
  <si>
    <t>Audit Generation</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</si>
  <si>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</si>
  <si>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</si>
  <si>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The 'Windows Firewall: Domain: Logging: Log dropped packets' option has been set to 'Yes'.</t>
  </si>
  <si>
    <t>The Windows Firewall: Domain: Logging: Log dropped packets option has not been set to Yes.</t>
  </si>
  <si>
    <t>9.1.7</t>
  </si>
  <si>
    <t>Information about dropped packets will be recorded in the firewall log file.</t>
  </si>
  <si>
    <t>To establish the recommended configuration via GP, set the following UI path to Yes:
Computer Configuration&gt;Policies&gt;Windows Settings&gt;Security Settings&gt;Windows Firewall with Advanced Security&gt;Windows Firewall with Advanced Security&gt;Windows Firewall Properties&gt;Domain Profile&gt;Logging Customize&gt;Log dropped packets.</t>
  </si>
  <si>
    <t>Set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</si>
  <si>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WIN2019-121</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</si>
  <si>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</si>
  <si>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</si>
  <si>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Th 'Windows Firewall: Domain: Logging: Log successful connections' option has been set to 'Yes'.</t>
  </si>
  <si>
    <t>Th Windows Firewall: Domain: Logging: Log successful connections option has not been set to Yes.</t>
  </si>
  <si>
    <t>9.1.8</t>
  </si>
  <si>
    <t>Information about successful connections will be recorded in the firewall log file.</t>
  </si>
  <si>
    <t>To establish the recommended configuration via GP, set the following UI path to Yes:
Computer Configuration&gt;Policies&gt;Windows Settings&gt;Security Settings&gt;Windows Firewall with Advanced Security&gt;Windows Firewall with Advanced Security&gt;Windows Firewall Properties&gt;Domain Profile&gt;Logging Customize&gt;Log successful connections.</t>
  </si>
  <si>
    <t>Set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</si>
  <si>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WIN2019-122</t>
  </si>
  <si>
    <t>Set "Windows Firewall: Private: Firewall state" to "On (recommended)"</t>
  </si>
  <si>
    <t>The 'Windows Firewall: Private: Firewall state' option has been set to 'On (recommended)'.</t>
  </si>
  <si>
    <t>The Windows Firewall: Private: Firewall state option has not been set to On (recommended).</t>
  </si>
  <si>
    <t>9.2</t>
  </si>
  <si>
    <t>9.2.1</t>
  </si>
  <si>
    <t>To establish the recommended configuration via GP, set the following UI path to On (recommended):
Computer Configuration&gt;Policies&gt;Windows Settings&gt;Security Settings&gt;Windows Firewall with Advanced Security&gt;Windows Firewall with Advanced Security&gt;Windows Firewall Properties&gt;Private Profile&gt;Firewall state.</t>
  </si>
  <si>
    <t>Set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</si>
  <si>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WIN2019-123</t>
  </si>
  <si>
    <t>Set "Windows Firewall: Private: Inbound connections" to "Block (default)"</t>
  </si>
  <si>
    <t>The 'Windows Firewall: Private: Inbound connections' option has been set to 'Block (default)'.</t>
  </si>
  <si>
    <t>The Windows Firewall: Private: Inbound connections option has not been set to Block (default).</t>
  </si>
  <si>
    <t>9.2.2</t>
  </si>
  <si>
    <t>To establish the recommended configuration via GP, set the following UI path to Block (default):
Computer Configuration&gt;Policies&gt;Windows Settings&gt;Security Settings&gt;Windows Firewall with Advanced Security&gt;Windows Firewall with Advanced Security&gt;Windows Firewall Properties&gt;Private Profile&gt;Inbound connections.</t>
  </si>
  <si>
    <t>Set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</si>
  <si>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WIN2019-124</t>
  </si>
  <si>
    <t>Set "Windows Firewall: Private: Outbound connections" to "Allow (default)"</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</si>
  <si>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</si>
  <si>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The 'Windows Firewall: Private: Outbound connections' option has been set to 'Allow (default)'.</t>
  </si>
  <si>
    <t>The Windows Firewall: Private: Outbound connections option has not been set to Allow (default).</t>
  </si>
  <si>
    <t>9.2.3</t>
  </si>
  <si>
    <t>To establish the recommended configuration via GP, set the following UI path to Allow (default):
Computer Configuration&gt;Policies&gt;Windows Settings&gt;Security Settings&gt;Windows Firewall with Advanced Security&gt;Windows Firewall with Advanced Security&gt;Windows Firewall Properties&gt;Private Profile&gt;Outbound connections.</t>
  </si>
  <si>
    <t>Set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</si>
  <si>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WIN2019-125</t>
  </si>
  <si>
    <t>Set "Windows Firewall: Private: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</si>
  <si>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</si>
  <si>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Private: Settings: Display a notification' option has been set to 'No'.</t>
  </si>
  <si>
    <t>The Windows Firewall: Private: Settings: Display a notification option has not been set to No.</t>
  </si>
  <si>
    <t>9.2.4</t>
  </si>
  <si>
    <t>To establish the recommended configuration via GP, set the following UI path to No:
Computer Configuration&gt;Policies&gt;Windows Settings&gt;Security Settings&gt;Windows Firewall with Advanced Security&gt;Windows Firewall with Advanced Security&gt;Windows Firewall Properties&gt;Private Profile&gt;Settings Customize&gt;Display a notification.</t>
  </si>
  <si>
    <t>Set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</si>
  <si>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WIN2019-126</t>
  </si>
  <si>
    <t>Set "Windows Firewall: Private: Logging: Name" to "%SystemRoot%\System32\logfiles\firewall\privatefw.log"</t>
  </si>
  <si>
    <t>Use this option to specify the path and name of the file in which Windows Firewall will write its log information.
The recommended state for this setting is: `%SystemRoot%\System32\logfiles\firewall\privatefw.log`.</t>
  </si>
  <si>
    <t>The 'Windows Firewall: Private: Logging: Name' option has been set to '%SYSTEMROOT%&gt;System32&gt;logfiles&gt;firewall&gt;privatefw.log'.</t>
  </si>
  <si>
    <t>The Windows Firewall: Private: Logging: Name option has not been set to %SYSTEMROOT%&gt;System32&gt;logfiles&gt;firewall&gt;privatefw.log.</t>
  </si>
  <si>
    <t>9.2.5</t>
  </si>
  <si>
    <t>To establish the recommended configuration via GP, set the following UI path to %SystemRoot%&gt;System32&gt;logfiles&gt;firewall&gt;privatefw.log:
Computer Configuration&gt;Policies&gt;Windows Settings&gt;Security Settings&gt;Windows Firewall with Advanced Security&gt;Windows Firewall with Advanced Security&gt;Windows Firewall Properties&gt;Private Profile&gt;Logging Customize&gt;Name.</t>
  </si>
  <si>
    <t>Set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</si>
  <si>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WIN2019-127</t>
  </si>
  <si>
    <t>Set "Windows Firewall: Private: Logging: Size limit (KB)" to "16,384 KB or greater"</t>
  </si>
  <si>
    <t>The 'Windows Firewall: Private: Logging: Size limit (KB)' option has been set to '16,384 KB or greater'.</t>
  </si>
  <si>
    <t>The Windows Firewall: Private: Logging: Size limit (KB) option has not been set to 16,384 KB or greater.</t>
  </si>
  <si>
    <t>9.2.6</t>
  </si>
  <si>
    <t>To establish the recommended configuration via GP, set the following UI path to 16,384 KB or greater:
Computer Configuration&gt;Policies&gt;Windows Settings&gt;Security Settings&gt;Windows Firewall with Advanced Security&gt;Windows Firewall with Advanced Security&gt;Windows Firewall Properties&gt;Private Profile&gt;Logging Customize&gt;Size limit (KB).</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</si>
  <si>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</si>
  <si>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WIN2019-128</t>
  </si>
  <si>
    <t>Set "Windows Firewall: Private: Logging: Log dropped packets" to "Yes"</t>
  </si>
  <si>
    <t xml:space="preserve">Navigate to the UI Path articulated in the Remediation section and confirm it is set as prescribed. This group policy setting is backed by the following registry location:
HKEY_LOCAL_MACHINE\SOFTWARE\Policies\Microsoft\Windows\Personalization:NoLockScreenCamera
</t>
  </si>
  <si>
    <t>The 'Windows Firewall: Private: Logging: Log dropped packets' option has been set to 'Yes'.</t>
  </si>
  <si>
    <t>The Windows Firewall: Private: Logging: Log dropped packets option has not been set to Yes.</t>
  </si>
  <si>
    <t>9.2.7</t>
  </si>
  <si>
    <t>To establish the recommended configuration via GP, set the following UI path to Yes:
Computer Configuration&gt;Policies&gt;Windows Settings&gt;Security Settings&gt;Windows Firewall with Advanced Security&gt;Windows Firewall with Advanced Security&gt;Windows Firewall Properties&gt;Private Profile&gt;Logging Customize&gt;Log dropped packets.</t>
  </si>
  <si>
    <t>Set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</si>
  <si>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WIN2019-129</t>
  </si>
  <si>
    <t>Set "Windows Firewall: Private: Logging: Log successful connections" to "Yes"</t>
  </si>
  <si>
    <t xml:space="preserve">Navigate to the UI Path articulated in the Remediation section and confirm it is set as prescribed. This group policy setting is backed by the following registry location:
HKEY_LOCAL_MACHINE\SOFTWARE\Policies\Microsoft\Windows\Personalization:NoLockScreenSlideshow
</t>
  </si>
  <si>
    <t>The 'Windows Firewall: Private: Logging: Log successful connections' option has been set to 'Yes'.</t>
  </si>
  <si>
    <t>The Windows Firewall: Private: Logging: Log successful connections option has not been set to Yes.</t>
  </si>
  <si>
    <t>9.2.8</t>
  </si>
  <si>
    <t>To establish the recommended configuration via GP, set the following UI path to Yes:
Computer Configuration&gt;Policies&gt;Windows Settings&gt;Security Settings&gt;Windows Firewall with Advanced Security&gt;Windows Firewall with Advanced Security&gt;Windows Firewall Properties&gt;Private Profile&gt;Logging Customize&gt;Log successful connections.</t>
  </si>
  <si>
    <t>Set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</si>
  <si>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WIN2019-130</t>
  </si>
  <si>
    <t>Set "Windows Firewall: Public: Firewall state" to "On (recommended)"</t>
  </si>
  <si>
    <t xml:space="preserve">Navigate to the UI Path articulated in the Remediation section and confirm it is set as prescribed. This group policy setting is backed by the following registry location:
HKEY_LOCAL_MACHINE\SOFTWARE\Policies\Microsoft\InputPersonalization:AllowInputPersonalization
</t>
  </si>
  <si>
    <t>The 'Windows Firewall: Public: Firewall state' option has been set to 'On (recommended)'.</t>
  </si>
  <si>
    <t>The Windows Firewall: Public: Firewall state option has not been set to On (recommended).</t>
  </si>
  <si>
    <t>9.3</t>
  </si>
  <si>
    <t>9.3.1</t>
  </si>
  <si>
    <t>To establish the recommended configuration via GP, set the following UI path to On (recommended):
Computer Configuration&gt;Policies&gt;Windows Settings&gt;Security Settings&gt;Windows Firewall with Advanced Security&gt;Windows Firewall with Advanced Security&gt;Windows Firewall Properties&gt;Public Profile&gt;Firewall state.</t>
  </si>
  <si>
    <t>Set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</si>
  <si>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WIN2019-131</t>
  </si>
  <si>
    <t>Set "Windows Firewall: Public: Inbound connections" to "Block (default)"</t>
  </si>
  <si>
    <t xml:space="preserve">The LAPS AdmPwd GPO Extension / CSE can be verified to be installed by the presence of the following registry value:
HKEY_LOCAL_MACHINE\SOFTWARE\Microsoft\Windows NT\CurrentVersion\Winlogon\GPExtensions\{D76B9641-3288-4f75-942D-087DE603E3EA}:DllName
</t>
  </si>
  <si>
    <t>The 'Windows Firewall: Public: Inbound connections' option has been set to 'Block (default)'.</t>
  </si>
  <si>
    <t>The Windows Firewall: Public: Inbound connections option has not been set to Block (default).</t>
  </si>
  <si>
    <t>9.3.2</t>
  </si>
  <si>
    <t>To establish the recommended configuration via GP, set the following UI path to Block (default):
Computer Configuration&gt;Policies&gt;Windows Settings&gt;Security Settings&gt;Windows Firewall with Advanced Security&gt;Windows Firewall with Advanced Security&gt;Windows Firewall Properties&gt;Public Profile&gt;Inbound connections.</t>
  </si>
  <si>
    <t>Set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</si>
  <si>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WIN2019-132</t>
  </si>
  <si>
    <t>Set "Windows Firewall: Public: Outbound connections" to "Allow (default)"</t>
  </si>
  <si>
    <t xml:space="preserve">Navigate to the UI Path articulated in the Remediation section and confirm it is set as prescribed. This group policy setting is backed by the following registry location:
HKEY_LOCAL_MACHINE\SOFTWARE\Policies\Microsoft Services\AdmPwd:PwdExpirationProtectionEnabled
</t>
  </si>
  <si>
    <t>The 'Windows Firewall: Public: Outbound connections' option has been set to 'Allow (default)'.</t>
  </si>
  <si>
    <t>The Windows Firewall: Public: Outbound connections option has not been set to Allow (default).</t>
  </si>
  <si>
    <t>9.3.3</t>
  </si>
  <si>
    <t>To establish the recommended configuration via GP, set the following UI path to Allow (default):
Computer Configuration&gt;Policies&gt;Windows Settings&gt;Security Settings&gt;Windows Firewall with Advanced Security&gt;Windows Firewall with Advanced Security&gt;Windows Firewall Properties&gt;Public Profile&gt;Outbound connections.</t>
  </si>
  <si>
    <t>Set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</si>
  <si>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WIN2019-133</t>
  </si>
  <si>
    <t>Set "Windows Firewall: Public: Settings: Display a notification" to "No"</t>
  </si>
  <si>
    <t>Select this option to have Windows Firewall with Advanced Security display notifications to the user when a program is blocked from receiving inbound connections.
The recommended state for this setting is: `No`.</t>
  </si>
  <si>
    <t xml:space="preserve">Navigate to the UI Path articulated in the Remediation section and confirm it is set as prescribed. This group policy setting is backed by the following registry location:
HKEY_LOCAL_MACHINE\SOFTWARE\Policies\Microsoft Services\AdmPwd:AdmPwdEnabled
</t>
  </si>
  <si>
    <t>9.3.4</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</si>
  <si>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</si>
  <si>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'No':
Computer Configuration&gt;Policies&gt;Windows Settings&gt;Security Settings&gt;Windows Firewall with Advanced Security&gt;Windows Firewall with Advanced Security&gt;Windows Firewall Properties&gt;Public Profile&gt;Settings Customize&gt;Display a notification.</t>
  </si>
  <si>
    <t>Set "Windows Firewall: Public: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Customize\Display a notification</t>
  </si>
  <si>
    <t>WIN2019-134</t>
  </si>
  <si>
    <t>Set "Windows Firewall: Public: Settings: Apply local firewall rules" to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</si>
  <si>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</si>
  <si>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 xml:space="preserve">Navigate to the UI Path articulated in the Remediation section and confirm it is set as prescribed. This group policy setting is backed by the following registry location:
HKEY_LOCAL_MACHINE\SOFTWARE\Policies\Microsoft Services\AdmPwd:PasswordComplexity
</t>
  </si>
  <si>
    <t>The 'Windows Firewall: Public: Settings: Apply local firewall rules' option has been set to 'No'.</t>
  </si>
  <si>
    <t>The Windows Firewall: Public: Settings: Apply local firewall rules option has not been set to No.</t>
  </si>
  <si>
    <t>9.3.5</t>
  </si>
  <si>
    <t>When in the Public profile, there should be no special local firewall exceptions per computer. These settings should be managed by a centralized policy.</t>
  </si>
  <si>
    <t>Administrators can still create firewall rules, but the rules will not be applied.</t>
  </si>
  <si>
    <t>To establish the recommended configuration via GP, set the following UI path to No:
Computer Configuration&gt;Policies&gt;Windows Settings&gt;Security Settings&gt;Windows Firewall with Advanced Security&gt;Windows Firewall with Advanced Security&gt;Windows Firewall Properties&gt;Public Profile&gt;Settings Customize&gt;Apply local firewall rules.</t>
  </si>
  <si>
    <t>Set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</si>
  <si>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WIN2019-135</t>
  </si>
  <si>
    <t>Set "Windows Firewall: Public: Settings: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</si>
  <si>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</si>
  <si>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 xml:space="preserve">Navigate to the UI Path articulated in the Remediation section and confirm it is set as prescribed. This group policy setting is backed by the following registry location:
HKEY_LOCAL_MACHINE\SOFTWARE\Policies\Microsoft Services\AdmPwd:PasswordLength
</t>
  </si>
  <si>
    <t>The 'Windows Firewall: Public: Settings: Apply local connection security rules' option has been set to 'No'.</t>
  </si>
  <si>
    <t>The Windows Firewall: Public: Settings: Apply local connection security rules option has not been set to No.</t>
  </si>
  <si>
    <t>9.3.6</t>
  </si>
  <si>
    <t>Users with administrative privileges might create firewall rules that expose the system to remote attack.</t>
  </si>
  <si>
    <t>Administrators can still create local connection security rules, but the rules will not be applied.</t>
  </si>
  <si>
    <t>To establish the recommended configuration via GP, set the following UI path to No:
Computer Configuration&gt;Policies&gt;Windows Settings&gt;Security Settings&gt;Windows Firewall with Advanced Security&gt;Windows Firewall with Advanced Security&gt;Windows Firewall Properties&gt;Public Profile&gt;Settings Customize&gt;Apply local connection security rules.</t>
  </si>
  <si>
    <t>Set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</si>
  <si>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WIN2019-136</t>
  </si>
  <si>
    <t>Set "Windows Firewall: Public: Logging: Name" to "%SystemRoot%\System32\logfiles\firewall\publicfw.log"</t>
  </si>
  <si>
    <t>Use this option to specify the path and name of the file in which Windows Firewall will write its log information.
The recommended state for this setting is: `%SystemRoot%\System32\logfiles\firewall\publicfw.log`.</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</si>
  <si>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</si>
  <si>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'Windows Firewall: Public: Logging: Name' option has been set to '%SYSTEMROOT%&gt;System32&gt;logfiles&gt;firewall&gt;publicfw.log'.</t>
  </si>
  <si>
    <t>The Windows Firewall: Public: Logging: Name option has been not set to %SYSTEMROOT%&gt;System32&gt;logfiles&gt;firewall&gt;publicfw.log.</t>
  </si>
  <si>
    <t>9.3.7</t>
  </si>
  <si>
    <t>To establish the recommended configuration via GP, set the following UI path to %SystemRoot%&gt;System32&gt;logfiles&gt;firewall&gt;publicfw.log:
Computer Configuration&gt;Policies&gt;Windows Settings&gt;Security Settings&gt;Windows Firewall with Advanced Security&gt;Windows Firewall with Advanced Security&gt;Windows Firewall Properties&gt;Public Profile&gt;Logging Customize&gt;Name.</t>
  </si>
  <si>
    <t>Set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</si>
  <si>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WIN2019-137</t>
  </si>
  <si>
    <t>Set "Windows Firewall: Public: Logging: Size limit (KB)" to "16,384 KB or greater"</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</si>
  <si>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</si>
  <si>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The 'Windows Firewall: Public: Logging: Size limit (KB)' option has been set to '16,384 KB or greater'.</t>
  </si>
  <si>
    <t>The Windows Firewall: Public: Logging: Size limit (KB) option has not been set to 16,384 KB or greater.</t>
  </si>
  <si>
    <t>9.3.8</t>
  </si>
  <si>
    <t>To establish the recommended configuration via GP, set the following UI path to 16,384 KB or greater:
Computer Configuration&gt;Policies&gt;Windows Settings&gt;Security Settings&gt;Windows Firewall with Advanced Security&gt;Windows Firewall with Advanced Security&gt;Windows Firewall Properties&gt;Public Profile&gt;Logging Customize&gt;Size limit (KB).</t>
  </si>
  <si>
    <t>Set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</si>
  <si>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WIN2019-138</t>
  </si>
  <si>
    <t>Set "Windows Firewall: Public: Logging: Log dropped packets" to "Yes"</t>
  </si>
  <si>
    <t xml:space="preserve">Navigate to the UI Path articulated in the Remediation section and confirm it is set as prescribed. This group policy setting is backed by the following registry location:
HKEY_LOCAL_MACHINE\SYSTEM\CurrentControlSet\Services\mrxsmb10:Start
</t>
  </si>
  <si>
    <t>The 'Windows Firewall: Public: Logging: Log dropped packets' option has been set to 'Yes'.</t>
  </si>
  <si>
    <t>The Windows Firewall: Public: Logging: Log dropped packets option has not been set to Yes.</t>
  </si>
  <si>
    <t>9.3.9</t>
  </si>
  <si>
    <t>To establish the recommended configuration via GP, set the following UI path to Yes:
Computer Configuration&gt;Policies&gt;Windows Settings&gt;Security Settings&gt;Windows Firewall with Advanced Security&gt;Windows Firewall with Advanced Security&gt;Windows Firewall Properties&gt;Public Profile&gt;Logging Customize&gt;Log dropped packets.</t>
  </si>
  <si>
    <t>Set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</si>
  <si>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WIN2019-139</t>
  </si>
  <si>
    <t>Set "Windows Firewall: Public: Logging: Log successful connections" to "Yes"</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</si>
  <si>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</si>
  <si>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'Windows Firewall: Public: Logging: Log successful connections' option has been set to 'Yes'.</t>
  </si>
  <si>
    <t>The Windows Firewall: Public: Logging: Log successful connections option has not been set to Yes.</t>
  </si>
  <si>
    <t>9.3.10</t>
  </si>
  <si>
    <t>To establish the recommended configuration via GP, set the following UI path to Yes:
Computer Configuration&gt;Policies&gt;Windows Settings&gt;Security Settings&gt;Windows Firewall with Advanced Security&gt;Windows Firewall with Advanced Security&gt;Windows Firewall Properties&gt;Public Profile&gt;Logging Customize&gt;Log successful connections.</t>
  </si>
  <si>
    <t>Set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</si>
  <si>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WIN2019-140</t>
  </si>
  <si>
    <t>Set "Audit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</si>
  <si>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</si>
  <si>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</si>
  <si>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'Audit Credential Validation' option has been set to 'Success and Failure'.</t>
  </si>
  <si>
    <t>The Audit Credential Validation option has not been set to Success and Failure.</t>
  </si>
  <si>
    <t>HAU21</t>
  </si>
  <si>
    <t xml:space="preserve">HAU21: System does not audit all attempts to gain access </t>
  </si>
  <si>
    <t>17.1</t>
  </si>
  <si>
    <t>17.1.1</t>
  </si>
  <si>
    <t>Auditing these events may be useful when investigating a security incident.</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</si>
  <si>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</si>
  <si>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To establish the recommended configuration via GP, set the following UI path to Success and Failure:
Computer Configuration&gt;Policies&gt;Windows Settings&gt;Security Settings&gt;Advanced Audit Policy Configuration&gt;Audit Policies&gt;Account Logon&gt;Audit Credential Validation.</t>
  </si>
  <si>
    <t>Set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</si>
  <si>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WIN2019-141</t>
  </si>
  <si>
    <t>Set "Audit Application Group Management" to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</si>
  <si>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</si>
  <si>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</si>
  <si>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The 'Audit Application Group Management' option has been set to 'Success and Failure'.</t>
  </si>
  <si>
    <t>The Audit Application Group Management option has not been set to Success and Failure.</t>
  </si>
  <si>
    <t>HAU6</t>
  </si>
  <si>
    <t>HAU6: System does not audit changes to access control settings</t>
  </si>
  <si>
    <t>17.2</t>
  </si>
  <si>
    <t>17.2.1</t>
  </si>
  <si>
    <t>Auditing events in this category may be useful when investigating an incident.</t>
  </si>
  <si>
    <t>To establish the recommended configuration via GP, set the following UI path to Success and Failure:
Computer Configuration&gt;Policies&gt;Windows Settings&gt;Security Settings&gt;Advanced Audit Policy Configuration&gt;Audit Policies&gt;Account Management&gt;Audit Application Group Management.</t>
  </si>
  <si>
    <t>Set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</si>
  <si>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WIN2019-142</t>
  </si>
  <si>
    <t>Set "Audit Computer Account Management" to "Success and Failure"</t>
  </si>
  <si>
    <t>This subcategory reports each event of computer account management, such as when a computer account is created, changed, deleted, renamed, disabled, or enabled. Events for this subcategory include:
- 4741: A computer account was created.
- 4742: A computer account was changed.
- 4743: A computer account was deleted.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</si>
  <si>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</si>
  <si>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The 'Audit Computer Account Management' option has been set to 'Success and Failure'.</t>
  </si>
  <si>
    <t>The Audit Computer Account Management option has not been set to Success and Failure.</t>
  </si>
  <si>
    <t>17.2.2</t>
  </si>
  <si>
    <t>To establish the recommended configuration via GP, set the following UI path to Success and Failure:
Computer Configuration&gt;Policies&gt;Windows Settings&gt;Security Settings&gt;Advanced Audit Policy Configuration&gt;Audit Policies&gt;Account Management&gt;Audit Computer Account Management.</t>
  </si>
  <si>
    <t>Set "Audit Computer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Computer Account Management</t>
  </si>
  <si>
    <t>WIN2019-143</t>
  </si>
  <si>
    <t>Set "Audit Security Group Management" to include "Success"</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</si>
  <si>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</si>
  <si>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</si>
  <si>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'Audit Security Group Management' option has been set to 'Success'.</t>
  </si>
  <si>
    <t>The Audit Security Group Management option has not been set to Success.</t>
  </si>
  <si>
    <t>17.2.5</t>
  </si>
  <si>
    <t>To establish the recommended configuration via GP, set the following UI path to include Success:
Computer Configuration&gt;Policies&gt;Windows Settings&gt;Security Settings&gt;Advanced Audit Policy Configuration&gt;Audit Policies&gt;Account Management&gt;Audit Security Group Management.</t>
  </si>
  <si>
    <t>Set "Audit Security Group Management" to include "Success". One method to achieve the recommended configuration via Group Policy is to perform the following:
Set the following UI path to include Success:
Computer Configuration\Policies\Windows Settings\Security Settings\Advanced Audit Policy Configuration\Audit Policies\Account Management\Audit Security Group Management</t>
  </si>
  <si>
    <t>WIN2019-144</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</si>
  <si>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</si>
  <si>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</si>
  <si>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</si>
  <si>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'Audit User Account Management' option has been set to 'Success and Failure'.</t>
  </si>
  <si>
    <t>The Audit User Account Management option has not been set to Success and Failure.</t>
  </si>
  <si>
    <t>17.2.6</t>
  </si>
  <si>
    <t>To establish the recommended configuration via GP, set the following UI path to Success and Failure:
Computer Configuration&gt;Policies&gt;Windows Settings&gt;Security Settings&gt;Advanced Audit Policy Configuration&gt;Audit Policies&gt;Account Management&gt;Audit User Account Management.</t>
  </si>
  <si>
    <t>Set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</si>
  <si>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WIN2019-145</t>
  </si>
  <si>
    <t>Set "Audit PNP Activity" to include "Success"</t>
  </si>
  <si>
    <t>This policy setting allows you to audit when plug and play detects an external device.
The recommended state for this setting is to include: `Success`.
**Note:** A Windows 10, Server 2016 or newer OS is required to access and set this value in Group Policy.</t>
  </si>
  <si>
    <t>Navigate to the UI Path articulated in the Remediation section and confirm it is set as prescribed for your organization. This group policy object is backed by the following registry location:
HKEY_LOCAL_MACHINE\SYSTEM\CurrentControlSet\Services\Tcpip\Parameters:EnableICMPRedirect</t>
  </si>
  <si>
    <t>The 'Audit PNP Activity' option has been set to 'Success'.</t>
  </si>
  <si>
    <t>The Audit PNP Activity option has not been set to Success.</t>
  </si>
  <si>
    <t>17.3</t>
  </si>
  <si>
    <t>17.3.1</t>
  </si>
  <si>
    <t>Enabling this setting will allow a user to audit events when a device is plugged into a system. This can help alert IT staff if unapproved devices are plugged in.</t>
  </si>
  <si>
    <t>To establish the recommended configuration via GP, set the following UI path to include Success:
Computer Configuration&gt;Policies&gt;Windows Settings&gt;Security Settings&gt;Advanced Audit Policy Configuration&gt;Audit Policies&gt;Detailed Tracking&gt;Audit PNP Activity.</t>
  </si>
  <si>
    <t>Set "Audit PNP Activity"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PNP Activity</t>
  </si>
  <si>
    <t>WIN2019-146</t>
  </si>
  <si>
    <t>Set "Audit Process Creation" to include "Success"</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</si>
  <si>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</si>
  <si>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Navigate to the UI Path articulated in the Remediation section and confirm it is set as prescribed. This group policy setting is backed by the following registry location:
HKEY_LOCAL_MACHINE\SYSTEM\CurrentControlSet\Services\NetBT\Parameters:NoNameReleaseOnDemand</t>
  </si>
  <si>
    <t>The 'Audit Process Creation' option has been set to 'Success'.</t>
  </si>
  <si>
    <t>The Audit Process Creation option has not been set to Success.</t>
  </si>
  <si>
    <t>17.3.2</t>
  </si>
  <si>
    <t xml:space="preserve">To establish the recommended configuration via GP, set the following UI path to include Success:
Computer Configuration&gt;Policies&gt;Windows Settings&gt;Security Settings&gt;Advanced Audit Policy Configuration&gt;Audit Policies&gt;Detailed Tracking&gt;Audit Process Creation
</t>
  </si>
  <si>
    <t>Set "Audit Process Creation"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Process Creation</t>
  </si>
  <si>
    <t>WIN2019-147</t>
  </si>
  <si>
    <t>Set "Audit Account Lockout" to include "Failure"</t>
  </si>
  <si>
    <t>This subcategory reports when a user's account is locked out as a result of too many failed logon attempts. Events for this subcategory include:
- 4625: An account failed to log on.
The recommended state for this setting is to include: `Failure`.</t>
  </si>
  <si>
    <t>Navigate to the UI Path articulated in the Remediation section and confirm it is set as prescribed. This group policy setting is backed by the following registry location:
HKEY_LOCAL_MACHINE\SYSTEM\CurrentControlSet\Control\Session Manager:SafeDllSearchMode</t>
  </si>
  <si>
    <t>The 'Audit Account Lockout' has been set to include 'Failure'</t>
  </si>
  <si>
    <t>The Audit Account Lockout has not been set to include Failure</t>
  </si>
  <si>
    <t>17.5</t>
  </si>
  <si>
    <t>17.5.1</t>
  </si>
  <si>
    <t xml:space="preserve">To establish the recommended configuration via GP, set the following UI path to include Failure:
Computer Configuration&gt;Policies&gt;Windows Settings&gt;Security Settings&gt;Advanced Audit Policy Configuration&gt;Audit Policies&gt;Logon/Logoff&gt;Audit Account Lockout
</t>
  </si>
  <si>
    <t>Set "Audit Account Lockout" to include "Failure". One method to achieve the recommended configuration via Group Policy is to perform the following:
Set the following UI path to include Failure:
Computer Configuration\Policies\Windows Settings\Security Settings\Advanced Audit Policy Configuration\Audit Policies\Logon/Logoff\Audit Account Lockout</t>
  </si>
  <si>
    <t>WIN2019-148</t>
  </si>
  <si>
    <t>Set "Audit Group Membership" to include "Success"</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</si>
  <si>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</si>
  <si>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</si>
  <si>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'Audit Group Membership' option has been set to 'Success'.</t>
  </si>
  <si>
    <t>The Audit Group Membership option has not been set to Success.</t>
  </si>
  <si>
    <t>17.5.2</t>
  </si>
  <si>
    <t>To establish the recommended configuration via GP, set the following UI path to include Success:
Computer Configuration&gt;Policies&gt;Windows Settings&gt;Security Settings&gt;Advanced Audit Policy Configuration&gt;Audit Policies&gt;Logon/Logoff&gt;Audit Group Membership.</t>
  </si>
  <si>
    <t>Set "Audit Group Membership"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Group Membership</t>
  </si>
  <si>
    <t>WIN2019-149</t>
  </si>
  <si>
    <t>Set "Audit Logoff" to include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</si>
  <si>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</si>
  <si>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Navigate to the UI Path articulated in the Remediation section and confirm it is set as prescribed. This group policy setting is backed by the following registry location:
HKEY_LOCAL_MACHINE\SYSTEM\CurrentControlSet\Services\Eventlog\Security:WarningLevel</t>
  </si>
  <si>
    <t>The 'Audit Logoff' option has been set to 'Success'.</t>
  </si>
  <si>
    <t>The Audit Logoff option has not been set to Success.</t>
  </si>
  <si>
    <t>17.5.3</t>
  </si>
  <si>
    <t>To establish the recommended configuration via GP, set the following UI path to include Success:
Computer Configuration&gt;Policies&gt;Windows Settings&gt;Security Settings&gt;Advanced Audit Policy Configuration&gt;Audit Policies&gt;Logon/Logoff&gt;Audit Logoff.</t>
  </si>
  <si>
    <t>Set "Audit Logoff"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Logoff</t>
  </si>
  <si>
    <t>WIN2019-150</t>
  </si>
  <si>
    <t>Set "Audit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</si>
  <si>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</si>
  <si>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Navigate to the Registry path articulated in the Remediation section and confirm it is set as prescribed.</t>
  </si>
  <si>
    <t>The 'Audit Logon' option has been set to 'Success and Failure'.</t>
  </si>
  <si>
    <t>The Audit Logon option has not been set to Success and Failure.</t>
  </si>
  <si>
    <t>17.5.4</t>
  </si>
  <si>
    <t>To establish the recommended configuration via GP, set the following UI path to Success and Failure:
Computer Configuration&gt;Policies&gt;Windows Settings&gt;Security Settings&gt;Advanced Audit Policy Configuration&gt;Audit Policies&gt;Logon/Logoff&gt;Audit Logon.</t>
  </si>
  <si>
    <t>Set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</si>
  <si>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WIN2019-151</t>
  </si>
  <si>
    <t>Set "Audit Other Logon/Logoff Events" to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</si>
  <si>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</si>
  <si>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Navigate to the UI Path articulated in the Remediation section and confirm it is set as prescribed. This group policy setting is backed by the following registry location:
HKEY_LOCAL_MACHINE\SOFTWARE\Policies\Microsoft\Windows NT\DNSClient:EnableMulticast</t>
  </si>
  <si>
    <t>The 'Audit Other Logon/Logoff Events' option has been set to 'Success and Failure'.</t>
  </si>
  <si>
    <t>The Audit Other Logon/Logoff Events option has not been set to Success and Failure.</t>
  </si>
  <si>
    <t>17.5.5</t>
  </si>
  <si>
    <t>To establish the recommended configuration via GP, set the following UI path to Success and Failure:
Computer Configuration&gt;Policies&gt;Windows Settings&gt;Security Settings&gt;Advanced Audit Policy Configuration&gt;Audit Policies&gt;Logon/Logoff&gt;Audit Other Logon/Logoff Events.</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</si>
  <si>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</si>
  <si>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WIN2019-152</t>
  </si>
  <si>
    <t>Set "Audit Special Logon" to include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</si>
  <si>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</si>
  <si>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Navigate to the UI Path articulated in the Remediation section and confirm it is set as prescribed. This group policy setting is backed by the following registry location:
HKEY_LOCAL_MACHINE\SOFTWARE\Policies\Microsoft\Windows\LanmanWorkstation:AllowInsecureGuestAuth</t>
  </si>
  <si>
    <t>The setting 'Audit Special Logon' is set to 'Success'</t>
  </si>
  <si>
    <t>The setting Audit Special Logon is not set to Success.</t>
  </si>
  <si>
    <t>17.5.6</t>
  </si>
  <si>
    <t>To establish the recommended configuration via GP, set the following UI path to include Success:
Computer Configuration&gt;Policies&gt;Windows Settings&gt;Security Settings&gt;Advanced Audit Policy Configuration&gt;Audit Policies&gt;Logon/Logoff&gt;Audit Special Logon.</t>
  </si>
  <si>
    <t>Set "Audit Special Logon"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Special Logon</t>
  </si>
  <si>
    <t>WIN2019-153</t>
  </si>
  <si>
    <t>Set "Audit Detailed File Share" to include "Failure"</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</si>
  <si>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</si>
  <si>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</si>
  <si>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The 'Audit Detailed File Share' option has been set to 'Failure'.</t>
  </si>
  <si>
    <t>The Audit Detailed File Share option has not been set to Failure.</t>
  </si>
  <si>
    <t>17.6</t>
  </si>
  <si>
    <t>17.6.1</t>
  </si>
  <si>
    <t>Auditing the Failures will log which unauthorized users attempted (and failed) to get access to a file or folder on a network share on this computer, which could possibly be an indication of malicious intent.</t>
  </si>
  <si>
    <t>To establish the recommended configuration via GP, set the following UI path to include Failure:
Computer Configuration&gt;Policies&gt;Windows Settings&gt;Security Settings&gt;Advanced Audit Policy Configuration&gt;Audit Policies&gt;Object Access&gt;Audit Detailed File Share.</t>
  </si>
  <si>
    <t>Set "Audit Detailed File Share" to include "Failure". One method to achieve the recommended configuration via Group Policy is to perform the following:
Set the following UI path to include Failure:
Computer Configuration\Policies\Windows Settings\Security Settings\Advanced Audit Policy Configuration\Audit Policies\Object Access\Audit Detailed File Share</t>
  </si>
  <si>
    <t>WIN2019-154</t>
  </si>
  <si>
    <t>Set "Audit File Share" to "Success and Failure"</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</si>
  <si>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</si>
  <si>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Navigate to the UI Path articulated in the Remediation section and confirm it is set as prescribed. This group policy setting is backed by the following registry location:
HKEY_LOCAL_MACHINE\SOFTWARE\Policies\Microsoft\Windows\Network Connections:NC_ShowSharedAccessUI</t>
  </si>
  <si>
    <t>The  'Audit File Share' option has been set to 'Success and Failure'.</t>
  </si>
  <si>
    <t>The Audit File Share option has not been set to Success and Failure.</t>
  </si>
  <si>
    <t>17.6.2</t>
  </si>
  <si>
    <t>In an enterprise managed environment, it's important to track deletion, creation, modification, and access events for network shares. Any unusual file sharing activity may be useful in an investigation of potentially malicious activity.</t>
  </si>
  <si>
    <t>To establish the recommended configuration via GP, set the following UI path to Success and Failure:
Computer Configuration&gt;Policies&gt;Windows Settings&gt;Security Settings&gt;Advanced Audit Policy Configuration&gt;Audit Policies&gt;Object Access&gt;Audit File Share.</t>
  </si>
  <si>
    <t>Set "Audit File Share"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File Share</t>
  </si>
  <si>
    <t>WIN2019-155</t>
  </si>
  <si>
    <t>Set "Audit Other Object Access Events" to "Success and Failure"</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</si>
  <si>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</si>
  <si>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Navigate to the UI Path articulated in the Remediation section and confirm it is set as prescribed. This group policy setting is backed by the following registry location:
HKEY_LOCAL_MACHINE\SOFTWARE\Policies\Microsoft\Windows\Network Connections:NC_StdDomainUserSetLocation</t>
  </si>
  <si>
    <t>The 'Audit Other Object Access Events' option has been set to 'Success and Failure'.</t>
  </si>
  <si>
    <t>The Audit Other Object Access Events option has not been set to Success and Failure.</t>
  </si>
  <si>
    <t>17.6.3</t>
  </si>
  <si>
    <t>The unexpected creation of scheduled tasks and COM+ objects could potentially be an indication of malicious activity. Since these types of actions are generally low volume, it may be useful to capture them in the audit logs for use during an investigation.</t>
  </si>
  <si>
    <t>To establish the recommended configuration via GP, set the following UI path to Success and Failure:
Computer Configuration&gt;Policies&gt;Windows Settings&gt;Security Settings&gt;Advanced Audit Policy Configuration&gt;Audit Policies&gt;Object Access&gt;Audit Other Object Access Events.</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</si>
  <si>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</si>
  <si>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WIN2019-156</t>
  </si>
  <si>
    <t>Set "Audit Removable Storage" to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</si>
  <si>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</si>
  <si>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</si>
  <si>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'Audit Removable Storage' option has been set to 'Success and Failure'.</t>
  </si>
  <si>
    <t>The Audit Removable Storage option has not been set to Success and Failure.</t>
  </si>
  <si>
    <t>17.6.4</t>
  </si>
  <si>
    <t>Auditing removable storage may be useful when investigating an incident. For example, if an individual is suspected of copying sensitive information onto a USB drive.</t>
  </si>
  <si>
    <t>To establish the recommended configuration via GP, set the following UI path to Success and Failure:
Computer Configuration&gt;Policies&gt;Windows Settings&gt;Security Settings&gt;Advanced Audit Policy Configuration&gt;Audit Policies&gt;Object Access&gt;Audit Removable Storage.</t>
  </si>
  <si>
    <t>Set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</si>
  <si>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WIN2019-157</t>
  </si>
  <si>
    <t>Set "Audit  Policy Change" to include "Success"</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</si>
  <si>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include: `Success`.</t>
  </si>
  <si>
    <t xml:space="preserve">Navigate to the UI Path articulated in the Remediation section and confirm it is set as prescribed. This group policy setting is backed by the following registry location:
HKEY_LOCAL_MACHINE\SOFTWARE\Policies\Microsoft\Windows\WcmSvc\GroupPolicy:fMinimizeConnections
</t>
  </si>
  <si>
    <t>The setting 'Audit  Policy Change' is set to 'Success'</t>
  </si>
  <si>
    <t>The Audit  Policy Change  option has not been set to Success.</t>
  </si>
  <si>
    <t>17.7</t>
  </si>
  <si>
    <t>17.7.1</t>
  </si>
  <si>
    <t>To establish the recommended configuration via GP, set the following UI path to include Success:
Computer Configuration&gt;Policies&gt;Windows Settings&gt;Security Settings&gt;Advanced Audit Policy Configuration&gt;Audit Policies&gt;Policy Change&gt;Audit  Policy Change.</t>
  </si>
  <si>
    <t>Set "Audit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Policy Change</t>
  </si>
  <si>
    <t>WIN2019-158</t>
  </si>
  <si>
    <t>Set "Audit Authentication Policy Change" to include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</si>
  <si>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</si>
  <si>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 xml:space="preserve">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
</t>
  </si>
  <si>
    <t>The 'Audit Authentication Policy Change' option has been set to 'Success'.</t>
  </si>
  <si>
    <t>The Audit Authentication Policy Change option has not been set to Success.</t>
  </si>
  <si>
    <t>17.7.2</t>
  </si>
  <si>
    <t>To establish the recommended configuration via GP, set the following UI path to include Success:
Computer Configuration&gt;Policies&gt;Windows Settings&gt;Security Settings&gt;Advanced Audit Policy Configuration&gt;Audit Policies&gt;Policy Change&gt;Audit Authentication Policy Change.</t>
  </si>
  <si>
    <t>Set "Audit Authentication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Authentication Policy Change</t>
  </si>
  <si>
    <t>WIN2019-159</t>
  </si>
  <si>
    <t>Set "Audit Authorization Policy Change" to include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</si>
  <si>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to include: `Success`.</t>
  </si>
  <si>
    <t xml:space="preserve">Navigate to the UI Path articulated in the Remediation section and confirm it is set as prescribed. This group policy setting is backed by the following registry location:
HKEY_LOCAL_MACHINE\SOFTWARE\Microsoft\Windows\CurrentVersion\Policies\System\CredSSP\Parameters:AllowEncryptionOracle
</t>
  </si>
  <si>
    <t>The 'Audit Authorization Policy Change' option has been set to 'Success'.</t>
  </si>
  <si>
    <t>The Audit Authorization Policy Change option has not been set to Success.</t>
  </si>
  <si>
    <t>17.7.3</t>
  </si>
  <si>
    <t>To establish the recommended configuration via GP, set the following UI path to include Success:
Computer Configuration&gt;Policies&gt;Windows Settings&gt;Security Settings&gt;Advanced Audit Policy Configuration&gt;Audit Policies&gt;Policy Change&gt;Audit Authorization Policy Change.</t>
  </si>
  <si>
    <t>Set "Audit Authorization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Authorization Policy Change</t>
  </si>
  <si>
    <t>WIN2019-160</t>
  </si>
  <si>
    <t>Set "Audit MPSSVC Rule-Level Policy Change" to "Success and Failure"</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</si>
  <si>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</si>
  <si>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</si>
  <si>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The 'Audit MPSSVC Rule-Level Policy Change' option has been set to 'Success and Failure'.</t>
  </si>
  <si>
    <t>The Audit MPSSVC Rule-Level Policy Change option has not been set to Success and Failure.</t>
  </si>
  <si>
    <t>17.7.4</t>
  </si>
  <si>
    <t>Changes to firewall rules are important for understanding the security state of the computer and how well it is protected against network attacks.</t>
  </si>
  <si>
    <t>To establish the recommended configuration via GP, set the following UI path to Success and Failure:
Computer Configuration&gt;Policies&gt;Windows Settings&gt;Security Settings&gt;Advanced Audit Policy Configuration&gt;Audit Policies&gt;Policy Change&gt;Audit MPSSVC Rule-Level Policy Change.</t>
  </si>
  <si>
    <t>Set "Audit MPSSVC Rule-Level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MPSSVC Rule-Level Policy Change</t>
  </si>
  <si>
    <t>WIN2019-161</t>
  </si>
  <si>
    <t>Set "Audit Other Policy Change Events" to include "Failure"</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</si>
  <si>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</si>
  <si>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</si>
  <si>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'Audit Other Policy Change Events' option has been set to include 'Failure'.</t>
  </si>
  <si>
    <t>The Audit Other Policy Change Events option has not been set to include 'Failure'.</t>
  </si>
  <si>
    <t>17.7.5</t>
  </si>
  <si>
    <t>This setting can help detect errors in applied Security settings which came from Group Policy, and failure events related to Cryptographic Next Generation (CNG) functions.</t>
  </si>
  <si>
    <t>To establish the recommended configuration via GP, set the following UI path to include Failure:
Computer Configuration&gt;Policies&gt;Windows Settings&gt;Security Settings&gt;Advanced Audit Policy Configuration&gt;Audit Policies&gt;Policy Change&gt;Audit Other Policy Change Events.</t>
  </si>
  <si>
    <t>Set "Audit Other Policy Change Events" to include "Failure". One method to achieve the recommended configuration via Group Policy is to perform the following:
Set the following UI path to include Failure:
Computer Configuration\Policies\Windows Settings\Security Settings\Advanced Audit Policy Configuration\Audit Policies\Policy Change\Audit Other Policy Change Events</t>
  </si>
  <si>
    <t>WIN2019-162</t>
  </si>
  <si>
    <t>Set "Audit Sensitive Privilege Use" to "Success and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</si>
  <si>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</si>
  <si>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</si>
  <si>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'Audit Sensitive Privilege Use' option has been set to 'Success and Failure'.</t>
  </si>
  <si>
    <t>The Audit Sensitive Privilege Use option has not been set to Success and Failure.</t>
  </si>
  <si>
    <t>17.8</t>
  </si>
  <si>
    <t>17.8.1</t>
  </si>
  <si>
    <t>To establish the recommended configuration via GP, set the following UI path to Success and Failure:
Computer Configuration&gt;Policies&gt;Windows Settings&gt;Security Settings&gt;Advanced Audit Policy Configuration&gt;Audit Policies&gt;Privilege Use&gt;Audit Sensitive Privilege Use.</t>
  </si>
  <si>
    <t>Set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</si>
  <si>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WIN2019-163</t>
  </si>
  <si>
    <t>Set "Audit IPsec Driver" to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</si>
  <si>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</si>
  <si>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
</t>
  </si>
  <si>
    <t>The 'Audit IPsec Driver' option has been set to 'Success and Failure'.</t>
  </si>
  <si>
    <t>The Audit IPsec Driver option has not been set to Success and Failure.</t>
  </si>
  <si>
    <t>17.9</t>
  </si>
  <si>
    <t>17.9.1</t>
  </si>
  <si>
    <t>To establish the recommended configuration via GP, set the following UI path to Success and Failure:
Computer Configuration&gt;Policies&gt;Windows Settings&gt;Security Settings&gt;Advanced Audit Policy Configuration&gt;Audit Policies&gt;System&gt;Audit IPsec Driver.</t>
  </si>
  <si>
    <t>Set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</si>
  <si>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WIN2019-164</t>
  </si>
  <si>
    <t>Set "Audit Other System Events" to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</si>
  <si>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</si>
  <si>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HKEY_LOCAL_MACHINE\SOFTWARE\Policies\Microsoft\Windows\System:EnableCdp
</t>
  </si>
  <si>
    <t>The 'Audit Other System Events' option has been set to 'Success and Failure'.</t>
  </si>
  <si>
    <t>The Audit Other System Events option has been set to Success and Failure.</t>
  </si>
  <si>
    <t>17.9.2</t>
  </si>
  <si>
    <t>Capturing these audit events may be useful for identifying when the Windows Firewall is not performing as expected.</t>
  </si>
  <si>
    <t>To establish the recommended configuration via GP, set the following UI path to Success and Failure:
Computer Configuration&gt;Policies&gt;Windows Settings&gt;Security Settings&gt;Advanced Audit Policy Configuration&gt;Audit Policies&gt;System&gt;Audit Other System Events.</t>
  </si>
  <si>
    <t>Set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</si>
  <si>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WIN2019-165</t>
  </si>
  <si>
    <t>Set "Audit Security State Change" to include "Success"</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</si>
  <si>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</si>
  <si>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</si>
  <si>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The "Audit Security State Change" option has been set to include 'Success'.</t>
  </si>
  <si>
    <t>The Audit Security State Change option has not been set to include 'Success'.</t>
  </si>
  <si>
    <t>17.9.3</t>
  </si>
  <si>
    <t>To establish the recommended configuration via GP, set the following UI path to include Success:
Computer Configuration&gt;Policies&gt;Windows Settings&gt;Security Settings&gt;Advanced Audit Policy Configuration&gt;Audit Policies&gt;System&gt;Audit Security State Change.</t>
  </si>
  <si>
    <t>Set "Audit Security State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State Change</t>
  </si>
  <si>
    <t>WIN2019-166</t>
  </si>
  <si>
    <t>Set "Audit Security System Extension" to include "Success"</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</si>
  <si>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</si>
  <si>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</si>
  <si>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'Audit Security System Extension' option has been set to include 'Success'.</t>
  </si>
  <si>
    <t>The Audit Security System Extension option has not been set to include 'Success'.</t>
  </si>
  <si>
    <t>17.9.4</t>
  </si>
  <si>
    <t>To establish the recommended configuration via GP, set the following UI path to include Success:
Computer Configuration&gt;Policies&gt;Windows Settings&gt;Security Settings&gt;Advanced Audit Policy Configuration&gt;Audit Policies&gt;System&gt;Audit Security System Extension.</t>
  </si>
  <si>
    <t>Set "Audit Security System Extension"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System Extension</t>
  </si>
  <si>
    <t>WIN2019-167</t>
  </si>
  <si>
    <t>Set "Audit System Integrity" to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</si>
  <si>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</si>
  <si>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</si>
  <si>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'Audit System Integrity' option has been set to 'Success and Failure'.</t>
  </si>
  <si>
    <t>The Audit System Integrity option has not been set to Success and Failure.</t>
  </si>
  <si>
    <t>17.9.5</t>
  </si>
  <si>
    <t>To establish the recommended configuration via GP, set the following UI path to Success and Failure:
Computer Configuration&gt;Policies&gt;Windows Settings&gt;Security Settings&gt;Advanced Audit Policy Configuration&gt;Audit Policies&gt;System&gt;Audit System Integrity.</t>
  </si>
  <si>
    <t>Set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</si>
  <si>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WIN2019-168</t>
  </si>
  <si>
    <t>Set "Prevent enabling lock screen camera" to "Enabled"</t>
  </si>
  <si>
    <t>Disables the lock screen camera toggle switch in PC Settings and prevents a camera from being invoked on the lock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</si>
  <si>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HKEY_LOCAL_MACHINE\SOFTWARE\Policies\Microsoft\Windows\Kernel DMA Protection:DeviceEnumerationPolicy</t>
  </si>
  <si>
    <t>The 'Prevent enabling lock screen camera' option has been enabled.</t>
  </si>
  <si>
    <t>The Prevent enabling lock screen camera option has not been enabled.</t>
  </si>
  <si>
    <t>18.1.1</t>
  </si>
  <si>
    <t>18.1.1.1</t>
  </si>
  <si>
    <t>Disabling the lock screen camera extends the protection afforded by the lock screen to camera features.</t>
  </si>
  <si>
    <t>If you enable this setting, users will no longer be able to enable or disable lock screen camera access in PC Settings, and the camera cannot be invoked on the lock screen.</t>
  </si>
  <si>
    <t>To establish the recommended configuration via GP, set the following UI path to Enabled:
Computer Configuration&gt;Policies&gt;Administrative Templates&gt;Control Panel&gt;Personalization&gt;Prevent enabling lock screen camera.</t>
  </si>
  <si>
    <t>Set "Prevent enabling lock screen camera" to "Enabled". One method to achieve the recommended configuration via Group Policy is to perform the following:
Set the following UI path to Enabled:
Computer Configuration\Policies\Administrative Templates\Control Panel\Personalization\Prevent enabling lock screen camera</t>
  </si>
  <si>
    <t>WIN2019-169</t>
  </si>
  <si>
    <t>Set "Prevent enabling lock screen slide show" to "Enabled"</t>
  </si>
  <si>
    <t>Disables the lock screen slide show settings in PC Settings and prevents a slide show from playing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</si>
  <si>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HKEY_LOCAL_MACHINE\SOFTWARE\Policies\Microsoft\Windows\System:BlockUserFromShowingAccountDetailsOnSignin
</t>
  </si>
  <si>
    <t xml:space="preserve">The 'Prevent enabling lock screen slide show' option has been enabled. </t>
  </si>
  <si>
    <t xml:space="preserve">The Prevent enabling lock screen slide show option has not been enabled. </t>
  </si>
  <si>
    <t>18.1.1.2</t>
  </si>
  <si>
    <t>Disabling the lock screen slide show extends the protection afforded by the lock screen to slide show contents.</t>
  </si>
  <si>
    <t>If you enable this setting, users will no longer be able to modify slide show settings in PC Settings, and no slide show will ever start.</t>
  </si>
  <si>
    <t>To establish the recommended configuration via GP, set the following UI path to Enabled:
Computer Configuration&gt;Policies&gt;Administrative Templates&gt;Control Panel&gt;Personalization&gt;Prevent enabling lock screen slide show.</t>
  </si>
  <si>
    <t>Set "Prevent enabling lock screen slide show" to "Enabled". One method to achieve the recommended configuration via Group Policy is to perform the following:
Set the following UI path to Enabled:
Computer Configuration\Policies\Administrative Templates\Control Panel\Personalization\Prevent enabling lock screen slide show</t>
  </si>
  <si>
    <t>WIN2019-170</t>
  </si>
  <si>
    <t>Set "Allow users to enable online speech recognition services" to "Disabled"</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</si>
  <si>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</si>
  <si>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</si>
  <si>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The 'Allow users to enable online speech recognition services'  has been set to disabled.</t>
  </si>
  <si>
    <t>The Allow users to enable online speech recognition services  has not been set to disabled.</t>
  </si>
  <si>
    <t>18.1.2</t>
  </si>
  <si>
    <t>18.1.2.2</t>
  </si>
  <si>
    <t>If this setting is Enabled sensitive information could be stored in the cloud or sent to Microsoft.</t>
  </si>
  <si>
    <t>Automatic learning of speech, inking, and typing stops and users cannot change its value via PC Settings.</t>
  </si>
  <si>
    <t>To establish the recommended configuration via GP, set the following UI path to Disabled:
Computer Configuration&gt;Policies&gt;Administrative Templates&gt;Control Panel&gt;Regional and Language Options&gt;Allow users to enable online speech recognition services.</t>
  </si>
  <si>
    <t>Set "Allow users to enable online speech recognition services" to "Disabled". One method to achieve the recommended configuration via Group Policy is to perform the following:
Set the following UI path to Disabled:
Computer Configuration\Policies\Administrative Templates\Control Panel\Regional and Language Options\Allow users to enable online speech recognition services</t>
  </si>
  <si>
    <t>WIN2019-171</t>
  </si>
  <si>
    <t xml:space="preserve">Set LAPS AdmPwd GPO Extension / CSE is installed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</si>
  <si>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</si>
  <si>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HKEY_LOCAL_MACHINE\SOFTWARE\Policies\Microsoft\Windows\System:DontEnumerateConnectedUsers.</t>
  </si>
  <si>
    <t>The LAPS AdmPwd GPO Extension / CSE has been installed.</t>
  </si>
  <si>
    <t>The LAPS AdmPwd GPO Extension / CSE has not been installed.</t>
  </si>
  <si>
    <t>18.2</t>
  </si>
  <si>
    <t>18.2.1</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</si>
  <si>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</si>
  <si>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</si>
  <si>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C:&gt;Program Files&gt;LAPS&gt;CSE&gt;AdmPwd.dll.</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</si>
  <si>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</si>
  <si>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WIN2019-172</t>
  </si>
  <si>
    <t xml:space="preserve">Set "Do not allow password expiration time longer than required by policy" to "Enabled"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</si>
  <si>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</si>
  <si>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</si>
  <si>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The "Do not allow password expiration time longer than required by policy" has been set to enable.</t>
  </si>
  <si>
    <t>The "Do not allow password expiration time longer than required by policy" has not been set to enable.</t>
  </si>
  <si>
    <t>18.2.2</t>
  </si>
  <si>
    <t>Planned password expiration longer than password age dictated by "Password Settings" policy is NOT allowed.</t>
  </si>
  <si>
    <t>To establish the recommended configuration via GP, set the following UI path to Enabled:
Computer Configuration&gt;Policies&gt;Administrative Templates&gt;LAPS&gt;Do not allow password expiration time longer than required by policy.</t>
  </si>
  <si>
    <t>Set "Do not allow password expiration time longer than required by policy" to "Enabled". One method to achieve the recommended configuration via Group Policy is to perform the following:
Set the following UI path to Enabled:
Computer Configuration\Policies\Administrative Templates\LAPS\Do not allow password expiration time longer than required by policy</t>
  </si>
  <si>
    <t>WIN2019-173</t>
  </si>
  <si>
    <t xml:space="preserve">Set "Enable Local Admin Password Management" to "Enabled"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</si>
  <si>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</si>
  <si>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</si>
  <si>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 xml:space="preserve">The 'Enable Local Admin Password Management' has been enabled.
</t>
  </si>
  <si>
    <t xml:space="preserve">The 'Enable Local Admin Password Management' has not been enabled.
</t>
  </si>
  <si>
    <t>18.2.3</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</si>
  <si>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</si>
  <si>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To establish the recommended configuration via GP, set the following UI path to Enabled:
Computer Configuration&gt;Policies&gt;Administrative Templates&gt;LAPS&gt;Enable Local Admin Password Management.</t>
  </si>
  <si>
    <t>Set "Enable Local Admin Password Management" to "Enabled". One method to achieve the recommended configuration via Group Policy is to perform the following:
Set the following UI path to Enabled:
Computer Configuration\Policies\Administrative Templates\LAPS\Enable Local Admin Password Management</t>
  </si>
  <si>
    <t>WIN2019-174</t>
  </si>
  <si>
    <t xml:space="preserve">Set "Password Settings: Password Complexity" to "Enabled: Large letters + small letters + numbers + special characters"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</si>
  <si>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</si>
  <si>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</si>
  <si>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 xml:space="preserve">Complexity requirements have not been enabled for passwords. </t>
  </si>
  <si>
    <t>18.2.4</t>
  </si>
  <si>
    <t>LAPS-generated passwords will be required to contain large letters + small letters + numbers + special characters.</t>
  </si>
  <si>
    <t>To establish the recommended configuration via GP, set the following UI path to Enabled, and configure the Password Complexity option to Large letters + small letters + numbers + special characters:
Computer Configuration&gt;Policies&gt;Administrative Templates&gt;LAPS&gt;Password Settings.</t>
  </si>
  <si>
    <t>Set "Password Settings: Password Complexity" to "Enabled: Large letters + small letters + numbers + special characters". One method to achieve the recommended configuration via Group Policy is to perform the following:
Set the following UI path to Enabled, and configure the Password Complexity option to Large letters + small letters + numbers + special characters:
Computer Configuration\Policies\Administrative Templates\LAPS\Password Settings</t>
  </si>
  <si>
    <t>WIN2019-175</t>
  </si>
  <si>
    <t xml:space="preserve">Set "Password Settings: Password Length" to "Enabled: 14 or more"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</si>
  <si>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14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</si>
  <si>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</si>
  <si>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The ‘Password Settings: Password Length' has been set to '14 or more character(s).'</t>
  </si>
  <si>
    <t>The ‘Password Settings: Password Length' has not been set to '14 or more character(s).'</t>
  </si>
  <si>
    <t>Updated to 14to  meet IRS Requirements.</t>
  </si>
  <si>
    <t>18.2.5</t>
  </si>
  <si>
    <t>LAPS-generated passwords will be required to have a length of 14 characters (or more, if selected).</t>
  </si>
  <si>
    <t>To establish the recommended configuration via GP, set the following UI path to Enabled, and configure the Password Length option to 14 or more:
Computer Configuration&gt;Policies&gt;Administrative Templates&gt;LAPS&gt;Password Settings.</t>
  </si>
  <si>
    <t>Set "Password Settings: Password Length" to "Enabled: 14 or more". One method to achieve the recommended configuration via Group Policy is to perform the following:
Set the following UI path to Enabled, and configure the Password Length option to 14 or more:
Computer Configuration\Policies\Administrative Templates\LAPS\Password Settings</t>
  </si>
  <si>
    <t>WIN2019-176</t>
  </si>
  <si>
    <t xml:space="preserve">Set "Password Settings: Password Age (Days)" to "Enabled: 30 or fewer" </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</si>
  <si>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</si>
  <si>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</si>
  <si>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Set 'Password Settings: Password Age (Days)' has been enabled to 30 or fewer.</t>
  </si>
  <si>
    <t>The Set 'Password Settings: Password Age (Days)' has not been enabled to 30 or fewer.</t>
  </si>
  <si>
    <t>18.2.6</t>
  </si>
  <si>
    <t>LAPS-generated passwords will be required to have a maximum age of 30 days (or fewer, if selected).</t>
  </si>
  <si>
    <t>To establish the recommended configuration via GP, set the following UI path to Enabled, and configure the Password Age (Days) option to 30 or fewer:
Computer Configuration&gt;Policies&gt;Administrative Templates&gt;LAPS&gt;Password Settings.</t>
  </si>
  <si>
    <t>Set "Password Settings: Password Age (Days)" to "Enabled: 30 or fewer". One method to achieve the recommended configuration via Group Policy is to perform the following:
Set the following UI path to Enabled, and configure the Password Age (Days) option to 30 or fewer:
Computer Configuration\Policies\Administrative Templates\LAPS\Password Settings</t>
  </si>
  <si>
    <t>WIN2019-177</t>
  </si>
  <si>
    <t xml:space="preserve">Set "Apply UAC restrictions to local accounts on network logons" to "Enabled" </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</si>
  <si>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</si>
  <si>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</si>
  <si>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</si>
  <si>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</si>
  <si>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</si>
  <si>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</si>
  <si>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</si>
  <si>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To establish the recommended configuration via GP, set the following UI path to Enabled:
Computer Configuration&gt;Policies&gt;Administrative Templates&gt;MS Security Guide&gt;Apply UAC restrictions to local accounts on network logons.</t>
  </si>
  <si>
    <t>Set "Apply UAC restrictions to local accounts on network logons" to "Enabled". One method to achieve the recommended configuration via Group Policy is to perform the following:
Set the following UI path to Enabled:
Computer Configuration\Policies\Administrative Templates\MS Security Guide\Apply UAC restrictions to local accounts on network logons</t>
  </si>
  <si>
    <t>WIN2019-178</t>
  </si>
  <si>
    <t>Set "Configure SMB v1 client driver" to "Enabled: Disable driver (recommended)"</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</si>
  <si>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</si>
  <si>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</si>
  <si>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The 'Configure SMB v1 client driver' has been set to disabled.</t>
  </si>
  <si>
    <t>The Configure SMB v1 client driver has not been set to disabled.</t>
  </si>
  <si>
    <t>HCM10</t>
  </si>
  <si>
    <t>HCM10: System has unneeded functionality installed</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</si>
  <si>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</si>
  <si>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</si>
  <si>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</si>
  <si>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To establish the recommended configuration via GP, set the following UI path to Enabled: Disable driver (recommended):
Computer Configuration&gt;Policies&gt;Administrative Templates&gt;MS Security Guide&gt;Configure SMB v1 client driver.</t>
  </si>
  <si>
    <t>Set "Configure SMB v1 client driver" to "Enabled: Disable driver (recommended)". One method to achieve the recommended configuration via Group Policy is to perform the following:
Set the following UI path to Enabled: Disable driver (recommended):
Computer Configuration\Policies\Administrative Templates\MS Security Guide\Configure SMB v1 client driver</t>
  </si>
  <si>
    <t>WIN2019-179</t>
  </si>
  <si>
    <t>Set "Configure SMB v1 server" to "Disabled"</t>
  </si>
  <si>
    <t>This setting configures the server-side processing of the Server Message Block version 1 (SMBv1) protocol.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</si>
  <si>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</si>
  <si>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The 'Configure SMB v1 server' has been set to disabled.</t>
  </si>
  <si>
    <t>The Configure SMB v1 server has not been set to disabled.</t>
  </si>
  <si>
    <t>18.3.3</t>
  </si>
  <si>
    <t>To establish the recommended configuration via GP, set the following UI path to Disabled:
Computer Configuration&gt;Policies&gt;Administrative Templates&gt;MS Security Guide&gt;Configure SMB v1 server.</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</si>
  <si>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</si>
  <si>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WIN2019-180</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</si>
  <si>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</si>
  <si>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</si>
  <si>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</si>
  <si>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The 'Enable Structured Exception Handling Overwrite Protection (SEHOP)' has been set to enabled.</t>
  </si>
  <si>
    <t>The Enable Structured Exception Handling Overwrite Protection (SEHOP) has not been set to enabled.</t>
  </si>
  <si>
    <t>18.3.4</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</si>
  <si>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</si>
  <si>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After you enable SEHOP, existing versions of Cygwin, Skype, and Armadillo-protected applications may not work correctly.</t>
  </si>
  <si>
    <t>To establish the recommended configuration via GP, set the following UI path to Enabled:
Computer Configuration&gt;Policies&gt;Administrative Templates&gt;MS Security Guide&gt;Enable Structured Exception Handling Overwrite Protection (SEHOP).</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</si>
  <si>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</si>
  <si>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WIN2019-181</t>
  </si>
  <si>
    <t>SI-5</t>
  </si>
  <si>
    <t xml:space="preserve">Security Alerts, Advisories, and Directives </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</si>
  <si>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</si>
  <si>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</si>
  <si>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HKEY_LOCAL_MACHINE\SOFTWARE\Microsoft\Windows\CurrentVersion\Policies\System:MSAOptional
</t>
  </si>
  <si>
    <t xml:space="preserve">The 'WDigest Authentication' option has been enabled. </t>
  </si>
  <si>
    <t xml:space="preserve">The WDigest Authentication option has not been disabled. </t>
  </si>
  <si>
    <t>HPW21</t>
  </si>
  <si>
    <t>HPW21: Passwords are allowed to be stored unencrypted in config files</t>
  </si>
  <si>
    <t>18.3.6</t>
  </si>
  <si>
    <t>Preventing the plaintext storage of credentials in memory may reduce opportunity for credential theft.</t>
  </si>
  <si>
    <t>None - this is also the default configuration for Server 2012 R2 and newer.</t>
  </si>
  <si>
    <t>To establish the recommended configuration via GP, set the following UI path to Disabled:
Computer Configuration&gt;Policies&gt;Administrative Templates&gt;MS Security Guide&gt;WDigest Authentication (disabling may require KB2871997).</t>
  </si>
  <si>
    <t>Set "WDigest Authentication" to "Disabled". One method to achieve the recommended configuration via Group Policy is to perform the following:
Set the following UI path to Disabled:
Computer Configuration\Policies\Administrative Templates\MS Security Guide\WDigest Authentication (disabling may require KB2871997)</t>
  </si>
  <si>
    <t>WIN2019-182</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</si>
  <si>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</si>
  <si>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</si>
  <si>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</si>
  <si>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 xml:space="preserve">The 'MSS: (AutoAdminLogon) Enable Automatic Logon (not recommended)' option has been disabled. </t>
  </si>
  <si>
    <t xml:space="preserve">The MSS: (AutoAdminLogon) Enable Automatic Logon (not recommended) option has not been disabled. </t>
  </si>
  <si>
    <t>HAC29</t>
  </si>
  <si>
    <t>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</si>
  <si>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</si>
  <si>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</si>
  <si>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</si>
  <si>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Configuration&gt;Policies&gt;Administrative Templates&gt;MSS (Legacy)&gt;MSS: (AutoAdminLogon) Enable Automatic Logon (not recommended).</t>
  </si>
  <si>
    <t>Set "MSS: (AutoAdminLogon) Enable Automatic Logon (not recommended)" to "Disabled". One method to achieve the recommended configuration via Group Policy is to perform the following:
Set the following UI path to Disabled:
Computer Configuration\Policies\Administrative Templates\MSS (Legacy)\MSS: (AutoAdminLogon) Enable Automatic Logon (not recommended)</t>
  </si>
  <si>
    <t>WIN2019-183</t>
  </si>
  <si>
    <t>Set "MSS: (DisableIPSourceRouting IPv6) IP source routing protection level (protects against packet spoofing)" to "Enabled: Highest protection, source routing is completely disabled"</t>
  </si>
  <si>
    <t>IP source routing is a mechanism that allows the sender to determine the IP route that a datagram should follow through the network.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</si>
  <si>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HKEY_LOCAL_MACHINE\SOFTWARE\Microsoft\Windows\CurrentVersion\Policies\Explorer:NoAutorun
</t>
  </si>
  <si>
    <t>The 'MSS: (DisableIPSourceRouting IPv6) IP source routing protection level (protects against packet spoofing)' option has been set to 'Enabled: Highest protection, source routing is completely disabled'.</t>
  </si>
  <si>
    <t>The MSS: (DisableIPSourceRouting IPv6) IP source routing protection level (protects against packet spoofing) option has not been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</si>
  <si>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</si>
  <si>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</si>
  <si>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All incoming source routed packets will be dropped.</t>
  </si>
  <si>
    <t>To establish the recommended configuration via GP, set the following UI path to Enabled: Highest protection, source routing is completely disabled:
Computer Configuration&gt;Policies&gt;Administrative Templates&gt;MSS (Legacy)&gt;MSS: (DisableIPSourceRouting IPv6) IP source routing protection level (protects against packet spoofing).</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</si>
  <si>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</si>
  <si>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WIN2019-184</t>
  </si>
  <si>
    <t>Set "MSS: (DisableIPSourceRouting) IP source routing protection level (protects against packet spoofing)" to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</si>
  <si>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</si>
  <si>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</si>
  <si>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'MSS: (DisableIPSourceRouting) IP source routing protection level (protects against packet spoofing)' option has been set to 'Enabled: Highest protection, source routing is completely disabled'.</t>
  </si>
  <si>
    <t>The MSS: (DisableIPSourceRouting) IP source routing protection level (protects against packet spoofing) option has not been set to Enabled: Highest protection, source routing is completely disabled.</t>
  </si>
  <si>
    <t>18.4.3</t>
  </si>
  <si>
    <t>To establish the recommended configuration via GP, set the following UI path to Enabled: Highest protection, source routing is completely disabled:
Computer Configuration&gt;Policies&gt;Administrative Templates&gt;MSS (Legacy)&gt;MSS: (DisableIPSourceRouting) IP source routing protection level (protects against packet spoofing).</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</si>
  <si>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</si>
  <si>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WIN2019-185</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</si>
  <si>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</si>
  <si>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</si>
  <si>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HKEY_LOCAL_MACHINE\SOFTWARE\Policies\Microsoft\Biometrics\FacialFeatures:EnhancedAntiSpoofing
</t>
  </si>
  <si>
    <t xml:space="preserve">The 'MSS: (EnableICMPRedirect) Allow ICMP redirects to override OSPF generated routes' option has been disabled. </t>
  </si>
  <si>
    <t xml:space="preserve">The MSS: (EnableICMPRedirect) Allow ICMP redirects to override OSPF generated routes option has not been disabled. </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</si>
  <si>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</si>
  <si>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</si>
  <si>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</si>
  <si>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To establish the recommended configuration via GP, set the following UI path to Disabled:
Computer Configuration&gt;Policies&gt;Administrative Templates&gt;MSS (Legacy)&gt;MSS: (EnableICMPRedirect) Allow ICMP redirects to override OSPF generated routes.</t>
  </si>
  <si>
    <t>Set "MSS: (EnableICMPRedirect) Allow ICMP redirects to override OSPF generated routes" to "Disabled".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</si>
  <si>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WIN2019-186</t>
  </si>
  <si>
    <t>SC-21</t>
  </si>
  <si>
    <t>Secure Name / Address Resolution (Recursive or Caching Resolver)</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</si>
  <si>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</si>
  <si>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</si>
  <si>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HKEY_LOCAL_MACHINE\SOFTWARE\Policies\Microsoft\Windows\CloudContent:DisableWindowsConsumerFeatures
</t>
  </si>
  <si>
    <t xml:space="preserve">The 'MSS: (NoNameReleaseOnDemand) Allow the computer to ignore NetBIOS name release requests except from WINS servers' option has been enabled. </t>
  </si>
  <si>
    <t xml:space="preserve">The MSS: (NoNameReleaseOnDemand) Allow the computer to ignore NetBIOS name release requests except from WINS servers option has not been enabled. </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</si>
  <si>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</si>
  <si>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</si>
  <si>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</si>
  <si>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</si>
  <si>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To establish the recommended configuration via GP, set the following UI path to Enabled:
Computer Configuration&gt;Policies&gt;Administrative Templates&gt;MSS (Legacy)&gt;MSS: (NoNameReleaseOnDemand) Allow the computer to ignore NetBIOS name release requests except from WINS servers.</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</si>
  <si>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t>
  </si>
  <si>
    <t>WIN2019-187</t>
  </si>
  <si>
    <t>Set "MSS: (SafeDllSearchMode) Enable Safe DLL search mode (recommended)" to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</si>
  <si>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</si>
  <si>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 xml:space="preserve">Navigate to the UI Path articulated in the Remediation section and confirm it is set as prescribed. This group policy setting is backed by the following registry location:
HKEY_LOCAL_MACHINE\SOFTWARE\Policies\Microsoft\Windows\Connect:RequirePinForPairing
</t>
  </si>
  <si>
    <t xml:space="preserve">The 'MSS: (SafeDllSearchMode) Enable Safe DLL search mode (recommended)' option has been enabled. </t>
  </si>
  <si>
    <t xml:space="preserve">The MSS: (SafeDllSearchMode) Enable Safe DLL search mode (recommended) option has not been enabled. </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</si>
  <si>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</si>
  <si>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</si>
  <si>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Configuration&gt;Policies&gt;Administrative Templates&gt;MSS (Legacy)&gt;MSS: (SafeDllSearchMode) Enable Safe DLL search mode (recommended).</t>
  </si>
  <si>
    <t>Set "MSS: (SafeDllSearchMode) Enable Safe DLL search mode (recommended)" to "Enabled". One method to achieve the recommended configuration via Group Policy is to perform the following:
Set the following UI path to Enabled:
Computer Configuration\Policies\Administrative Templates\MSS (Legacy)\MSS: (SafeDllSearchMode) Enable Safe DLL search mode (recommended)</t>
  </si>
  <si>
    <t>WIN2019-188</t>
  </si>
  <si>
    <t>Set "MSS: (ScreenSaverGracePeriod) The time in seconds before the screen saver grace period expires (0 recommended)" to "Enabled: 5 or fewer seconds"</t>
  </si>
  <si>
    <t>Windows includes a grace period between when the screen saver is launched and when the console is actually locked automatically when screen saver locking is enabled.
The recommended state for this setting is: `Enabled: 5 or fewer seconds`.</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</si>
  <si>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</si>
  <si>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The 'MSS: (ScreenSaverGracePeriod) The time in seconds before the screen saver grace period expires (0 recommended)' option has been set to 'Enabled: 5 or fewer seconds'.</t>
  </si>
  <si>
    <t>The MSS: (ScreenSaverGracePeriod) The time in seconds before the screen saver grace period expires (0 recommended) option has not been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</si>
  <si>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</si>
  <si>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</si>
  <si>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Users will have to enter their passwords to resume their console sessions as soon as the grace period ends after screen saver activation.</t>
  </si>
  <si>
    <t>To establish the recommended configuration via GP, set the following UI path to Enabled: 5 or fewer seconds:
Computer Configuration&gt;Policies&gt;Administrative Templates&gt;MSS (Legacy)&gt;MSS: (ScreenSaverGracePeriod) The time in seconds before the screen saver grace period expires (0 recommended).</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</si>
  <si>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</si>
  <si>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WIN2019-189</t>
  </si>
  <si>
    <t xml:space="preserve">Information System Monitoring </t>
  </si>
  <si>
    <t>Set "MSS: (WarningLevel) Percentage threshold for the security event log at which the system will generate a warning" to "Enabled: 90% or less"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</si>
  <si>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</si>
  <si>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</si>
  <si>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The 'MSS: (WarningLevel) Percentage threshold for the security event log at which the system will generate a warning' option has been set to 'Enabled: 90% or less'.</t>
  </si>
  <si>
    <t>The MSS: (WarningLevel) Percentage threshold for the security event log at which the system will generate a warning option has not been set to Enabled: 90% or less.</t>
  </si>
  <si>
    <t>HAU24</t>
  </si>
  <si>
    <t>HAU24: Administrators are not notified when audit storage threshold is reached</t>
  </si>
  <si>
    <t>18.4.12</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</si>
  <si>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</si>
  <si>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An audit event will be generated when the Security log reaches the 90% percent full threshold (or whatever lower value may be set) unless the log is configured to overwrite events as needed.</t>
  </si>
  <si>
    <t>To establish the recommended configuration via GP, set the following UI path to Enabled: 90% or less:
Computer Configuration&gt;Policies&gt;Administrative Templates&gt;MSS (Legacy)&gt;MSS: (WarningLevel) Percentage threshold for the security event log at which the system will generate a warning.</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</si>
  <si>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t>
  </si>
  <si>
    <t>WIN2019-190</t>
  </si>
  <si>
    <t xml:space="preserve">Set "NetBIOS node type" to "P-node" (Ensure NetBT Parameter "NodeType" to "0x2 (2)") </t>
  </si>
  <si>
    <t>This parameter determines which method NetBIOS over TCP/IP (NetBT) will use to register and resolve names.
- A B-node (broadcast) system only uses broadcasts.
- A P-node (point-to-point) system uses only name queries to a name server (WINS).
- An M-node (mixed) system broadcasts first, then queries the name server (WINS).
- An H-node (hybrid) system queries the name server (WINS) first, then broadcasts.
The recommended state for this setting is: `NodeType - 0x2 (2)` (P-node / point-to-point).</t>
  </si>
  <si>
    <t xml:space="preserve">Navigate to the UI Path articulated in the Remediation section and confirm it is set as prescribed. This group policy setting is backed by the following registry location:
HKEY_LOCAL_MACHINE\SOFTWARE\Policies\Microsoft\Windows\DataCollection:AllowTelemetry
</t>
  </si>
  <si>
    <t>The 'NetBT Parameter 'NodeType'' option has been set to '0x2 (2)'.</t>
  </si>
  <si>
    <t>The NetBT Parameter NodeType option has not been set to 0x2 (2).</t>
  </si>
  <si>
    <t>18.5.4</t>
  </si>
  <si>
    <t>18.5.4.1</t>
  </si>
  <si>
    <t>In order to help mitigate the risk of NetBIOS Name Service (NBT-NS) poisoning attacks, setting the node type to P-node will prevent the system from sending out NetBIOS broadcasts.</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</si>
  <si>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</si>
  <si>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To establish the recommended configuration, set the following Registry value to 0x2 (2) (DWORD):
HKEY_LOCAL_MACHINE&gt;SYSTEM&gt;CurrentControlSet&gt;Services&gt;NetBT&gt;Parameters:NodeType.</t>
  </si>
  <si>
    <t>Set "NetBIOS node type" to "P-node" (Ensure NetBT Parameter "NodeType" to "0x2 (2)"). One method to achieve the recommended configuration via Group Policy is to perform the following:
Set the following Registry value to 0x2 (2) (DWORD):
HKEY_LOCAL_MACHINE\SYSTEM\CurrentControlSet\Services\NetBT\Parameters:NodeType</t>
  </si>
  <si>
    <t>WIN2019-191</t>
  </si>
  <si>
    <t xml:space="preserve">Set "Turn off multicast name resolution" to "Enabled" </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</si>
  <si>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</si>
  <si>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HKEY_LOCAL_MACHINE\SOFTWARE\Policies\Microsoft\Windows\DataCollection:DoNotShowFeedbackNotifications
</t>
  </si>
  <si>
    <t xml:space="preserve">The 'Turn off multicast name resolution' option has been enabled. </t>
  </si>
  <si>
    <t xml:space="preserve">The Turn off multicast name resolution option has not been enabled. </t>
  </si>
  <si>
    <t>18.5.4.2</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</si>
  <si>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</si>
  <si>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In the event DNS is unavailable a system will be unable to request it from other systems on the same subnet.</t>
  </si>
  <si>
    <t>To establish the recommended configuration via GP, set the following UI path to Enabled:
Computer Configuration&gt;Policies&gt;Administrative Templates&gt;Network&gt;DNS Client&gt;Turn off multicast name resolution.</t>
  </si>
  <si>
    <t>Set "Turn off multicast name resolution" to "Enabled". One method to achieve the recommended configuration via Group Policy is to perform the following:
Set the following UI path to Enabled:
Computer Configuration\Policies\Administrative Templates\Network\DNS Client\Turn off multicast name resolution</t>
  </si>
  <si>
    <t>WIN2019-192</t>
  </si>
  <si>
    <t>Set "Enable insecure guest logons" to "Disabled"</t>
  </si>
  <si>
    <t>This policy setting determines if the SMB client will allow insecure guest logons to an SMB server.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</si>
  <si>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HKEY_LOCAL_MACHINE\SOFTWARE\Policies\Microsoft\Windows\PreviewBuilds:AllowBuildPreview
</t>
  </si>
  <si>
    <t xml:space="preserve">The 'Enable insecure guest logons' option has been disabled. </t>
  </si>
  <si>
    <t xml:space="preserve">The Enable insecure guest logons option has not been disabled. </t>
  </si>
  <si>
    <t>18.5.8</t>
  </si>
  <si>
    <t>18.5.8.1</t>
  </si>
  <si>
    <t>Insecure guest logons are used by file servers to allow unauthenticated access to shared folders.</t>
  </si>
  <si>
    <t>The SMB client will reject insecure guest logons. This was not originally the default behavior in older versions of Windows, but Microsoft changed the default behavior starting with Windows Server 2016 R1709: [Guest access in SMB2 disabled by default in Windows 10 and Windows Server 2016](https://support.microsoft.com/en-us/help/4046019/guest-access-in-smb2-disabled-by-default-in-windows-10-and-windows-ser)</t>
  </si>
  <si>
    <t>To establish the recommended configuration via GP, set the following UI path to Disabled:
Computer Configuration&gt;Policies&gt;Administrative Templates&gt;Network&gt;Lanman Workstation&gt;Enable insecure guest logons.</t>
  </si>
  <si>
    <t>Set "Enable insecure guest logons" to "Disabled". One method to achieve the recommended configuration via Group Policy is to perform the following:
Set the following UI path to Disabled:
Computer Configuration\Policies\Administrative Templates\Network\Lanman Workstation\Enable insecure guest logons</t>
  </si>
  <si>
    <t>WIN2019-193</t>
  </si>
  <si>
    <t>AC-4</t>
  </si>
  <si>
    <t>Information Flow Enforcement</t>
  </si>
  <si>
    <t>Set "Prohibit installation and configuration of Network Bridge on your DNS domain network" to "Enabled"</t>
  </si>
  <si>
    <t>You can use this procedure to controls user's ability to install and configure a Network Bridge.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</si>
  <si>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</si>
  <si>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 xml:space="preserve">The 'Prohibit installation and configuration of Network Bridge on your DNS domain network' option has been enabled. </t>
  </si>
  <si>
    <t xml:space="preserve">The Prohibit installation and configuration of Network Bridge on your DNS domain network option has not been enabled. </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</si>
  <si>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</si>
  <si>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</si>
  <si>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</si>
  <si>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Users cannot create or configure a Network Bridge.</t>
  </si>
  <si>
    <t>To establish the recommended configuration via GP, set the following UI path to Enabled:
Computer Configuration&gt;Policies&gt;Administrative Templates&gt;Network&gt;Network Connections&gt;Prohibit installation and configuration of Network Bridge on your DNS domain network.</t>
  </si>
  <si>
    <t>Set "Prohibit installation and configuration of Network Bridge on your DNS domain network" to "Enabled".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</si>
  <si>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WIN2019-194</t>
  </si>
  <si>
    <t>Set "Prohibit use of Internet Connection Sharing on your DNS domain network" to "Enabled"</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</si>
  <si>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</si>
  <si>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</si>
  <si>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 xml:space="preserve">The 'Prohibit use of Internet Connection Sharing on your DNS domain network' option has been enabled. </t>
  </si>
  <si>
    <t xml:space="preserve">The Prohibit use of Internet Connection Sharing on your DNS domain network option has not been enabled. </t>
  </si>
  <si>
    <t>18.5.11.3</t>
  </si>
  <si>
    <t>Non-administrators should not be able to turn on the Mobile Hotspot feature and open their Internet connectivity up to nearby mobile devices.</t>
  </si>
  <si>
    <t>Mobile Hotspot cannot be enabled or configured by Administrators and non-Administrators alike.</t>
  </si>
  <si>
    <t>To establish the recommended configuration via GP, set the following UI path to Enabled:
Computer Configuration&gt;Policies&gt;Administrative Templates&gt;Network&gt;Network Connections&gt;Prohibit use of Internet Connection Sharing on your DNS domain network.</t>
  </si>
  <si>
    <t>Set "Prohibit use of Internet Connection Sharing on your DNS domain network" to "Enabled". One method to achieve the recommended configuration via Group Policy is to perform the following:
Set the following UI path to Enabled:
Computer Configuration\Policies\Administrative Templates\Network\Network Connections\Prohibit use of Internet Connection Sharing on your DNS domain network</t>
  </si>
  <si>
    <t>WIN2019-195</t>
  </si>
  <si>
    <t>Set "Require domain users to elevate when setting a network's location" to "Enabled"</t>
  </si>
  <si>
    <t>This policy setting determines whether to require domain users to elevate when setting a network's location.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</si>
  <si>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</si>
  <si>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'Require domain users to elevate when setting a network's location' option has been enabled.</t>
  </si>
  <si>
    <t>The Require domain users to elevate when setting a networks location option has not been enabled.</t>
  </si>
  <si>
    <t>18.5.11.4</t>
  </si>
  <si>
    <t>Allowing regular users to set a network location increases the risk and attack surface.</t>
  </si>
  <si>
    <t>Domain users must elevate when setting a network's location.</t>
  </si>
  <si>
    <t>To establish the recommended configuration via GP, set the following UI path to Enabled:
Computer Configuration&gt;Policies&gt;Administrative Templates&gt;Network&gt;Network Connections&gt;Require domain users to elevate when setting a network's location.</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</si>
  <si>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</si>
  <si>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WIN2019-196</t>
  </si>
  <si>
    <t>Set "Hardened UNC Paths" to "Enabled, with "Require Mutual Authentication" and "Require Integrity" set for all NETLOGON and SYSVOL shares"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</si>
  <si>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(non-R2) or newer systems, then the "`Privacy`" setting may (optionally) also be set to enable SMB encryption. However, using SMB encryption will render the targeted share paths completely inaccessible by older OSes, so only use this additional option with caution and thorough testing.</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</si>
  <si>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</si>
  <si>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'Hardened UNC Paths' option has been set to 'Enabled, with "Require Mutual Authentication" and "Require Integrity" set for all NETLOGON and SYSVOL shares'.</t>
  </si>
  <si>
    <t>The Hardened UNC Paths option has not been set to Enabled, with Require Mutual Authentication and Require Integrity set for all NETLOGON and SYSVOL shares.</t>
  </si>
  <si>
    <t>18.5.14</t>
  </si>
  <si>
    <t>18.5.14.1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</si>
  <si>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</si>
  <si>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Windows only allows access to the specified UNC paths after fulfilling additional security requirements.</t>
  </si>
  <si>
    <t>To establish the recommended configuration via GP, set the following UI path to Enabled with the following paths configured, at a minimum:
&gt;&gt;*&gt;NETLOGON RequireMutualAuthentication=1, RequireIntegrity=1
&gt;&gt;*&gt;SYSVOL RequireMutualAuthentication=1, RequireIntegrity=1
Computer Configuration&gt;Policies&gt;Administrative Templates&gt;Network&gt;Network Provider&gt;Hardened UNC Paths.</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</si>
  <si>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</si>
  <si>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WIN2019-197</t>
  </si>
  <si>
    <t>CM-7</t>
  </si>
  <si>
    <t>Least Functionality</t>
  </si>
  <si>
    <t>Set "Minimize the number of simultaneous connections to the Internet or a Windows Domain" to "Enabled"</t>
  </si>
  <si>
    <t>This policy setting prevents computers from establishing multiple simultaneous connections to either the Internet or to a Windows domain.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</si>
  <si>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</si>
  <si>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 xml:space="preserve">The 'Minimize the number of simultaneous connections to the Internet or a Windows Domain' option has been enabled. </t>
  </si>
  <si>
    <t xml:space="preserve">The Minimize the number of simultaneous connections to the Internet or a Windows Domain option has not been enabled. </t>
  </si>
  <si>
    <t>18.5.21</t>
  </si>
  <si>
    <t>18.5.21.1</t>
  </si>
  <si>
    <t>Blocking simultaneous connections can help prevent a user unknowingly allowing network traffic to flow between the Internet and the enterprise managed network.</t>
  </si>
  <si>
    <t>To establish the recommended configuration via GP, set the following UI path to Enabled:
Computer Configuration&gt;Policies&gt;Administrative Templates&gt;Network&gt;Windows Connection Manager&gt;Minimize the number of simultaneous connections to the Internet or a Windows Domain.</t>
  </si>
  <si>
    <t>Set "Minimize the number of simultaneous connections to the Internet or a Windows Domain" to "Enabled". One method to achieve the recommended configuration via Group Policy is to perform the following:
Set the following UI path to Enabled:
Computer Configuration\Policies\Administrative Templates\Network\Windows Connection Manager\Minimize the number of simultaneous connections to the Internet or a Windows Domain</t>
  </si>
  <si>
    <t>WIN2019-198</t>
  </si>
  <si>
    <t>Set "Include command line in process creation events" to "Disabled"</t>
  </si>
  <si>
    <t>This policy setting determines what information is logged in security audit events when a new process has been created.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</si>
  <si>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HKEY_LOCAL_MACHINE\SOFTWARE\Policies\Microsoft\Windows\EventLog\Setup:MaxSize
</t>
  </si>
  <si>
    <t xml:space="preserve">The 'Include command line in process creation events' option has been disabled. </t>
  </si>
  <si>
    <t xml:space="preserve">The Include command line in process creation events option has not been disabled. </t>
  </si>
  <si>
    <t>HAU22</t>
  </si>
  <si>
    <t>HAU22: Content of audit records is not sufficient</t>
  </si>
  <si>
    <t>18.8.3</t>
  </si>
  <si>
    <t>18.8.3.1</t>
  </si>
  <si>
    <t>When this policy setting is enabled, any user who has read access to the security events can read the command-line arguments for any successfully created process. Command-line arguments may contain sensitive or private information such as passwords or user data.</t>
  </si>
  <si>
    <t>To establish the recommended configuration via GP, set the following UI path to Disabled:
Computer Configuration&gt;Policies&gt;Administrative Templates&gt;System&gt;Audit Process Creation&gt;Include command line in process creation events.</t>
  </si>
  <si>
    <t>Set "Include command line in process creation events" to "Disabled". One method to achieve the recommended configuration via Group Policy is to perform the following:
Set the following UI path to Disabled:
Computer Configuration\Policies\Administrative Templates\System\Audit Process Creation\Include command line in process creation events</t>
  </si>
  <si>
    <t>WIN2019-199</t>
  </si>
  <si>
    <t>Set "Encryption Oracle Remediation" to "Enabled: Force Updated Clients"</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</si>
  <si>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</si>
  <si>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 xml:space="preserve">Navigate to the UI Path articulated in the Remediation section and confirm it is set as prescribed. This group policy setting is backed by the following registry location:
HKEY_LOCAL_MACHINE\SOFTWARE\Policies\Microsoft\Windows\EventLog\System:Retention
</t>
  </si>
  <si>
    <t>The 'Encryption Oracle Remediation' has been set to 'Enabled: Force Updated Clients'.</t>
  </si>
  <si>
    <t>The Encryption Oracle Remediation has not  been set to Enabled: Force Updated Clients.</t>
  </si>
  <si>
    <t xml:space="preserve">Do we keep this test case </t>
  </si>
  <si>
    <t>18.8.4</t>
  </si>
  <si>
    <t>18.8.4.1</t>
  </si>
  <si>
    <t>This setting is important to mitigate the CredSSP encryption oracle vulnerability, for which information was published by Microsoft on 03/13/2018 in [CVE-2018-0886 | CredSSP Remote Code Execution Vulnerability](https://portal.msrc.microsoft.com/en-us/security-guidance/advisory/CVE-2018-0886). All versions of Windows Server from Server 2008 (non-R2) onwards are affected by this vulnerability, and will be compatible with this recommendation provided that they have been patched up through May 2018 (or later).</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</si>
  <si>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</si>
  <si>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To establish the recommended configuration via GP, set the following UI path to Enabled: Force Updated Clients:
Computer Configuration&gt;Policies&gt;Administrative Templates&gt;System&gt;Credentials Delegation&gt;Encryption Oracle Remediation.</t>
  </si>
  <si>
    <t>Set "Encryption Oracle Remediation" to "Enabled: Force Updated Clients". One method to achieve the recommended configuration via Group Policy is to perform the following:
Set the following UI path to Enabled: Force Updated Clients:
Computer Configuration\Policies\Administrative Templates\System\Credentials Delegation\Encryption Oracle Remediation</t>
  </si>
  <si>
    <t>WIN2019-200</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</si>
  <si>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</si>
  <si>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</si>
  <si>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 xml:space="preserve">Navigate to the UI Path articulated in the Remediation section and confirm it is set as prescribed. This group policy setting is backed by the following registry location:
HKEY_LOCAL_MACHINE\SOFTWARE\Policies\Microsoft\Windows\EventLog\System:MaxSize
</t>
  </si>
  <si>
    <t>Set 'Remote host allows delegation of non-exportable credentials' has been set to enabled.</t>
  </si>
  <si>
    <t>Set Remote host allows delegation of non-exportable credentials has not been set to enabled.</t>
  </si>
  <si>
    <t>18.8.4.2</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</si>
  <si>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</si>
  <si>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The host will support the _Restricted Admin Mode_ and _Windows Defender Remote Credential Guard_ features.</t>
  </si>
  <si>
    <t>To establish the recommended configuration via GP, set the following UI path to Enabled:
Computer Configuration&gt;Policies&gt;Administrative Templates&gt;System&gt;Credentials Delegation&gt;Remote host allows delegation of non-exportable credentials.</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</si>
  <si>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</si>
  <si>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WIN2019-201</t>
  </si>
  <si>
    <t>SI-7</t>
  </si>
  <si>
    <t>Software, Firmware and Information Integrity</t>
  </si>
  <si>
    <t>Set "Boot-Start Driver Initialization Policy" to "Enabled: 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</si>
  <si>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</si>
  <si>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</si>
  <si>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The 'Boot-Start Driver Initialization Policy' option has been set to 'Enabled: Good, unknown and bad but critical'.</t>
  </si>
  <si>
    <t>The Boot-Start Driver Initialization Policy option has not been set to Enabled: Good, unknown and bad but critical.</t>
  </si>
  <si>
    <t>HSI17</t>
  </si>
  <si>
    <t>HSI17: Antivirus is not configured appropriately</t>
  </si>
  <si>
    <t>18.8.14</t>
  </si>
  <si>
    <t>18.8.14.1</t>
  </si>
  <si>
    <t>This policy setting helps reduce the impact of malware that has already infected your system.</t>
  </si>
  <si>
    <t>To establish the recommended configuration via GP, set the following UI path to Enabled: Good, unknown and bad but critical:
Computer Configuration&gt;Policies&gt;Administrative Templates&gt;System&gt;Early Launch Antimalware&gt;Boot-Start Driver Initialization Policy.</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</si>
  <si>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</si>
  <si>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WIN2019-202</t>
  </si>
  <si>
    <t>CM-3</t>
  </si>
  <si>
    <t>Configuration Change Control</t>
  </si>
  <si>
    <t>Set "Configure registry policy processing: Do not apply during periodic background processing" to "Enabled: FALSE"</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</si>
  <si>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</si>
  <si>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</si>
  <si>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The 'Configure registry policy processing: Do not apply during periodic background processing' option has been set to 'Enabled: FALSE'.</t>
  </si>
  <si>
    <t>The Configure registry policy processing: Do not apply during periodic background processing option has not been set to Enabled: FALSE.</t>
  </si>
  <si>
    <t>HSI14</t>
  </si>
  <si>
    <t>HSI14: The system's automatic update feature is not configured appropriately.</t>
  </si>
  <si>
    <t>18.8.21</t>
  </si>
  <si>
    <t>18.8.21.2</t>
  </si>
  <si>
    <t>Setting this option to false (unchecked) will ensure that domain policy changes take effect more quickly, as compared to waiting until the next user logon or system restart.</t>
  </si>
  <si>
    <t>Group Policies will be reapplied every time they are refreshed, which could have a slight impact on performance.</t>
  </si>
  <si>
    <t>To establish the recommended configuration via GP, set the following UI path to Enabled, then set the Do not apply during periodic background processing option to FALSE (unchecked):
Computer Configuration&gt;Policies&gt;Administrative Templates&gt;System&gt;Group Policy&gt;Configure registry policy processing.</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</si>
  <si>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</si>
  <si>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WIN2019-203</t>
  </si>
  <si>
    <t>Set "Configure registry policy processing: Process even if the Group Policy objects have not changed" to "Enabled: TRUE"</t>
  </si>
  <si>
    <t>The "Process even if the Group Policy objects have not changed" option updates and reapplies policies even if the policies have not changed.
The recommended state for this setting is: `Enabled: TRUE` (checked).</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</si>
  <si>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</si>
  <si>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The 'Configure registry policy processing: Process even if the Group Policy objects have not changed' option has been set to 'Enabled: TRUE'.</t>
  </si>
  <si>
    <t>The Configure registry policy processing: Process even if the Group Policy objects have not changed option has not been set to Enabled: TRUE.</t>
  </si>
  <si>
    <t>18.8.21.3</t>
  </si>
  <si>
    <t>Setting this option to true (checked) will ensure unauthorized changes that might have been configured locally are forced to match the domain-based Group Policy settings again.</t>
  </si>
  <si>
    <t>Group Policies will be reapplied even if they have not been changed, which could have a slight impact on performance.</t>
  </si>
  <si>
    <t>To establish the recommended configuration via GP, set the following UI path to Enabled, then set the Process even if the Group Policy objects have not changed option to TRUE (checked):
Computer Configuration&gt;Policies&gt;Administrative Templates&gt;System&gt;Group Policy&gt;Configure registry policy processing.</t>
  </si>
  <si>
    <t>Set "Configure registry policy processing: Process even if the Group Policy objects have not changed" to "Enabled: TRUE". One method to achieve the recommended configuration via Group Policy is to perform the following:
Set the following UI path to Enabled, then set the Process even if the Group Policy objects have not changed option to TRUE (checked):
Computer Configuration\Policies\Administrative Templates\System\Group Policy\Configure registry policy processing</t>
  </si>
  <si>
    <t>WIN2019-204</t>
  </si>
  <si>
    <t>Set "Continue experiences on this device" to "Disabled"</t>
  </si>
  <si>
    <t>This policy setting determines whether the Windows device is allowed to participate in cross-device experiences (continue experiences).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</si>
  <si>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HKEY_LOCAL_MACHINE\SOFTWARE\Policies\Microsoft\MicrosoftAccount:DisableUserAuth
</t>
  </si>
  <si>
    <t xml:space="preserve">The 'Continue experiences on this device' option has been disabled. </t>
  </si>
  <si>
    <t xml:space="preserve">The Continue experiences on this device option has not been disabled. </t>
  </si>
  <si>
    <t>18.8.21.4</t>
  </si>
  <si>
    <t>A cross-device experience is when a system can access app and send messages to other devices. In an enterprise managed environment only trusted systems should be communicating within the network. Access to any other system should be prohibited.</t>
  </si>
  <si>
    <t>The Windows device will not be discoverable by other devices, and cannot participate in cross-device experiences.</t>
  </si>
  <si>
    <t>To establish the recommended configuration via GP, set the following UI path to Disabled:
Computer Configuration&gt;Policies&gt;Administrative Templates&gt;System&gt;Group Policy&gt;Continue experiences on this device.</t>
  </si>
  <si>
    <t>Set "Continue experiences on this device" to "Disabled". One method to achieve the recommended configuration via Group Policy is to perform the following:
Set the following UI path to Disabled:
Computer Configuration\Policies\Administrative Templates\System\Group Policy\Continue experiences on this device</t>
  </si>
  <si>
    <t>WIN2019-205</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</si>
  <si>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</si>
  <si>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</si>
  <si>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HKEY_LOCAL_MACHINE\SOFTWARE\Policies\Microsoft\Windows\OneDrive:DisableFileSyncNGSC
</t>
  </si>
  <si>
    <t xml:space="preserve">The 'Turn off background refresh of Group Policy' option has been disabled. </t>
  </si>
  <si>
    <t xml:space="preserve">The Turn off background refresh of Group Policy option has not been disabled. </t>
  </si>
  <si>
    <t>18.8.21.5</t>
  </si>
  <si>
    <t>This setting ensures that group policy changes take effect more quickly, as compared to waiting until the next user logon or system restart.</t>
  </si>
  <si>
    <t>To establish the recommended configuration via GP, set the following UI path to Disabled:
Computer Configuration&gt;Policies&gt;Administrative Templates&gt;System&gt;Group Policy&gt;Turn off background refresh of Group Policy.</t>
  </si>
  <si>
    <t>Set "Turn off background refresh of Group Policy" to "Disabled". One method to achieve the recommended configuration via Group Policy is to perform the following:
Set the following UI path to Disabled:
Computer Configuration\Policies\Administrative Templates\System\Group Policy\Turn off background refresh of Group Policy</t>
  </si>
  <si>
    <t>WIN2019-206</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</si>
  <si>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</si>
  <si>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</si>
  <si>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Services:DisablePasswordSaving
</t>
  </si>
  <si>
    <t>The 'Turn off downloading of print drivers over HTTP' has been set to enabled.</t>
  </si>
  <si>
    <t>The Turn off downloading of print drivers over HTTP has not been set to enabled.</t>
  </si>
  <si>
    <t>18.8.22.1</t>
  </si>
  <si>
    <t>18.8.22.1.1</t>
  </si>
  <si>
    <t>Users might download drivers that include malicious code.</t>
  </si>
  <si>
    <t>Print drivers cannot be downloaded over HTTP.
**Note:** This policy setting does not prevent the client computer from printing to printers on the intranet or the Internet over HTTP. It only prohibits downloading drivers that are not already installed locally.</t>
  </si>
  <si>
    <t>To establish the recommended configuration via GP, set the following UI path to Enabled:
Computer Configuration&gt;Policies&gt;Administrative Templates&gt;System&gt;Internet Communication Management&gt;Internet Communication settings&gt;Turn off downloading of print drivers over HTTP.</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</si>
  <si>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</si>
  <si>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WIN2019-207</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</si>
  <si>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</si>
  <si>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</si>
  <si>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Services:fDisableCdm
</t>
  </si>
  <si>
    <t>The 'Turn off Internet download for Web publishing and online ordering wizards' has been set to enabled.</t>
  </si>
  <si>
    <t>The Turn off Internet download for Web publishing and online ordering wizards has not been set to enabled.</t>
  </si>
  <si>
    <t>18.8.22.1.5</t>
  </si>
  <si>
    <t>Although the risk is minimal, enabling this setting will reduce the possibility of a user unknowingly downloading malicious content through this feature.</t>
  </si>
  <si>
    <t>Windows is prevented from downloading providers; only the service providers cached in the local registry are displayed.</t>
  </si>
  <si>
    <t>To establish the recommended configuration via GP, set the following UI path to Enabled:
Computer Configuration&gt;Policies&gt;Administrative Templates&gt;System&gt;Internet Communication Management&gt;Internet Communication settings&gt;Turn off Internet download for Web publishing and online ordering wizards.</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</si>
  <si>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</si>
  <si>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WIN2019-208</t>
  </si>
  <si>
    <t>Set "Enumeration policy for external devices incompatible with Kernel DMA Protection" to "Enabled: Block All"</t>
  </si>
  <si>
    <t>This policy is intended to provide additional security against external DMA-capable devices. It allows for more control over the enumeration of external DMA-capable devices that are not compatible with DMA Remapping/device memory isolation and sandboxing.
The recommended state for this setting is: `Enabled: Block All`.
**Note**: This policy does not apply to 1394, PCMCIA or ExpressCard devices. The protection also only applies to Windows 10 R1803 or higher, and also requires a UEFI BIOS to function.
**Note #2**: More information on this feature is available at this link: [Kernel DMA Protection for Thunderbolt™ 3 (Windows 10) | Microsoft Docs](https://docs.microsoft.com/en-us/windows/security/information-protection/kernel-dma-protection-for-thunderbolt).</t>
  </si>
  <si>
    <t xml:space="preserve">Navigate to the UI Path articulated in the Remediation section and confirm it is set as prescribed. This group policy setting is backed by the following registry location:
HKEY_LOCAL_MACHINE\SOFTWARE\Policies\Microsoft\Windows NT\Terminal Services:fPromptForPassword
</t>
  </si>
  <si>
    <t>The 'Enumeration policy for external devices incompatible with Kernel DMA Protection' has been set to 'Enabled: Block All'.</t>
  </si>
  <si>
    <t>The Enumeration policy for external devices incompatible with Kernel DMA Protection has not been set to Enabled: Block All.</t>
  </si>
  <si>
    <t>18.8.26</t>
  </si>
  <si>
    <t>18.8.26.1</t>
  </si>
  <si>
    <t>Device memory sandboxing allows the OS to leverage the I/O Memory Management Unit (IOMMU) of a device to block unpermitted I/O, or memory access, by the peripheral.</t>
  </si>
  <si>
    <t>External devices that are not compatible with DMA-remapping will not be enumerated and will not function unless/until the user has logged in successfully _and_ has an unlocked user session. Once enumerated, these devices will continue to function, regardless of the state of the session. Devices that **are** compatible with DMA-remapping will be enumerated immediately, with their device memory isolated.</t>
  </si>
  <si>
    <t>To establish the recommended configuration via GP, set the following UI path to Enabled: Block All:
Computer Configuration&gt;Policies&gt;Administrative Templates&gt;System&gt;Kernel DMA Protection&gt;Enumeration policy for external devices incompatible with Kernel DMA Protection.</t>
  </si>
  <si>
    <t>Set "Enumeration policy for external devices incompatible with Kernel DMA Protection" to "Enabled: Block All". One method to achieve the recommended configuration via Group Policy is to perform the following:
Set the following UI path to Enabled: Block All:
Computer Configuration\Policies\Administrative Templates\System\Kernel DMA Protection\Enumeration policy for external devices incompatible with Kernel DMA Protection</t>
  </si>
  <si>
    <t>WIN2019-209</t>
  </si>
  <si>
    <t>Set "Block user from showing account details on sign-in" to "Enabled"</t>
  </si>
  <si>
    <t>This policy prevents the user from showing account details (email address or user name) on the sign-in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</si>
  <si>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Services:fEncryptRPCTraffic
</t>
  </si>
  <si>
    <t xml:space="preserve">The 'Block user from showing account details on sign-in' option has been enabled. </t>
  </si>
  <si>
    <t xml:space="preserve">The Block user from showing account details on sign-in option has not been enabled. </t>
  </si>
  <si>
    <t>18.8.28</t>
  </si>
  <si>
    <t>18.8.28.1</t>
  </si>
  <si>
    <t>The user cannot choose to show account details on the sign-in screen.</t>
  </si>
  <si>
    <t>To establish the recommended configuration via GP, set the following UI path to Enabled:
Computer Configuration&gt;Policies&gt;Administrative Templates&gt;System&gt;Logon&gt;Block user from showing account details on sign-in.</t>
  </si>
  <si>
    <t>Set "Block user from showing account details on sign-in" to "Enabled". One method to achieve the recommended configuration via Group Policy is to perform the following:
Set the following UI path to Enabled:
Computer Configuration\Policies\Administrative Templates\System\Logon\Block user from showing account details on sign-in</t>
  </si>
  <si>
    <t>WIN2019-210</t>
  </si>
  <si>
    <t>Set "Do not display network selection UI" to "Enabled"</t>
  </si>
  <si>
    <t>This policy setting allows you to control whether anyone can interact with available networks UI on the logon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</si>
  <si>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Services:SecurityLayer
</t>
  </si>
  <si>
    <t xml:space="preserve">The 'Do not display network selection UI' option has been enabled. </t>
  </si>
  <si>
    <t xml:space="preserve">The Do not display network selection UI option has not been enabled. </t>
  </si>
  <si>
    <t>18.8.28.2</t>
  </si>
  <si>
    <t>An unauthorized user could disconnect the PC from the network or can connect the PC to other available networks without signing into Windows.</t>
  </si>
  <si>
    <t>The PC's network connectivity state cannot be changed without signing into Windows.</t>
  </si>
  <si>
    <t>To establish the recommended configuration via GP, set the following UI path to Enabled:
Computer Configuration&gt;Policies&gt;Administrative Templates&gt;System&gt;Logon&gt;Do not display network selection UI.</t>
  </si>
  <si>
    <t>Set "Do not display network selection UI" to "Enabled". One method to achieve the recommended configuration via Group Policy is to perform the following:
Set the following UI path to Enabled:
Computer Configuration\Policies\Administrative Templates\System\Logon\Do not display network selection UI</t>
  </si>
  <si>
    <t>WIN2019-211</t>
  </si>
  <si>
    <t>Set "Do not enumerate connected users on domain-joined computers" to "Enabled"</t>
  </si>
  <si>
    <t>This policy setting prevents connected users from being enumerated on domain-joined computers.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</si>
  <si>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Services:UserAuthentication
</t>
  </si>
  <si>
    <t xml:space="preserve">The 'Do not enumerate connected users on domain-joined computers' option has been enabled. </t>
  </si>
  <si>
    <t xml:space="preserve">The Do not enumerate connected users on domain-joined computers option has not been enabled. </t>
  </si>
  <si>
    <t>18.8.28.3</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</si>
  <si>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</si>
  <si>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The Logon UI will not enumerate any connected users on domain-joined computers.</t>
  </si>
  <si>
    <t>To establish the recommended configuration via GP, set the following UI path to Enabled:
Computer Configuration&gt;Policies&gt;Administrative Templates&gt;System&gt;Logon&gt;Do not enumerate connected users on domain-joined computers.</t>
  </si>
  <si>
    <t>Set "Do not enumerate connected users on domain-joined computers" to "Enabled". One method to achieve the recommended configuration via Group Policy is to perform the following:
Set the following UI path to Enabled:
Computer Configuration\Policies\Administrative Templates\System\Logon\Do not enumerate connected users on domain-joined computers</t>
  </si>
  <si>
    <t>WIN2019-212</t>
  </si>
  <si>
    <t xml:space="preserve">Set "Enumerate local users on domain-joined computers" to "Disabled" </t>
  </si>
  <si>
    <t>This policy setting allows local users to be enumerated on domain-joined computers.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</si>
  <si>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Services:MinEncryptionLevel
</t>
  </si>
  <si>
    <t xml:space="preserve">The 'Enumerate local users on domain-joined computers' option has been disabled. </t>
  </si>
  <si>
    <t xml:space="preserve">The Enumerate local users on domain-joined computers option has not been disabled. </t>
  </si>
  <si>
    <t>18.8.28.4</t>
  </si>
  <si>
    <t>To establish the recommended configuration via GP, set the following UI path to Disabled:
Computer Configuration&gt;Policies&gt;Administrative Templates&gt;System&gt;Logon&gt;Enumerate local users on domain-joined computers.</t>
  </si>
  <si>
    <t>Set "Enumerate local users on domain-joined computers" to "Disabled". One method to achieve the recommended configuration via Group Policy is to perform the following:
Set the following UI path to Disabled:
Computer Configuration\Policies\Administrative Templates\System\Logon\Enumerate local users on domain-joined computers</t>
  </si>
  <si>
    <t>WIN2019-213</t>
  </si>
  <si>
    <t>Set "Turn off app notifications on the lock screen" to "Enabled"</t>
  </si>
  <si>
    <t>This policy setting allows you to prevent app notifications from appearing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</si>
  <si>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Services:DeleteTempDirsOnExit
</t>
  </si>
  <si>
    <t xml:space="preserve">The 'Turn off app notifications on the lock screen' option has been enabled. </t>
  </si>
  <si>
    <t xml:space="preserve">The Turn off app notifications on the lock screen option has not been enabled. </t>
  </si>
  <si>
    <t>18.8.28.5</t>
  </si>
  <si>
    <t>App notifications might display sensitive business or personal data.</t>
  </si>
  <si>
    <t>No app notifications are displayed on the lock screen.</t>
  </si>
  <si>
    <t>To establish the recommended configuration via GP, set the following UI path to Enabled:
Computer Configuration&gt;Policies&gt;Administrative Templates&gt;System&gt;Logon&gt;Turn off app notifications on the lock screen.</t>
  </si>
  <si>
    <t>Set "Turn off app notifications on the lock screen" to "Enabled". One method to achieve the recommended configuration via Group Policy is to perform the following:
Set the following UI path to Enabled:
Computer Configuration\Policies\Administrative Templates\System\Logon\Turn off app notifications on the lock screen</t>
  </si>
  <si>
    <t>WIN2019-214</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</si>
  <si>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</si>
  <si>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</si>
  <si>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 xml:space="preserve">Navigate to the UI Path articulated in the Remediation section and confirm it is set as prescribed. This group policy setting is backed by the following registry location:
HKEY_LOCAL_MACHINE\SOFTWARE\Policies\Microsoft\Windows NT\Terminal Services:PerSessionTempDir
</t>
  </si>
  <si>
    <t>The 'Turn off picture password sign-in' has been set to enabled.</t>
  </si>
  <si>
    <t>The Turn off picture password sign-in has not been set to enabled.</t>
  </si>
  <si>
    <t>18.8.28.6</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</si>
  <si>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</si>
  <si>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Users will not be able to set up or sign in with a picture password.</t>
  </si>
  <si>
    <t>To establish the recommended configuration via GP, set the following UI path to Enabled:
Computer Configuration&gt;Policies&gt;Administrative Templates&gt;System&gt;Logon&gt;Turn off picture password sign-in.</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</si>
  <si>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</si>
  <si>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WIN2019-215</t>
  </si>
  <si>
    <t>Set "Turn on convenience PIN sign-in" to "Disabled"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</si>
  <si>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</si>
  <si>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HKEY_LOCAL_MACHINE\SOFTWARE\Policies\Microsoft\Internet Explorer\Feeds:DisableEnclosureDownload
</t>
  </si>
  <si>
    <t xml:space="preserve">The 'Turn on convenience PIN sign-in' option has been disabled. </t>
  </si>
  <si>
    <t xml:space="preserve">The Turn on convenience PIN sign-in option has not been disabled. </t>
  </si>
  <si>
    <t>18.8.28.7</t>
  </si>
  <si>
    <t>A PIN is created from a much smaller selection of characters than a password, so in most cases a PIN will be much less robust than a password.</t>
  </si>
  <si>
    <t>To establish the recommended configuration via GP, set the following UI path to Disabled:
Computer Configuration&gt;Policies&gt;Administrative Templates&gt;System&gt;Logon&gt;Turn on convenience PIN sign-in.</t>
  </si>
  <si>
    <t>Set "Turn on convenience PIN sign-in" to "Disabled". One method to achieve the recommended configuration via Group Policy is to perform the following:
Set the following UI path to Disabled:
Computer Configuration\Policies\Administrative Templates\System\Logon\Turn on convenience PIN sign-in</t>
  </si>
  <si>
    <t>WIN2019-216</t>
  </si>
  <si>
    <t>Set "Require a password when a computer wakes (on battery)" to "Enabled"</t>
  </si>
  <si>
    <t>Specifies whether or not the user is prompted for a password when the system resumes from sleep.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</si>
  <si>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HKEY_LOCAL_MACHINE\SOFTWARE\Policies\Microsoft\Windows\Windows Search:AllowIndexingEncryptedStoresOrItems
</t>
  </si>
  <si>
    <t>The 'Require a password when a computer wakes (on battery)' has been set to enabled.</t>
  </si>
  <si>
    <t>The Require a password when a computer wakes (on battery) has not been set to enabled.</t>
  </si>
  <si>
    <t>18.8.34.6</t>
  </si>
  <si>
    <t>18.8.34.6.3</t>
  </si>
  <si>
    <t>Enabling this setting ensures that anyone who wakes an unattended computer from sleep state will have to provide logon credentials before they can access the system.</t>
  </si>
  <si>
    <t>To establish the recommended configuration via GP, set the following UI path to Enabled:
Computer Configuration&gt;Policies&gt;Administrative Templates&gt;System&gt;Power Management&gt;Sleep Settings&gt;Require a password when a computer wakes (on battery).</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</si>
  <si>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</si>
  <si>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WIN2019-217</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</si>
  <si>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</si>
  <si>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HKEY_LOCAL_MACHINE\SOFTWARE\Policies\Microsoft\Windows Defender:PUAProtection
</t>
  </si>
  <si>
    <t>The 'Require a password when a computer wakes (plugged in)' has been set to enabled.</t>
  </si>
  <si>
    <t>The Require a password when a computer wakes (plugged in) has not been set to enabled.</t>
  </si>
  <si>
    <t>18.8.34.6.4</t>
  </si>
  <si>
    <t>To establish the recommended configuration via GP, set the following UI path to Enabled:
Computer Configuration&gt;Policies&gt;Administrative Templates&gt;System&gt;Power Management&gt;Sleep Settings&gt;Require a password when a computer wakes (plugged in).</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</si>
  <si>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</si>
  <si>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WIN2019-218</t>
  </si>
  <si>
    <t>AC-17</t>
  </si>
  <si>
    <t>Remote Access</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</si>
  <si>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</si>
  <si>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</si>
  <si>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Defender:DisableAntiSpyware
</t>
  </si>
  <si>
    <t xml:space="preserve">The 'Configure Offer Remote Assistance' option has been disabled. </t>
  </si>
  <si>
    <t xml:space="preserve">The Configure Offer Remote Assistance option has not been disabled. </t>
  </si>
  <si>
    <t>HRM7</t>
  </si>
  <si>
    <t>HRM7: The agency does not adequately control remote access to its systems</t>
  </si>
  <si>
    <t>18.8.36</t>
  </si>
  <si>
    <t>18.8.36.1</t>
  </si>
  <si>
    <t>A user might be tricked and accept an unsolicited Remote Assistance offer from a malicious user.</t>
  </si>
  <si>
    <t>To establish the recommended configuration via GP, set the following UI path to Disabled:
Computer Configuration&gt;Policies&gt;Administrative Templates&gt;System&gt;Remote Assistance&gt;Configure Offer Remote Assistance.</t>
  </si>
  <si>
    <t>Set "Configure Offer Remote Assistance" to "Disabled". One method to achieve the recommended configuration via Group Policy is to perform the following:
Set the following UI path to Disabled:
Computer Configuration\Policies\Administrative Templates\System\Remote Assistance\Configure Offer Remote Assistance</t>
  </si>
  <si>
    <t>WIN2019-219</t>
  </si>
  <si>
    <t>Set "Configure Solicited Remote Assistance" to "Disabled"</t>
  </si>
  <si>
    <t>This policy setting allows you to turn on or turn off Solicited (Ask for) Remote Assistance on this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</si>
  <si>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Defender\Spynet:LocalSettingOverrideSpynetReporting
</t>
  </si>
  <si>
    <t xml:space="preserve">The 'Configure Solicited Remote Assistance' option has been disabled. </t>
  </si>
  <si>
    <t xml:space="preserve">The Configure Solicited Remote Assistance option has not been disabled. </t>
  </si>
  <si>
    <t>18.8.36.2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</si>
  <si>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</si>
  <si>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Users on this computer cannot use e-mail or file transfer to ask someone for help. Also, users cannot use instant messaging programs to allow connections to this computer.</t>
  </si>
  <si>
    <t>To establish the recommended configuration via GP, set the following UI path to Disabled:
Computer Configuration&gt;Policies&gt;Administrative Templates&gt;System&gt;Remote Assistance&gt;Configure Solicited Remote Assistance.</t>
  </si>
  <si>
    <t>Set "Configure Solicited Remote Assistance" to "Disabled". One method to achieve the recommended configuration via Group Policy is to perform the following:
Set the following UI path to Disabled:
Computer Configuration\Policies\Administrative Templates\System\Remote Assistance\Configure Solicited Remote Assistance</t>
  </si>
  <si>
    <t>WIN2019-220</t>
  </si>
  <si>
    <t xml:space="preserve">Set "Enable RPC Endpoint Mapper Client Authentication" to "Enabled" </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</si>
  <si>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</si>
  <si>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Defender\Real-Time Protection:DisableBehaviorMonitoring
</t>
  </si>
  <si>
    <t xml:space="preserve">The 'Enable RPC Endpoint Mapper Client Authentication' option has been enabled. </t>
  </si>
  <si>
    <t xml:space="preserve">The Enable RPC Endpoint Mapper Client Authentication option has not been enabled. </t>
  </si>
  <si>
    <t>18.8.37</t>
  </si>
  <si>
    <t>18.8.37.1</t>
  </si>
  <si>
    <t>Anonymous access to RPC services could result in accidental disclosure of information to unauthenticated users.</t>
  </si>
  <si>
    <t>RPC clients will authenticate to the Endpoint Mapper Service for calls that contain authentication information. Clients making such calls will not be able to communicate with the Windows NT4 Server Endpoint Mapper Service.</t>
  </si>
  <si>
    <t>To establish the recommended configuration via GP, set the following UI path to Enabled:
Computer Configuration&gt;Policies&gt;Administrative Templates&gt;System&gt;Remote Procedure Call&gt;Enable RPC Endpoint Mapper Client Authentication.</t>
  </si>
  <si>
    <t>Set "Enable RPC Endpoint Mapper Client Authentication" to "Enabled". One method to achieve the recommended configuration via Group Policy is to perform the following:
Set the following UI path to Enabled:
Computer Configuration\Policies\Administrative Templates\System\Remote Procedure Call\Enable RPC Endpoint Mapper Client Authentication</t>
  </si>
  <si>
    <t>WIN2019-221</t>
  </si>
  <si>
    <t>Set "Allow Microsoft accounts to be optional" to "Enabled"</t>
  </si>
  <si>
    <t>This policy setting lets you control whether Microsoft accounts are optional for Windows Store apps that require an account to sign in. This policy only affects Windows Store apps that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</si>
  <si>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Defender\Scan:DisableRemovableDriveScanning
</t>
  </si>
  <si>
    <t xml:space="preserve">The 'Allow Microsoft accounts to be optional' option has been enabled. </t>
  </si>
  <si>
    <t xml:space="preserve">The Allow Microsoft accounts to be optional option has not been enabled. </t>
  </si>
  <si>
    <t>18.9.6</t>
  </si>
  <si>
    <t>18.9.6.1</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</si>
  <si>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</si>
  <si>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Windows Store apps that typically require a Microsoft account to sign in will allow users to sign in with an enterprise account instead.</t>
  </si>
  <si>
    <t>To establish the recommended configuration via GP, set the following UI path to Enabled:
Computer Configuration&gt;Policies&gt;Administrative Templates&gt;Windows Components&gt;App runtime&gt;Allow Microsoft accounts to be optional.</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</si>
  <si>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</si>
  <si>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WIN2019-222</t>
  </si>
  <si>
    <t>SC-18</t>
  </si>
  <si>
    <t>Mobile Code</t>
  </si>
  <si>
    <t>Set "Disallow Autoplay for non-volume devices" to "Enabled"</t>
  </si>
  <si>
    <t>This policy setting disallows AutoPlay for MTP devices like cameras or phones.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</si>
  <si>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Defender\Scan:DisableEmailScanning
</t>
  </si>
  <si>
    <t xml:space="preserve">The 'Disallow Autoplay for non-volume devices' option has been enabled. </t>
  </si>
  <si>
    <t xml:space="preserve">The Disallow Autoplay for non-volume devices option has not been enabled. </t>
  </si>
  <si>
    <t>HSI1</t>
  </si>
  <si>
    <t>HSI1: System configured to load or run removable media automatically</t>
  </si>
  <si>
    <t>18.9.8</t>
  </si>
  <si>
    <t>18.9.8.1</t>
  </si>
  <si>
    <t>An attacker could use this feature to launch a program to damage a client computer or data on the computer.</t>
  </si>
  <si>
    <t>AutoPlay will not be allowed for MTP devices like cameras or phones.</t>
  </si>
  <si>
    <t>To establish the recommended configuration via GP, set the following UI path to Enabled:
Computer Configuration&gt;Policies&gt;Administrative Templates&gt;Windows Components&gt;AutoPlay Policies&gt;Disallow Autoplay for non-volume devices.</t>
  </si>
  <si>
    <t>Set "Disallow Autoplay for non-volume devices" to "Enabled". One method to achieve the recommended configuration via Group Policy is to perform the following:
Set the following UI path to Enabled:
Computer Configuration\Policies\Administrative Templates\Windows Components\AutoPlay Policies\Disallow Autoplay for non-volume devices</t>
  </si>
  <si>
    <t>WIN2019-223</t>
  </si>
  <si>
    <t>Set "Set the default behavior for AutoRun" to "Enabled: Do not execute any autorun commands"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</si>
  <si>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</si>
  <si>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Guard\ASR:ExploitGuard_ASR_Rules
</t>
  </si>
  <si>
    <t>The 'Set the default behavior for AutoRun' option has been set to 'Enabled: Do not execute any autorun commands'.</t>
  </si>
  <si>
    <t>The Set the default behavior for AutoRun option has not been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</si>
  <si>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</si>
  <si>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</si>
  <si>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AutoRun commands will be completely disabled.</t>
  </si>
  <si>
    <t>To establish the recommended configuration via GP, set the following UI path to Enabled: Do not execute any autorun commands:
Computer Configuration&gt;Policies&gt;Administrative Templates&gt;Windows Components&gt;AutoPlay Policies&gt;Set the default behavior for AutoRun.</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</si>
  <si>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</si>
  <si>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WIN2019-224</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</si>
  <si>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</si>
  <si>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</si>
  <si>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Guard\ASR\Rules:26190899-1602-49e8-8b27-eb1d0a1ce869
HKEY_LOCAL_MACHINE\SOFTWARE\Policies\Microsoft\Windows Defender\Windows Defender Exploit Guard\ASR\Rules:3b576869-a4ec-4529-8536-b80a7769e899
HKEY_LOCAL_MACHINE\SOFTWARE\Policies\Microsoft\Windows Defender\Windows Defender Exploit Guard\ASR\Rules:5beb7efe-fd9a-4556-801d-275e5ffc04cc
HKEY_LOCAL_MACHINE\SOFTWARE\Policies\Microsoft\Windows Defender\Windows Defender Exploit Guard\ASR\Rules:75668c1f-73b5-4cf0-bb93-3ecf5cb7cc84
HKEY_LOCAL_MACHINE\SOFTWARE\Policies\Microsoft\Windows Defender\Windows Defender Exploit Guard\ASR\Rules:7674ba52-37eb-4a4f-a9a1-f0f9a1619a2c
HKEY_LOCAL_MACHINE\SOFTWARE\Policies\Microsoft\Windows Defender\Windows Defender Exploit Guard\ASR\Rules:92e97fa1-2edf-4476-bdd6-9dd0b4dddc7b
HKEY_LOCAL_MACHINE\SOFTWARE\Policies\Microsoft\Windows Defender\Windows Defender Exploit Guard\ASR\Rules:9e6c4e1f-7d60-472f-ba1a-a39ef669e4b2
HKEY_LOCAL_MACHINE\SOFTWARE\Policies\Microsoft\Windows Defender\Windows Defender Exploit Guard\ASR\Rules:b2b3f03d-6a65-4f7b-a9c7-1c7ef74a9ba4
HKEY_LOCAL_MACHINE\SOFTWARE\Policies\Microsoft\Windows Defender\Windows Defender Exploit Guard\ASR\Rules:be9ba2d9-53ea-4cdc-84e5-9b1eeee46550
HKEY_LOCAL_MACHINE\SOFTWARE\Policies\Microsoft\Windows Defender\Windows Defender Exploit Guard\ASR\Rules:d3e037e1-3eb8-44c8-a917-57927947596d
HKEY_LOCAL_MACHINE\SOFTWARE\Policies\Microsoft\Windows Defender\Windows Defender Exploit Guard\ASR\Rules:d4f940ab-401b-4efc-aadc-ad5f3c50688a
</t>
  </si>
  <si>
    <t>The 'Turn off Autoplay' option has been set to 'Enabled: All drives'.</t>
  </si>
  <si>
    <t>The Turn off Autoplay option has not been set to Enabled: All drives.</t>
  </si>
  <si>
    <t>18.9.8.3</t>
  </si>
  <si>
    <t>Autoplay will be disabled - users will have to manually launch setup or installation programs that are provided on removable media.</t>
  </si>
  <si>
    <t>To establish the recommended configuration via GP, set the following UI path to Enabled: All drives:
Computer Configuration&gt;Policies&gt;Administrative Templates&gt;Windows Components&gt;AutoPlay Policies&gt;Turn off Autoplay.</t>
  </si>
  <si>
    <t>Set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</si>
  <si>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WIN2019-225</t>
  </si>
  <si>
    <t>Set "Configure enhanced anti-spoofing" to "Enabled"</t>
  </si>
  <si>
    <t>This policy setting determines whether enhanced anti-spoofing is configured for devices which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</si>
  <si>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Guard\Network Protection:EnableNetworkProtection
</t>
  </si>
  <si>
    <t xml:space="preserve">The 'Use enhanced anti-spoofing when available' option has been enabled. </t>
  </si>
  <si>
    <t xml:space="preserve">The Use enhanced anti-spoofing when available option has not been enabled. </t>
  </si>
  <si>
    <t>HCM45: System configuration provides additional attack surface.</t>
  </si>
  <si>
    <t>18.9.10.1</t>
  </si>
  <si>
    <t>18.9.10.1.1</t>
  </si>
  <si>
    <t>Enterprise managed environments are now supporting a wider range of mobile devices, increasing the security on these devices will help protect against unauthorized access on your network.</t>
  </si>
  <si>
    <t>Windows will require all users on the device to use anti-spoofing for facial features, on devices which support it.</t>
  </si>
  <si>
    <t>To establish the recommended configuration via GP, set the following UI path to Enabled:
Computer Configuration&gt;Policies&gt;Administrative Templates&gt;Windows Components&gt;Biometrics&gt;Facial Features&gt;Configure enhanced anti-spoofing.</t>
  </si>
  <si>
    <t>Set "Configure enhanced anti-spoofing" to "Enabled". One method to achieve the recommended configuration via Group Policy is to perform the following:
Set the following UI path to Enabled:
Computer Configuration\Policies\Administrative Templates\Windows Components\Biometrics\Facial Features\Configure enhanced anti-spoofing</t>
  </si>
  <si>
    <t>WIN2019-226</t>
  </si>
  <si>
    <t>Set "Turn off Microsoft consumer experiences" to "Enabled"</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</si>
  <si>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</si>
  <si>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 xml:space="preserve">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
</t>
  </si>
  <si>
    <t xml:space="preserve">The 'Turn off Microsoft consumer experiences' option has been enabled. </t>
  </si>
  <si>
    <t xml:space="preserve">The Turn off Microsoft consumer experiences option has not been enabled. </t>
  </si>
  <si>
    <t>18.9.13</t>
  </si>
  <si>
    <t>18.9.13.1</t>
  </si>
  <si>
    <t>Having apps silently install in an enterprise managed environment is not good security practice - especially if the apps send data back to a 3rd party.</t>
  </si>
  <si>
    <t>Users will no longer see personalized recommendations from Microsoft and notifications about their Microsoft account.</t>
  </si>
  <si>
    <t>To establish the recommended configuration via GP, set the following UI path to Enabled:
Computer Configuration&gt;Policies&gt;Administrative Templates&gt;Windows Components&gt;Cloud Content&gt;Turn off Microsoft consumer experiences.</t>
  </si>
  <si>
    <t>Set "Turn off Microsoft consumer experiences" to "Enabled". One method to achieve the recommended configuration via Group Policy is to perform the following:
Set the following UI path to Enabled:
Computer Configuration\Policies\Administrative Templates\Windows Components\Cloud Content\Turn off Microsoft consumer experiences</t>
  </si>
  <si>
    <t>WIN2019-227</t>
  </si>
  <si>
    <t>Set "Require pin for pairing" to "Enabled: First Time" OR "Enabled: Always"</t>
  </si>
  <si>
    <t>This policy setting controls whether or not a PIN is required for pairing to a wireless display device.
The recommended state for this setting is: `Enabled: First Time` OR `Enabled: Always`.</t>
  </si>
  <si>
    <t xml:space="preserve">Navigate to the UI Path articulated in the Remediation section and confirm it is set as prescribed. This group policy setting is backed by the following registry location:
HKEY_LOCAL_MACHINE\SOFTWARE\Policies\Microsoft\WindowsInkWorkspace:AllowWindowsInkWorkspace
</t>
  </si>
  <si>
    <t xml:space="preserve">The 'Require pin for pairing' option has been enabled. </t>
  </si>
  <si>
    <t xml:space="preserve">The Require pin for pairing option has not been enabled. </t>
  </si>
  <si>
    <t>18.9.14</t>
  </si>
  <si>
    <t>18.9.14.1</t>
  </si>
  <si>
    <t>If this setting is not configured or disabled then a PIN would not be required when pairing wireless display devices to the system, increasing the risk of unauthorized use.</t>
  </si>
  <si>
    <t>The pairing ceremony for connecting to new wireless display devices will always require a PIN.</t>
  </si>
  <si>
    <t>To establish the recommended configuration via GP, set the following UI path to Enabled: First Time OR Enabled: Always:
Computer Configuration&gt;Policies&gt;Administrative Templates&gt;Windows Components&gt;Connect&gt;Require pin for pairing.</t>
  </si>
  <si>
    <t>Set "Require pin for pairing" to "Enabled: First Time" OR "Enabled: Always". One method to achieve the recommended configuration via Group Policy is to perform the following:
Set the following UI path to Enabled: First Time OR Enabled: Always:
Computer Configuration\Policies\Administrative Templates\Windows Components\Connect\Require pin for pairing</t>
  </si>
  <si>
    <t>WIN2019-228</t>
  </si>
  <si>
    <t>IA-6</t>
  </si>
  <si>
    <t>Authentication Feedback</t>
  </si>
  <si>
    <t>Set "Do not display the password reveal button" to "Enabled"</t>
  </si>
  <si>
    <t>This policy setting allows you to configure the display of the password reveal button in password entry user experiences.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</si>
  <si>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HKEY_LOCAL_MACHINE\SOFTWARE\Policies\Microsoft\Windows\Installer:EnableUserControl
</t>
  </si>
  <si>
    <t xml:space="preserve">The 'Do not display the password reveal button' option has been enabled. </t>
  </si>
  <si>
    <t xml:space="preserve">The Do not display the password reveal button option has not been enabled. </t>
  </si>
  <si>
    <t>HPW8</t>
  </si>
  <si>
    <t>HPW8: Passwords are displayed on screen when entered</t>
  </si>
  <si>
    <t>18.9.15</t>
  </si>
  <si>
    <t>18.9.15.1</t>
  </si>
  <si>
    <t>This is a useful feature when entering a long and complex password, especially when using a touchscreen. The potential risk is that someone else may see your password while surreptitiously observing your screen.</t>
  </si>
  <si>
    <t>The password reveal button will not be displayed after a user types a password in the password entry text box.</t>
  </si>
  <si>
    <t>To establish the recommended configuration via GP, set the following UI path to Enabled:
Computer Configuration&gt;Policies&gt;Administrative Templates&gt;Windows Components&gt;Credential User Interface&gt;Do not display the password reveal button.</t>
  </si>
  <si>
    <t>Set "Do not display the password reveal button" to "Enabled".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</si>
  <si>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WIN2019-229</t>
  </si>
  <si>
    <t>Set "Enumerate administrator accounts on elevation" to "Disabled"</t>
  </si>
  <si>
    <t>This policy setting controls whether administrator accounts are displayed when a user attempts to elevate a running application.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</si>
  <si>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HKEY_LOCAL_MACHINE\SOFTWARE\Policies\Microsoft\Windows\Installer:AlwaysInstallElevated
</t>
  </si>
  <si>
    <t xml:space="preserve">The 'Enumerate administrator accounts on elevation' option has been disabled. </t>
  </si>
  <si>
    <t xml:space="preserve">The Enumerate administrator accounts on elevation option has not been disabled. </t>
  </si>
  <si>
    <t>18.9.15.2</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</si>
  <si>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</si>
  <si>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Configuration&gt;Policies&gt;Administrative Templates&gt;Windows Components&gt;Credential User Interface&gt;Enumerate administrator accounts on elevation.</t>
  </si>
  <si>
    <t>Set "Enumerate administrator accounts on elevation" to "Disabled".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</si>
  <si>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WIN2019-230</t>
  </si>
  <si>
    <t>Set "Allow Telemetry" to "Enabled: 0 - Security [Enterprise Only]" or "Enabled: 1 - Basic"</t>
  </si>
  <si>
    <t>This policy setting determines the amount of diagnostic and usage data reported to Microsoft:
- A value of `0 - Security [Enterprise Only]` will send minimal data to Microsoft. This data includes Malicious Software Removal Tool (MSRT) &amp; Windows Defender data, if enabled, and telemetry client settings. Setting a value of 0 applies to enterprise, EDU, IoT and server devices only. Setting a value of 0 for other devices is equivalent to choosing a value of 1.
- A value of `1 - Basic` sends only a basic amount of diagnostic and usage data. Note that setting values of 0 or 1 will degrade certain experiences on the device.
- A value of `2 - Enhanced` sends enhanced diagnostic and usage data.
- A value of `3 - Full` sends the same data as a value of 2, plus additional diagnostics data, including the files and content that may have caused the problem.
Windows 10 telemetry settings apply to the Windows operating system and some first party apps. This setting does not apply to third party apps running on Windows 10.
The recommended state for this setting is: `Enabled: 0 - Security [Enterprise Only]` or `Enabled: 1 - Basic`.
**Note:** If the _Allow Telemetry_ setting is configured to `0 - Security [Enterprise Only]`, then the options in Windows Update to defer upgrades and updates will have no effect.
**Note #2:** In the Microsoft Windows 10 RTM (Release 1507) Administrative Templates, the zero value was initially named `0 - Off [Enterprise Only]`, but it was renamed to `0 - Security [Enterprise Only]` starting with the Windows 10 Release 1511 Administrative Templates.</t>
  </si>
  <si>
    <t xml:space="preserve">Navigate to the UI Path articulated in the Remediation section and confirm it is set as prescribed.
This group policy setting is backed by the following registry location:
HKEY_LOCAL_MACHINE\SOFTWARE\Microsoft\Windows\CurrentVersion\Policies\System:DisableAutomaticRestartSignOn
</t>
  </si>
  <si>
    <t>The 'Allow Telemetry' option has been set to 'Enabled: 0 - Security [Enterprise Only]'.</t>
  </si>
  <si>
    <t>The Allow Telemetry option has not been set to Enabled: 0 - Security [Enterprise Only].</t>
  </si>
  <si>
    <t>18.9.16</t>
  </si>
  <si>
    <t>18.9.16.1</t>
  </si>
  <si>
    <t>Sending any data to a 3rd party vendor is a security concern and should only be done on an as needed basis.</t>
  </si>
  <si>
    <t>Note that setting values of 0 or 1 will degrade certain experiences on the device.</t>
  </si>
  <si>
    <t>To establish the recommended configuration via GP, set the following UI path to Enabled: 0 - Security [Enterprise Only] or Enabled: 1 - Basic:
Computer Configuration&gt;Policies&gt;Administrative Templates&gt;Windows Components&gt;Data Collection and Preview Builds&gt;Allow Telemetry.</t>
  </si>
  <si>
    <t>Set "Allow Telemetry" to "Enabled: 0 - Security [Enterprise Only]" or "Enabled: 1 - Basic". One method to achieve the recommended configuration via Group Policy is to perform the following:
Set the following UI path to Enabled: 0 - Security [Enterprise Only] or Enabled: 1 - Basic:
Computer Configuration\Policies\Administrative Templates\Windows Components\Data Collection and Preview Builds\Allow Telemetry</t>
  </si>
  <si>
    <t>WIN2019-231</t>
  </si>
  <si>
    <t>Set "Do not show feedback notifications" to "Enabled"</t>
  </si>
  <si>
    <t>This policy setting allows an organization to prevent its devices from showing feedback questions from Microsoft.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</si>
  <si>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HKEY_LOCAL_MACHINE\SOFTWARE\Policies\Microsoft\Windows\PowerShell\ScriptBlockLogging:EnableScriptBlockLogging
</t>
  </si>
  <si>
    <t xml:space="preserve">The 'Do not show feedback notifications' option has been enabled. </t>
  </si>
  <si>
    <t xml:space="preserve">The Do not show feedback notifications option has not been enabled. </t>
  </si>
  <si>
    <t>18.9.16.3</t>
  </si>
  <si>
    <t>Users should not be sending any feedback to 3rd party vendors in an enterprise managed environment.</t>
  </si>
  <si>
    <t>Users will no longer see feedback notifications through the Windows Feedback app.</t>
  </si>
  <si>
    <t>To establish the recommended configuration via GP, set the following UI path to Enabled:
Computer Configuration&gt;Policies&gt;Administrative Templates&gt;Windows Components&gt;Data Collection and Preview Builds&gt;Do not show feedback notifications.</t>
  </si>
  <si>
    <t>Set "Do not show feedback notifications" to "Enabled". One method to achieve the recommended configuration via Group Policy is to perform the following:
Set the following UI path to Enabled:
Computer Configuration\Policies\Administrative Templates\Windows Components\Data Collection and Preview Builds\Do not show feedback notifications</t>
  </si>
  <si>
    <t>WIN2019-232</t>
  </si>
  <si>
    <t>Set "Toggle user control over Insider builds" to "Disabled"</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</si>
  <si>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Server 2016, up until Release 1703. For Release 1709 or newer, Microsoft encourages using the `Manage preview builds` setting (Rule 18.9.102.1.1). We have kept this setting in the benchmark to ensure that any older builds of Windows Server 2016 in the environment are still enforced.</t>
  </si>
  <si>
    <t xml:space="preserve">Navigate to the UI Path articulated in the Remediation section and confirm it is set as prescribed. This group policy setting is backed by the following registry location:
HKEY_LOCAL_MACHINE\SOFTWARE\Policies\Microsoft\Windows\PowerShell\Transcription:EnableTranscripting
</t>
  </si>
  <si>
    <t xml:space="preserve">The 'Toggle user control over Insider builds' option has been disabled. </t>
  </si>
  <si>
    <t xml:space="preserve">The Toggle user control over Insider builds option has not been disabled. </t>
  </si>
  <si>
    <t>18.9.16.4</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</si>
  <si>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</si>
  <si>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The item "Get Insider builds" will be unavailable.</t>
  </si>
  <si>
    <t>To establish the recommended configuration via GP, set the following UI path to Disabled:
Computer Configuration&gt;Policies&gt;Administrative Templates&gt;Windows Components&gt;Data Collection and Preview Builds&gt;Toggle user control over Insider builds.</t>
  </si>
  <si>
    <t>Set "Toggle user control over Insider builds" to "Disabled". One method to achieve the recommended configuration via Group Policy is to perform the following:
Set the following UI path to Disabled:
Computer Configuration\Policies\Administrative Templates\Windows Components\Data Collection and Preview Builds\Toggle user control over Insider builds</t>
  </si>
  <si>
    <t>WIN2019-233</t>
  </si>
  <si>
    <t xml:space="preserve">Response to Audit Processing Failure </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</si>
  <si>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</si>
  <si>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</si>
  <si>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Navigate to the UI Path articulated in the Remediation section and confirm it is set as prescribed. This group policy setting is backed by the following registry location:
HKEY_LOCAL_MACHINE\SOFTWARE\Policies\Microsoft\Windows\WinRM\Client:AllowBasic
</t>
  </si>
  <si>
    <t xml:space="preserve">The 'Application: Control Event Log behavior when the log file reaches its maximum size' option has been disabled. </t>
  </si>
  <si>
    <t xml:space="preserve">The Application: Control Event Log behavior when the log file reaches its maximum size option has not been disabled. </t>
  </si>
  <si>
    <t>18.9.26.1</t>
  </si>
  <si>
    <t>18.9.26.1.1</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</si>
  <si>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</si>
  <si>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Configuration&gt;Policies&gt;Administrative Templates&gt;Windows Components&gt;Event Log Service&gt;Application&gt;Control Event Log behavior when the log file reaches its maximum size.</t>
  </si>
  <si>
    <t>Set "Application: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Service\Application\Control Event Log behavior when the log file reaches its maximum size</t>
  </si>
  <si>
    <t>WIN2019-234</t>
  </si>
  <si>
    <t>AU-11</t>
  </si>
  <si>
    <t>Audit Record Retention</t>
  </si>
  <si>
    <t>Set "Application: Specify the maximum log file size (KB)" to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</si>
  <si>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</si>
  <si>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 xml:space="preserve">Navigate to the UI Path articulated in the Remediation section and confirm it is set as prescribed. This group policy setting is backed by the following registry location:
HKEY_LOCAL_MACHINE\SOFTWARE\Policies\Microsoft\Windows\WinRM\Client:AllowUnencryptedTraffic
</t>
  </si>
  <si>
    <t>The 'Application: Specify the maximum log file size (KB)' option has been set to 'Enabled: 32,768 or greater'.</t>
  </si>
  <si>
    <t>The Application: Specify the maximum log file size (KB) option has not been set to Enabled: 32,768 or greater.</t>
  </si>
  <si>
    <t>HAU23</t>
  </si>
  <si>
    <t>HAU23: Audit storage capacity threshold has not been defined</t>
  </si>
  <si>
    <t>18.9.26.1.2</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</si>
  <si>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</si>
  <si>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To establish the recommended configuration via GP, set the following UI path to Enabled: 32,768 or greater:
Computer Configuration&gt;Policies&gt;Administrative Templates&gt;Windows Components&gt;Event Log Service&gt;Application&gt;Specify the maximum log file size (KB).</t>
  </si>
  <si>
    <t>Set "Application: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Service\Application\Specify the maximum log file size (KB)</t>
  </si>
  <si>
    <t>WIN2019-235</t>
  </si>
  <si>
    <t>Set "Security: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</si>
  <si>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HKEY_LOCAL_MACHINE\SOFTWARE\Policies\Microsoft\Windows\WinRM\Client:AllowDigest
</t>
  </si>
  <si>
    <t>18.9.26.2</t>
  </si>
  <si>
    <t>18.9.26.2.1</t>
  </si>
  <si>
    <t>To establish the recommended configuration via GP, set the following UI path to Disabled:
Computer Configuration&gt;Policies&gt;Administrative Templates&gt;Windows Components&gt;Event Log Service&gt;Security&gt;Control Event Log behavior when the log file reaches its maximum size.</t>
  </si>
  <si>
    <t>Set "Security: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Service\Security\Control Event Log behavior when the log file reaches its maximum size</t>
  </si>
  <si>
    <t>WIN2019-236</t>
  </si>
  <si>
    <t>Set "Security: Specify the maximum log file size (KB)" to "Enabled: 196,608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</si>
  <si>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</si>
  <si>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 xml:space="preserve">Navigate to the UI Path articulated in the Remediation section and confirm it is set as prescribed. This group policy setting is backed by the following registry location:
HKEY_LOCAL_MACHINE\SOFTWARE\Policies\Microsoft\Windows\WinRM\Service:AllowBasic
</t>
  </si>
  <si>
    <t>The 'Security: Specify the maximum log file size (KB)' has been set to 'Enabled: 196,608 or greater'.</t>
  </si>
  <si>
    <t>The Security: Specify the maximum log file size (KB) has not been set to Enabled: 196,608 or greater.</t>
  </si>
  <si>
    <t>18.9.26.2.2</t>
  </si>
  <si>
    <t>To establish the recommended configuration via GP, set the following UI path to Enabled: 196,608 or greater:
Computer Configuration&gt;Policies&gt;Administrative Templates&gt;Windows Components&gt;Event Log Service&gt;Security&gt;Specify the maximum log file size (KB).</t>
  </si>
  <si>
    <t>Set "Security: Specify the maximum log file size (KB)" to "Enabled: 196,608 or greater". One method to achieve the recommended configuration via Group Policy is to perform the following:
Set the following UI path to Enabled: 196,608 or greater:
Computer Configuration\Policies\Administrative Templates\Windows Components\Event Log Service\Security\Specify the maximum log file size (KB)</t>
  </si>
  <si>
    <t>WIN2019-237</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</si>
  <si>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</si>
  <si>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HKEY_LOCAL_MACHINE\SOFTWARE\Policies\Microsoft\Windows\WinRM\Service:AllowUnencryptedTraffic
</t>
  </si>
  <si>
    <t xml:space="preserve">The 'Setup: Control Event Log behavior when the log file reaches its maximum size' option has been disabled. </t>
  </si>
  <si>
    <t xml:space="preserve">The Setup: Control Event Log behavior when the log file reaches its maximum size option has not been disabled. </t>
  </si>
  <si>
    <t>18.9.26.3</t>
  </si>
  <si>
    <t>18.9.26.3.1</t>
  </si>
  <si>
    <t>To establish the recommended configuration via GP, set the following UI path to Disabled:
Computer Configuration&gt;Policies&gt;Administrative Templates&gt;Windows Components&gt;Event Log Service&gt;Setup&gt;Control Event Log behavior when the log file reaches its maximum size.</t>
  </si>
  <si>
    <t>Set "Setup: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Service\Setup\Control Event Log behavior when the log file reaches its maximum size</t>
  </si>
  <si>
    <t>WIN2019-238</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</si>
  <si>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</si>
  <si>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HKEY_LOCAL_MACHINE\SOFTWARE\Policies\Microsoft\Windows\WinRM\Service:DisableRunAs
</t>
  </si>
  <si>
    <t>The 'Setup: Specify the maximum log file size (KB)' option has been set to 'Enabled: 32,768 or greater'.</t>
  </si>
  <si>
    <t>The Setup: Specify the maximum log file size (KB) option has not been set to Enabled: 32,768 or greater.</t>
  </si>
  <si>
    <t>18.9.26.3.2</t>
  </si>
  <si>
    <t>If events are not recorded it may be difficult or impossible to determine the root cause of system problems or the unauthorized activities of malicious users</t>
  </si>
  <si>
    <t>To establish the recommended configuration via GP, set the following UI path to Enabled: 32,768 or greater:
Computer Configuration&gt;Policies&gt;Administrative Templates&gt;Windows Components&gt;Event Log Service&gt;Setup&gt;Specify the maximum log file size (KB).</t>
  </si>
  <si>
    <t>Set "Setup: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Service\Setup\Specify the maximum log file size (KB)</t>
  </si>
  <si>
    <t>WIN2019-239</t>
  </si>
  <si>
    <t>Set "System: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</si>
  <si>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 Defender Security Center\App and Browser protection:DisallowExploitProtectionOverride
</t>
  </si>
  <si>
    <t xml:space="preserve">The 'System: Control Event Log behavior when the log file reaches its maximum size' option has been disabled. </t>
  </si>
  <si>
    <t xml:space="preserve">The System: Control Event Log behavior when the log file reaches its maximum size option has not been disabled. </t>
  </si>
  <si>
    <t>18.9.26.4</t>
  </si>
  <si>
    <t>18.9.26.4.1</t>
  </si>
  <si>
    <t>To establish the recommended configuration via GP, set the following UI path to Disabled:
Computer Configuration&gt;Policies&gt;Administrative Templates&gt;Windows Components&gt;Event Log Service&gt;System&gt;Control Event Log behavior when the log file reaches its maximum size.</t>
  </si>
  <si>
    <t>Set "System: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Service\System\Control Event Log behavior when the log file reaches its maximum size.</t>
  </si>
  <si>
    <t>WIN2019-240</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</si>
  <si>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</si>
  <si>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HKEY_LOCAL_MACHINE\SOFTWARE\Policies\Microsoft\Windows\WindowsUpdate\AU:NoAutoUpdate
</t>
  </si>
  <si>
    <t>The 'System: Specify the maximum log file size (KB)' option has been set to 'Enabled: 32,768 or greater'.</t>
  </si>
  <si>
    <t>The System: Specify the maximum log file size (KB) option has not been set to Enabled: 32,768 or greater.</t>
  </si>
  <si>
    <t>18.9.26.4.2</t>
  </si>
  <si>
    <t>To establish the recommended configuration via GP, set the following UI path to Enabled: 32,768 or greater:
Computer Configuration&gt;Policies&gt;Administrative Templates&gt;Windows Components&gt;Event Log Service&gt;System&gt;Specify the maximum log file size (KB).</t>
  </si>
  <si>
    <t>Set "System: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Service\System\Specify the maximum log file size (KB)</t>
  </si>
  <si>
    <t>WIN2019-241</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</si>
  <si>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</si>
  <si>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</si>
  <si>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</si>
  <si>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 xml:space="preserve">The 'Turn off Data Execution Prevention for Explorer' option has been disabled. </t>
  </si>
  <si>
    <t xml:space="preserve">The Turn off Data Execution Prevention for Explorer option has not been disabled. </t>
  </si>
  <si>
    <t>HSI22</t>
  </si>
  <si>
    <t>HSI22: Data remanence is not properly handled</t>
  </si>
  <si>
    <t>18.9.30</t>
  </si>
  <si>
    <t>18.9.30.2</t>
  </si>
  <si>
    <t>Data Execution Prevention is an important security feature supported by Explorer that helps to limit the impact of certain types of malware.</t>
  </si>
  <si>
    <t>To establish the recommended configuration via GP, set the following UI path to Disabled:
Computer Configuration&gt;Policies&gt;Administrative Templates&gt;Windows Components&gt;File Explorer&gt;Turn off Data Execution Prevention for Explorer.</t>
  </si>
  <si>
    <t>Set "Turn off Data Execution Prevention for Explorer" to "Disabled". One method to achieve the recommended configuration via Group Policy is to perform the following:
Set the following UI path to Disabled:
Computer Configuration\Policies\Administrative Templates\Windows Components\File Explorer\Turn off Data Execution Prevention for Explorer</t>
  </si>
  <si>
    <t>WIN2019-242</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</si>
  <si>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</si>
  <si>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</si>
  <si>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HKEY_LOCAL_MACHINE\SOFTWARE\Policies\Microsoft\Windows\WindowsUpdate\AU:NoAutoRebootWithLoggedOnUsers
</t>
  </si>
  <si>
    <t xml:space="preserve">The 'Turn off heap termination on corruption' option has been disabled. </t>
  </si>
  <si>
    <t xml:space="preserve">The Turn off heap termination on corruption option has not been disabled. </t>
  </si>
  <si>
    <t>18.9.30.3</t>
  </si>
  <si>
    <t>Allowing an application to function after its session has become corrupt increases the risk posture to the system.</t>
  </si>
  <si>
    <t>To establish the recommended configuration via GP, set the following UI path to Disabled:
Computer Configuration&gt;Policies&gt;Administrative Templates&gt;Windows Components&gt;File Explorer&gt;Turn off heap termination on corruption.</t>
  </si>
  <si>
    <t>Set "Turn off heap termination on corruption" to "Disabled". One method to achieve the recommended configuration via Group Policy is to perform the following:
Set the following UI path to Disabled:
Computer Configuration\Policies\Administrative Templates\Windows Components\File Explorer\Turn off heap termination on corruption</t>
  </si>
  <si>
    <t>WIN2019-243</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</si>
  <si>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</si>
  <si>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</si>
  <si>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HKEY_LOCAL_MACHINE\SOFTWARE\Policies\Microsoft\Windows\WindowsUpdate:ManagePreviewBuilds
HKEY_LOCAL_MACHINE\SOFTWARE\Policies\Microsoft\Windows\WindowsUpdate:ManagePreviewBuildsPolicyValue
</t>
  </si>
  <si>
    <t xml:space="preserve">The 'Turn off shell protocol protected mode' option has been disabled. </t>
  </si>
  <si>
    <t xml:space="preserve">The Turn off shell protocol protected mode option has not been disabled. </t>
  </si>
  <si>
    <t>18.9.30.4</t>
  </si>
  <si>
    <t>Limiting the opening of files and folders to a limited set reduces the attack surface of the system.</t>
  </si>
  <si>
    <t>To establish the recommended configuration via GP, set the following UI path to Disabled:
Computer Configuration&gt;Policies&gt;Administrative Templates&gt;Windows Components&gt;File Explorer&gt;Turn off shell protocol protected mode.</t>
  </si>
  <si>
    <t>Set "Turn off shell protocol protected mode" to "Disabled". One method to achieve the recommended configuration via Group Policy is to perform the following:
Set the following UI path to Disabled:
Computer Configuration\Policies\Administrative Templates\Windows Components\File Explorer\Turn off shell protocol protected mode</t>
  </si>
  <si>
    <t>WIN2019-244</t>
  </si>
  <si>
    <t>Set "Block all consumer Microsoft account user authentication" to "Enabled"</t>
  </si>
  <si>
    <t>This setting determines whether applications and services on the device can utilize new consumer Microsoft account authentication via the Windows `OnlineID` and `WebAccountManager` APIs.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</si>
  <si>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HKEY_LOCAL_MACHINE\SOFTWARE\Policies\Microsoft\Windows\WindowsUpdate:DeferFeatureUpdates
HKEY_LOCAL_MACHINE\SOFTWARE\Policies\Microsoft\Windows\WindowsUpdate:DeferFeatureUpdatesPeriodInDays
HKEY_LOCAL_MACHINE\SOFTWARE\Policies\Microsoft\Windows\WindowsUpdate:BranchReadinessLevel
</t>
  </si>
  <si>
    <t>18.9.44</t>
  </si>
  <si>
    <t>18.9.44.1</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</si>
  <si>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</si>
  <si>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</si>
  <si>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To establish the recommended configuration via GP, set the following UI path to Enabled:
Computer Configuration&gt;Policies&gt;Administrative Templates&gt;Windows Components&gt;Microsoft accounts&gt;Block all consumer Microsoft account user authentication.</t>
  </si>
  <si>
    <t>Set "Block all consumer Microsoft account user authentication" to "Enabled". One method to achieve the recommended configuration via Group Policy is to perform the following:
Set the following UI path to Enabled:
Computer Configuration\Policies\Administrative Templates\Windows Components\Microsoft accounts\Block all consumer Microsoft account user authentication</t>
  </si>
  <si>
    <t>WIN2019-245</t>
  </si>
  <si>
    <t>Set "Prevent the usage of OneDrive for file storage" to "Enabled"</t>
  </si>
  <si>
    <t>This policy setting lets you prevent apps and features from working with files on OneDrive using the Next Generation Sync Client.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</si>
  <si>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HKEY_LOCAL_MACHINE\SOFTWARE\Policies\Microsoft\Windows\WindowsUpdate:DeferQualityUpdates
HKEY_LOCAL_MACHINE\SOFTWARE\Policies\Microsoft\Windows\WindowsUpdate:DeferQualityUpdatesPeriodInDays
</t>
  </si>
  <si>
    <t xml:space="preserve">The 'Prevent the usage of OneDrive for file storage' option has been enabled. </t>
  </si>
  <si>
    <t xml:space="preserve">The Prevent the usage of OneDrive for file storage option has not been enabled. </t>
  </si>
  <si>
    <t>18.9.52</t>
  </si>
  <si>
    <t>18.9.52.1</t>
  </si>
  <si>
    <t>Enabling this setting prevents users from accidentally (or intentionally) uploading confidential or sensitive corporate information to the OneDrive cloud service using the Next Generation Sync Client.
**Note:** This security concern applies to _any_ cloud-based file storage application installed on a server, not just the one supplied with Windows Server.</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</si>
  <si>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</si>
  <si>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To establish the recommended configuration via GP, set the following UI path to Enabled:
Computer Configuration&gt;Policies&gt;Administrative Templates&gt;Windows Components&gt;OneDrive&gt;Prevent the usage of OneDrive for file storage.</t>
  </si>
  <si>
    <t>Set "Prevent the usage of OneDrive for file storage" to "Enabled". One method to achieve the recommended configuration via Group Policy is to perform the following:
Set the following UI path to Enabled:
Computer Configuration\Policies\Administrative Templates\Windows Components\OneDrive\Prevent the usage of OneDrive for file storage</t>
  </si>
  <si>
    <t>WIN2019-246</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</si>
  <si>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</si>
  <si>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</si>
  <si>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 xml:space="preserve">Navigate to the UI Path articulated in the Remediation section and confirm it is set as prescribed. This group policy setting is backed by the following registry location:
HKEY_USERS\[USER SID]\Software\Policies\Microsoft\Windows\Control Panel\Desktop:ScreenSaveActive
</t>
  </si>
  <si>
    <t xml:space="preserve">The 'Do not allow passwords to be saved' option has been enabled. </t>
  </si>
  <si>
    <t xml:space="preserve">The Do not allow passwords to be saved option has not been enabled. </t>
  </si>
  <si>
    <t>HPW10</t>
  </si>
  <si>
    <t>HPW10: Passwords are allowed to be stored</t>
  </si>
  <si>
    <t>18.9.59.2</t>
  </si>
  <si>
    <t>18.9.59.2.2</t>
  </si>
  <si>
    <t>An attacker with physical access to the computer may be able to break the protection guarding saved passwords. An attacker who compromises a user's account and connects to their computer could use saved passwords to gain access to additional hosts.</t>
  </si>
  <si>
    <t>The password saving checkbox will be disabled for Remote Desktop clients and users will not be able to save passwords.</t>
  </si>
  <si>
    <t>To establish the recommended configuration via GP, set the following UI path to Enabled:
Computer Configuration&gt;Policies&gt;Administrative Templates&gt;Windows Components&gt;Remote Desktop Services&gt;Remote Desktop Connection Client&gt;Do not allow passwords to be saved.</t>
  </si>
  <si>
    <t>Set "Do not allow passwords to be saved" to "Enabled". One method to achieve the recommended configuration via Group Policy is to perform the following:
Set the following UI path to Enabled:
Computer Configuration\Policies\Administrative Templates\Windows Components\Remote Desktop Services\Remote Desktop Connection Client\Do not allow passwords to be saved</t>
  </si>
  <si>
    <t>WIN2019-247</t>
  </si>
  <si>
    <t>Set "Do not allow drive redirection" to "Enabled"</t>
  </si>
  <si>
    <t>This policy setting prevents users from sharing the local drives on their client computers to Remote Desktop Servers that they access. Mapped drives appear in the session folder tree in Windows Explorer in the following format:
`\\TSClient\$`
If local drives are shared they are left vulnerable to intruders who want to exploit the data that is stored on them.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</si>
  <si>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Panel\Desktop:SCRNSAVE.EXE
</t>
  </si>
  <si>
    <t xml:space="preserve">The 'Do not allow drive redirection' option has been enabled. </t>
  </si>
  <si>
    <t xml:space="preserve">The Do not allow drive redirection option has been not enabled. </t>
  </si>
  <si>
    <t>18.9.59.3.3</t>
  </si>
  <si>
    <t>18.9.59.3.3.2</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</si>
  <si>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</si>
  <si>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Drive redirection will not be possible. In most situations, traditional network drive mapping to file shares (including administrative shares) performed manually by the connected user will serve as a capable substitute to still allow file transfers when needed.</t>
  </si>
  <si>
    <t>To establish the recommended configuration via GP, set the following UI path to Enabled:
Computer Configuration&gt;Policies&gt;Administrative Templates&gt;Windows Components&gt;Remote Desktop Services&gt;Remote Desktop Session Host&gt;Device and Resource Redirection&gt;Do not allow drive redirection.</t>
  </si>
  <si>
    <t>Set "Do not allow drive redirection" to "Enabled".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</si>
  <si>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WIN2019-248</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</si>
  <si>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</si>
  <si>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</si>
  <si>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Panel\Desktop:ScreenSaverIsSecure
</t>
  </si>
  <si>
    <t xml:space="preserve">The 'Always prompt for password upon connection' option has been enabled. </t>
  </si>
  <si>
    <t xml:space="preserve">The Always prompt for password upon connection option has not been enabled. </t>
  </si>
  <si>
    <t>18.9.59.3.9</t>
  </si>
  <si>
    <t>18.9.59.3.9.1</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</si>
  <si>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</si>
  <si>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Users cannot automatically log on to Remote Desktop Services by supplying their passwords in the Remote Desktop Connection client. They will be prompted for a password to log on.</t>
  </si>
  <si>
    <t>To establish the recommended configuration via GP, set the following UI path to Enabled:
Computer Configuration&gt;Policies&gt;Administrative Templates&gt;Windows Components&gt;Remote Desktop Services&gt;Remote Desktop Session Host&gt;Security&gt;Always prompt for password upon connection.</t>
  </si>
  <si>
    <t>Set "Always prompt for password upon connection"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</si>
  <si>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WIN2019-249</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</si>
  <si>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</si>
  <si>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</si>
  <si>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Panel\Desktop:ScreenSaveTimeOut
</t>
  </si>
  <si>
    <t xml:space="preserve">The 'Require secure RPC communication' option has been enabled. </t>
  </si>
  <si>
    <t xml:space="preserve">The Require secure RPC communication option has not been enabled. </t>
  </si>
  <si>
    <t>18.9.59.3.9.2</t>
  </si>
  <si>
    <t>Allowing unsecure RPC communication can exposes the server to man in the middle attacks and data disclosure attacks.</t>
  </si>
  <si>
    <t>Remote Desktop Services accepts requests from RPC clients that support secure requests, and does not allow unsecured communication with untrusted clients.</t>
  </si>
  <si>
    <t>To establish the recommended configuration via GP, set the following UI path to Enabled:
Computer Configuration&gt;Policies&gt;Administrative Templates&gt;Windows Components&gt;Remote Desktop Services&gt;Remote Desktop Session Host&gt;Security&gt;Require secure RPC communication.</t>
  </si>
  <si>
    <t>Set "Require secure RPC communication"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</si>
  <si>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WIN2019-250</t>
  </si>
  <si>
    <t>Set "Require use of specific security layer for remote (RDP) connections" to "Enabled: SSL"</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</si>
  <si>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labelled _SSL_, it is actually enforcing Transport Layer Security (TLS) version 1.0, not the older (and less secure) SSL protocol.</t>
  </si>
  <si>
    <t xml:space="preserve">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
</t>
  </si>
  <si>
    <t>The 'Require use of specific security layer for remote (RDP) connections' has been set to 'Enabled: SSL'.</t>
  </si>
  <si>
    <t>The Require use of specific security layer for remote (RDP) connections has not been set to Enabled: SSL.</t>
  </si>
  <si>
    <t>18.9.59.3.9.3</t>
  </si>
  <si>
    <t>The native Remote Desktop Protocol (RDP) encryption is now considered a weak protocol, so enforcing the use of stronger Transport Layer Security (TLS) encryption for all RDP communications between clients and RD Session Host servers is preferred.</t>
  </si>
  <si>
    <t>TLS 1.0 will be required to authenticate to the RD Session Host server. If TLS is not supported, the connection fails.</t>
  </si>
  <si>
    <t>To establish the recommended configuration via GP, set the following UI path to Enabled: SSL:
Computer Configuration&gt;Policies&gt;Administrative Templates&gt;Windows Components&gt;Remote Desktop Services&gt;Remote Desktop Session Host&gt;Security&gt;Require use of specific security layer for remote (RDP) connections.</t>
  </si>
  <si>
    <t>Set "Require use of specific security layer for remote (RDP) connections" to "Enabled: SSL". One method to achieve the recommended configuration via Group Policy is to perform the following:
Set the following UI path to Enabled: SSL:
Computer Configuration\Policies\Administrative Templates\Windows Components\Remote Desktop Services\Remote Desktop Session Host\Security\Require use of specific security layer for remote (RDP) connections</t>
  </si>
  <si>
    <t>WIN2019-251</t>
  </si>
  <si>
    <t>Set "Require user authentication for remote connections by using Network Level Authentication" to "Enabled"</t>
  </si>
  <si>
    <t>This policy setting allows you to specify whether to require user authentication for remote connections to the RD Session Host server by using Network Level Authentication. 
The recommended state for this setting is: `Enabled`.</t>
  </si>
  <si>
    <t xml:space="preserve">Navigate to the UI Path articulated in the Remediation section and confirm it is set as prescribed. This group policy setting is backed by the following registry location:
HKEY_USERS\[USER SID]\Software\Microsoft\Windows\CurrentVersion\Policies\Attachments:SaveZoneInformation
</t>
  </si>
  <si>
    <t>The 'Require user authentication for remote connections by using Network Level Authentication' has been set to enabled.</t>
  </si>
  <si>
    <t>The Require user authentication for remote connections by using Network Level Authentication has not been set to enabled.</t>
  </si>
  <si>
    <t>18.9.59.3.9.4</t>
  </si>
  <si>
    <t>Requiring that user authentication occur earlier in the remote connection process enhances security.</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</si>
  <si>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and once successfully authenticated, pass the credential along to the Windows session on the RDP host (to complete the login). If a two-factor agent is present and expecting a different credential at the RDP logon screen, this initial connection may result in a failed logon attempt.</t>
  </si>
  <si>
    <t>To establish the recommended configuration via GP, set the following UI path to Enabled:
Computer Configuration&gt;Policies&gt;Administrative Templates&gt;Windows Components&gt;Remote Desktop Services&gt;Remote Desktop Session Host&gt;Security&gt;Require user authentication for remote connections by using Network Level Authentication.</t>
  </si>
  <si>
    <t>Set "Require user authentication for remote connections by using Network Level Authentication"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user authentication for remote connections by using Network Level Authentication</t>
  </si>
  <si>
    <t>WIN2019-252</t>
  </si>
  <si>
    <t>Set "Set client connection encryption level" to "Enabled: High Level"</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</si>
  <si>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</si>
  <si>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 xml:space="preserve">Navigate to the UI Path articulated in the Remediation section and confirm it is set as prescribed. This group policy setting is backed by the following registry location:
HKEY_USERS\[USER SID]\Software\Microsoft\Windows\CurrentVersion\Policies\Attachments:ScanWithAntivirus
</t>
  </si>
  <si>
    <t>The 'Set client connection encryption level' option has been set to 'Enabled: High Level'.</t>
  </si>
  <si>
    <t>The Set client connection encryption level option has not been set to Enabled: High Level.</t>
  </si>
  <si>
    <t>18.9.59.3.9.5</t>
  </si>
  <si>
    <t>If Remote Desktop client connections that use low level encryption are allowed, it is more likely that an attacker will be able to decrypt any captured Remote Desktop Services network traffic.</t>
  </si>
  <si>
    <t>To establish the recommended configuration via GP, set the following UI path to Enabled: High Level:
Computer Configuration&gt;Policies&gt;Administrative Templates&gt;Windows Components&gt;Remote Desktop Services&gt;Remote Desktop Session Host&gt;Security&gt;Set client connection encryption level.</t>
  </si>
  <si>
    <t>Set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</si>
  <si>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WIN2019-253</t>
  </si>
  <si>
    <t>Set "Do not delete temp folders upon exit" to "Disabled"</t>
  </si>
  <si>
    <t>This policy setting specifies whether Remote Desktop Services retains a user's per-session temporary folders at logoff.
The recommended state for this setting is: `Disabled`.</t>
  </si>
  <si>
    <t xml:space="preserve">Navigate to the UI Path articulated in the Remediation section and confirm it is set as prescribed. This group policy setting is backed by the following registry location:
HKEY_USERS\[USER SID]\Software\Policies\Microsoft\Windows\CloudContent:ConfigureWindowsSpotlight
</t>
  </si>
  <si>
    <t xml:space="preserve">The 'Do not delete temp folders upon exit' option has been disabled. </t>
  </si>
  <si>
    <t xml:space="preserve">The Do not delete temp folders upon exit option has not been disabled. </t>
  </si>
  <si>
    <t>18.9.59.3.11</t>
  </si>
  <si>
    <t>18.9.59.3.11.1</t>
  </si>
  <si>
    <t>Sensitive information could be contained inside the temporary folders and visible to other administrators that log into the system.</t>
  </si>
  <si>
    <t>To establish the recommended configuration via GP, set the following UI path to Disabled:
Computer Configuration&gt;Policies&gt;Administrative Templates&gt;Windows Components&gt;Remote Desktop Services&gt;Remote Desktop Session Host&gt;Temporary Folders&gt;Do not delete temp folders upon exit.</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</si>
  <si>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</si>
  <si>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WIN2019-254</t>
  </si>
  <si>
    <t>Set "Do not use temporary folders per session" to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</si>
  <si>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</si>
  <si>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 xml:space="preserve">Navigate to the UI Path articulated in the Remediation section and confirm it is set as prescribed. This group policy setting is backed by the following registry location:
HKEY_USERS\[USER SID]\Software\Policies\Microsoft\Windows\CloudContent:DisableThirdPartySuggestions
</t>
  </si>
  <si>
    <t>The 'Do not use temporary folders per session' option has been disabled.</t>
  </si>
  <si>
    <t>The Do not use temporary folders per session option has not been disabled.</t>
  </si>
  <si>
    <t>18.9.59.3.11.2</t>
  </si>
  <si>
    <t>Disabling this setting keeps the cached data independent for each session, both reducing the chance of problems from shared cached data between sessions, and keeping possibly sensitive data separate to each user session.</t>
  </si>
  <si>
    <t>To establish the recommended configuration via GP, set the following UI path to Disabled:
Computer Configuration&gt;Policies&gt;Administrative Templates&gt;Windows Components&gt;Remote Desktop Services&gt;Remote Desktop Session Host&gt;Temporary Folders&gt;Do not use temporary folders per session.</t>
  </si>
  <si>
    <t>Set "Do not use temporary folders per session"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</si>
  <si>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WIN2019-255</t>
  </si>
  <si>
    <t>Set "Prevent downloading of enclosures" to "Enabled"</t>
  </si>
  <si>
    <t>This policy setting prevents the user from having enclosures (file attachments) downloaded from an RSS feed to the user's computer.
The recommended state for this setting is: `Enabled`.</t>
  </si>
  <si>
    <t xml:space="preserve">Navigate to the UI Path articulated in the Remediation section and confirm it is set as prescribed. This group policy setting is backed by the following registry location:
HKEY_USERS\[USER SID]\Software\Microsoft\Windows\CurrentVersion\Policies\Explorer:NoInplaceSharing
</t>
  </si>
  <si>
    <t xml:space="preserve">The 'Prevent downloading of enclosures' option has been enabled. </t>
  </si>
  <si>
    <t xml:space="preserve">The Prevent downloading of enclosures option has not been enabled. </t>
  </si>
  <si>
    <t>18.9.60</t>
  </si>
  <si>
    <t>18.9.60.1</t>
  </si>
  <si>
    <t>Allowing attachments to be downloaded through the RSS feed can introduce files that could have malicious intent.</t>
  </si>
  <si>
    <t>Users cannot set the Feed Sync Engine to download an enclosure through the Feed property page. Developers cannot change the download setting through feed APIs.</t>
  </si>
  <si>
    <t>To establish the recommended configuration via GP, set the following UI path to Enabled:
Computer Configuration&gt;Policies&gt;Administrative Templates&gt;Windows Components&gt;RSS Feeds&gt;Prevent downloading of enclosures.</t>
  </si>
  <si>
    <t>Set "Prevent downloading of enclosures" to "Enabled". One method to achieve the recommended configuration via Group Policy is to perform the following:
Set the following UI path to Enabled:
Computer Configuration\Policies\Administrative Templates\Windows Components\RSS Feeds\Prevent downloading of enclosures</t>
  </si>
  <si>
    <t>WIN2019-256</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</si>
  <si>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</si>
  <si>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</si>
  <si>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 xml:space="preserve">Navigate to the UI Path articulated in the Remediation section and confirm it is set as prescribed. This group policy setting is backed by the following registry location:
HKEY_USERS\[USER SID]\Software\Policies\Microsoft\Windows\Installer:AlwaysInstallElevated
</t>
  </si>
  <si>
    <t xml:space="preserve">The 'Allow indexing of encrypted files' option has been disabled. </t>
  </si>
  <si>
    <t xml:space="preserve">The Allow indexing of encrypted files option has not been disabled. </t>
  </si>
  <si>
    <t>18.9.61</t>
  </si>
  <si>
    <t>18.9.61.3</t>
  </si>
  <si>
    <t>Indexing and allowing users to search encrypted files could potentially reveal confidential data stored within the encrypted files.</t>
  </si>
  <si>
    <t>To establish the recommended configuration via GP, set the following UI path to Disabled:
Computer Configuration&gt;Policies&gt;Administrative Templates&gt;Windows Components&gt;Search&gt;Allow indexing of encrypted files.</t>
  </si>
  <si>
    <t>Set "Allow indexing of encrypted files" to "Disabled". One method to achieve the recommended configuration via Group Policy is to perform the following:
Set the following UI path to Disabled:
Computer Configuration\Policies\Administrative Templates\Windows Components\Search\Allow indexing of encrypted files</t>
  </si>
  <si>
    <t>WIN2019-257</t>
  </si>
  <si>
    <t>Set "Configure detection for potentially unwanted applications" to "Enabled: Block"</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</si>
  <si>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Windows Defender Antivirus | Microsoft Docs](https://docs.microsoft.com/en-us/windows/security/threat-protection/windows-defender-Antivirus/detect-block-potentially-unwanted-apps-windows-defender-Antivirus)</t>
  </si>
  <si>
    <t>Set 'Configure detection for potentially unwanted applications' has been set to 'Enabled: Block'.</t>
  </si>
  <si>
    <t>Set Configure detection for potentially unwanted applications has not been set to Enabled: Block.</t>
  </si>
  <si>
    <t>18.9.77</t>
  </si>
  <si>
    <t>18.9.77.14</t>
  </si>
  <si>
    <t>Potentially unwanted applications can increase the risk of your network being infected with malware, cause malware infections to be harder to identify, and can waste IT resources in cleaning up the applications. They should be blocked from installation.</t>
  </si>
  <si>
    <t>Applications that are identified by Microsoft as PUA will be blocked at download and install time.</t>
  </si>
  <si>
    <t>To establish the recommended configuration via GP, set the following UI path to Enabled: Block:
Computer Configuration&gt;Policies&gt;Administrative Templates&gt;Windows Components&gt;Windows Defender Antivirus&gt;Configure detection for potentially unwanted applications.</t>
  </si>
  <si>
    <t>Set "Configure detection for potentially unwanted applications" to "Enabled: Block". One method to achieve the recommended configuration via Group Policy is to perform the following:
Set the following UI path to Enabled: Block:
Computer Configuration\Policies\Administrative Templates\Windows Components\Windows Defender Antivirus\Configure detection for potentially unwanted applications</t>
  </si>
  <si>
    <t>WIN2019-258</t>
  </si>
  <si>
    <t>Set "Turn off Windows Defender Antivirus" to "Disabled"</t>
  </si>
  <si>
    <t>This policy setting turns off Windows Defender Antivirus. If the setting is configured to Disabled, Windows Defender Antivirus runs and computers are scanned for malware and other potentially unwanted software.
The recommended state for this setting is: `Disabled`.</t>
  </si>
  <si>
    <t>The 'Turn off Windows Defender Antivirus' has been set to disabled.</t>
  </si>
  <si>
    <t>The Turn off Windows Defender Antivirus has not been set to disabled.</t>
  </si>
  <si>
    <t>18.9.77.15</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</si>
  <si>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</si>
  <si>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To establish the recommended configuration via GP, set the following UI path to Disabled:
Computer Configuration&gt;Policies&gt;Administrative Templates&gt;Windows Components&gt;Windows Defender Antivirus&gt;Turn off Windows Defender Antivirus.</t>
  </si>
  <si>
    <t>Set "Turn off Windows Defender Antivirus" to "Disabled". One method to achieve the recommended configuration via Group Policy is to perform the following:
Set the following UI path to Disabled:
Computer Configuration\Policies\Administrative Templates\Windows Components\Windows Defender Antivirus\Turn off Windows Defender Antivirus</t>
  </si>
  <si>
    <t>WIN2019-259</t>
  </si>
  <si>
    <t>Set "Configure local setting override for reporting to Microsoft MAPS" to "Disabled"</t>
  </si>
  <si>
    <t>This policy setting configures a local override for the configuration to join Microsoft Active Protection Service (MAPS), which Microsoft has now renamed to "Windows Defender Antivirus Cloud Protection Service". This setting can only be set by Group Policy.
The recommended state for this setting is: `Disabled`.</t>
  </si>
  <si>
    <t>The 'Configure local setting override for reporting to Microsoft MAPS' has been set to disabled.</t>
  </si>
  <si>
    <t>The Configure local setting override for reporting to Microsoft MAPS has not been set to disabled.</t>
  </si>
  <si>
    <t>18.9.77.3</t>
  </si>
  <si>
    <t>18.9.77.3.1</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</si>
  <si>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</si>
  <si>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Computer Configuration&gt;Policies&gt;Administrative Templates&gt;Windows Components&gt;Windows Defender Antivirus&gt;MAPS&gt;Configure local setting override for reporting to Microsoft MAPS.</t>
  </si>
  <si>
    <t>Set "Configure local setting override for reporting to Microsoft MAPS" to "Disabled". One method to achieve the recommended configuration via Group Policy is to perform the following:
Set the following UI path to Disabled:
Computer Configuration\Policies\Administrative Templates\Windows Components\Windows Defender Antivirus\MAPS\Configure local setting override for reporting to Microsoft MAPS</t>
  </si>
  <si>
    <t>WIN2019-260</t>
  </si>
  <si>
    <t>Set "Turn on behavior monitoring" to "Enabled"</t>
  </si>
  <si>
    <t>This policy setting allows you to configure behavior monitoring for Windows Defender Antivirus. 
The recommended state for this setting is: `Enabled`.</t>
  </si>
  <si>
    <t>The 'Turn on behavior monitoring' has been set to enabled.</t>
  </si>
  <si>
    <t>The Turn on behavior monitoring has not been set to enabled.</t>
  </si>
  <si>
    <t>18.9.77.7</t>
  </si>
  <si>
    <t>18.9.77.7.1</t>
  </si>
  <si>
    <t>When running an Antivirus solution such as Windows Defender Antivirus, it is important to ensure that it is configured to heuristically monitor in real-time for suspicious and known malicious activity.</t>
  </si>
  <si>
    <t>None - this is the default configuration.</t>
  </si>
  <si>
    <t>To establish the recommended configuration via GP, set the following UI path to Enabled:
Computer Configuration&gt;Policies&gt;Administrative Templates&gt;Windows Components&gt;Windows Defender Antivirus&gt;Real-Time Protection&gt;Turn on behavior monitoring.</t>
  </si>
  <si>
    <t>Set "Turn on behavior monitoring" to "Enabled". One method to achieve the recommended configuration via Group Policy is to perform the following:
Set the following UI path to Enabled:
Computer Configuration\Policies\Administrative Templates\Windows Components\Windows Defender Antivirus\Real-Time Protection\Turn on behavior monitoring</t>
  </si>
  <si>
    <t>WIN2019-261</t>
  </si>
  <si>
    <t>Set "Scan removable drives" to "Enabled"</t>
  </si>
  <si>
    <t>This policy setting allows you to manage whether or not to scan for malicious software and unwanted software in the contents of removable drives, such as USB flash drives, when running a full scan.
The recommended state for this setting is: `Enabled`.</t>
  </si>
  <si>
    <t>The 'Scan removable drives' has been set to enabled.</t>
  </si>
  <si>
    <t>The Scan removable drives has not been set to enabled.</t>
  </si>
  <si>
    <t>18.9.77.10</t>
  </si>
  <si>
    <t>18.9.77.10.1</t>
  </si>
  <si>
    <t>It is important to ensure that any present removable drives are always included in any type of scan, as removable drives are more likely to contain malicious software brought in to the enterprise managed environment from an external, unmanaged computer.</t>
  </si>
  <si>
    <t>Removable drives will be scanned during any type of scan by Windows Defender Antivirus.</t>
  </si>
  <si>
    <t>To establish the recommended configuration via GP, set the following UI path to Enabled:
Computer Configuration&gt;Policies&gt;Administrative Templates&gt;Windows Components&gt;Windows Defender Antivirus&gt;Scan&gt;Scan removable drives.</t>
  </si>
  <si>
    <t>Set "Scan removable drives" to "Enabled". One method to achieve the recommended configuration via Group Policy is to perform the following:
Set the following UI path to Enabled:
Computer Configuration\Policies\Administrative Templates\Windows Components\Windows Defender Antivirus\Scan\Scan removable drives</t>
  </si>
  <si>
    <t>WIN2019-262</t>
  </si>
  <si>
    <t>Set "Turn on e-mail scanning" to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</si>
  <si>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</si>
  <si>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The 'Turn on e-mail scanning' has been set to enabled.</t>
  </si>
  <si>
    <t>The Turn on e-mail scanning has not been set to enabled.</t>
  </si>
  <si>
    <t>18.9.77.10.2</t>
  </si>
  <si>
    <t>Incoming e-mails should be scanned by an Antivirus solution such as Windows Defender Antivirus, as email attachments are a commonly used attack vector to infiltrate computers with malicious software.</t>
  </si>
  <si>
    <t>E-mail scanning by Windows Defender Antivirus will be enabled.</t>
  </si>
  <si>
    <t>To establish the recommended configuration via GP, set the following UI path to Enabled:
Computer Configuration&gt;Policies&gt;Administrative Templates&gt;Windows Components&gt;Windows Defender Antivirus&gt;Scan&gt;Turn on e-mail scanning.</t>
  </si>
  <si>
    <t>Set "Turn on e-mail scanning" to "Enabled". One method to achieve the recommended configuration via Group Policy is to perform the following:
Set the following UI path to Enabled:
Computer Configuration\Policies\Administrative Templates\Windows Components\Windows Defender Antivirus\Scan\Turn on e-mail scanning</t>
  </si>
  <si>
    <t>WIN2019-263</t>
  </si>
  <si>
    <t>Set "Configure Attack Surface Reduction rules" to "Enabled"</t>
  </si>
  <si>
    <t>This policy setting controls the state for the Attack Surface Reduction (ASR) rules.
The recommended state for this setting is: `Enabled`.</t>
  </si>
  <si>
    <t>The 'Configure Attack Surface Reduction rules' has been set to enabled.</t>
  </si>
  <si>
    <t>The Configure Attack Surface Reduction rules has not been set to enabled.</t>
  </si>
  <si>
    <t>18.9.77.13.1</t>
  </si>
  <si>
    <t>18.9.77.13.1.1</t>
  </si>
  <si>
    <t>Attack surface reduction helps prevent actions and apps that are typically used by exploit-seeking malware to infect machines.</t>
  </si>
  <si>
    <t>When a rule is triggered, a notification will be displayed from the Action Center.</t>
  </si>
  <si>
    <t>To establish the recommended configuration via GP, set the following UI path to Enabled:
Computer Configuration&gt;Policies&gt;Administrative Templates&gt;Windows Components&gt;Windows Defender Antivirus&gt;Windows Defender Exploit Guard&gt;Attack Surface Reduction&gt;Configure Attack Surface Reduction rules.</t>
  </si>
  <si>
    <t>Set "Configure Attack Surface Reduction rules" to "Enabled". One method to achieve the recommended configuration via Group Policy is to perform the following:
Set the following UI path to Enabled:
Computer Configuration\Policies\Administrative Templates\Windows Components\Windows Defender Antivirus\Windows Defender Exploit Guard\Attack Surface Reduction\Configure Attack Surface Reduction rules</t>
  </si>
  <si>
    <t>WIN2019-264</t>
  </si>
  <si>
    <t>Set "Configure Attack Surface Reduction rules: Set the state for each ASR rule" is "configured"</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</si>
  <si>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`5beb7efe-fd9a-4556-801d-275e5ffc04cc - 1` (Block execution of potentially obfuscated scripts)
`75668c1f-73b5-4cf0-bb93-3ecf5cb7cc84 - 1` (Block Office applications from injecting code into other processes)
`7674ba52-37eb-4a4f-a9a1-f0f9a1619a2c - 1` (Block Adobe Reader from creating child processes)
`92e97fa1-2edf-4476-bdd6-9dd0b4dddc7b - 1` (Block Win32 API calls from Office macro)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**Note:** More information on ASR rules can be found at the following link: [Use Attack surface reduction rules to prevent malware infection | Microsoft Docs](https://docs.microsoft.com/en-us/windows/security/threat-protection/windows-defender-exploit-guard/attack-surface-reduction-exploit-guard)</t>
  </si>
  <si>
    <t>The 'Configure Attack Surface Reduction rules: Set the state for each ASR rule' has been configured.</t>
  </si>
  <si>
    <t>The Configure Attack Surface Reduction rules: Set the state for each ASR rule has not  been configured.</t>
  </si>
  <si>
    <t>18.9.77.13.1.2</t>
  </si>
  <si>
    <t>To establish the recommended configuration via GP,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Configuration&gt;Policies&gt;Administrative Templates&gt;Windows Components&gt;Windows Defender Antivirus&gt;Windows Defender Exploit Guard&gt;Attack Surface Reduction&gt;Configure Attack Surface Reduction rules: Set the state for each ASR rule.</t>
  </si>
  <si>
    <t>Set "Configure Attack Surface Reduction rules: Set the state for each ASR rule" is "configured". One method to achieve the recommended configuration via Group Policy is to perform the following: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Configuration\Policies\Administrative Templates\Windows Components\Windows Defender Antivirus\Windows Defender Exploit Guard\Attack Surface Reduction\Configure Attack Surface Reduction rules: Set the state for each ASR rule</t>
  </si>
  <si>
    <t>WIN2019-265</t>
  </si>
  <si>
    <t>Set "Prevent users and apps from accessing dangerous websites" to "Enabled: Block"</t>
  </si>
  <si>
    <t>This policy setting controls Windows Defender Exploit Guard network protection. 
The recommended state for this setting is: `Enabled: Block`.</t>
  </si>
  <si>
    <t>The 'Prevent users and apps from accessing dangerous websites' has been set to 'Enabled: Block'.</t>
  </si>
  <si>
    <t>The Prevent users and apps from accessing dangerous websites has not been set to Enabled: Block.</t>
  </si>
  <si>
    <t>18.9.77.13.3</t>
  </si>
  <si>
    <t>18.9.77.13.3.1</t>
  </si>
  <si>
    <t>This setting can help prevent employees from using any application to access dangerous domains that may host phishing scams, exploit-hosting sites, and other malicious content on the Internet.</t>
  </si>
  <si>
    <t>Users and applications will not be able to access dangerous domains.</t>
  </si>
  <si>
    <t>To establish the recommended configuration via GP, set the following UI path to Enabled: Block:
Computer Configuration&gt;Policies&gt;Administrative Templates&gt;Windows Components&gt;Windows Defender Antivirus&gt;Windows Defender Exploit Guard&gt;Network Protection&gt;Prevent users and apps from accessing dangerous websites.</t>
  </si>
  <si>
    <t>Set "Prevent users and apps from accessing dangerous websites" to "Enabled: Block". One method to achieve the recommended configuration via Group Policy is to perform the following:
Set the following UI path to Enabled: Block:
Computer Configuration\Policies\Administrative Templates\Windows Components\Windows Defender Antivirus\Windows Defender Exploit Guard\Network Protection\Prevent users and apps from accessing dangerous websites</t>
  </si>
  <si>
    <t>WIN2019-266</t>
  </si>
  <si>
    <t>Set "Configure Windows Defender SmartScreen" to "Enabled: Warn and prevent bypass"</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</si>
  <si>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</si>
  <si>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The 'Configure Windows Defender SmartScreen' has been set to 'Enabled: Warn and prevent bypass'.</t>
  </si>
  <si>
    <t>The Configure Windows Defender SmartScreen has not been set to Enabled: Warn and prevent bypass.</t>
  </si>
  <si>
    <t>18.9.80.1</t>
  </si>
  <si>
    <t>18.9.80.1.1</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</si>
  <si>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</si>
  <si>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Users will be warned before they are allowed to run unrecognized programs downloaded from the Internet.</t>
  </si>
  <si>
    <t>To establish the recommended configuration via GP, set the following UI path to Enabled: Warn and prevent bypass:
Computer Configuration&gt;Policies&gt;Administrative Templates&gt;Windows Components&gt;Windows Defender SmartScreen&gt;Explorer&gt;Configure Windows Defender SmartScreen.</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</si>
  <si>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</si>
  <si>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WIN2019-267</t>
  </si>
  <si>
    <t>Set "Allow Windows Ink Workspace" to "Enabled: On, but disallow access above lock" OR "Disabled" but not "Enabled: On"</t>
  </si>
  <si>
    <t>This policy setting determines whether Windows Ink items are allowed above the lock screen.
The recommended state for this setting is: `Enabled: On, but disallow access above lock` OR `Disabled`.</t>
  </si>
  <si>
    <t xml:space="preserve">Navigate to the UI Path articulated in the Remediation section and confirm it is set as prescribed. This group policy setting is backed by the following registry location:
HKEY_LOCAL_MACHINE\SOFTWARE\Policies\Microsoft\WindowsInkWorkspace:AllowWindowsInkWorkspace
</t>
  </si>
  <si>
    <t>The 'Allow Windows Ink Workspace' option has been set to 'Enabled: On, but disallow access above lock' OR 'Disabled' but not 'Enabled: On'.</t>
  </si>
  <si>
    <t>The Allow Windows Ink Workspace option has not been set to Enabled: On, but disallow access above lock OR Disabled but not Enabled: On.</t>
  </si>
  <si>
    <t>18.9.84</t>
  </si>
  <si>
    <t>18.9.84.2</t>
  </si>
  <si>
    <t>Allowing any apps to be accessed while system is locked is not recommended. If this feature is permitted, it should only be accessible once a user authenticates with the proper credentials.</t>
  </si>
  <si>
    <t>Windows Ink Workspace will not be permitted above the lock screen.</t>
  </si>
  <si>
    <t>To establish the recommended configuration via GP, set the following UI path to Enabled: On, but disallow access above lock OR Disabled:
Computer Configuration&gt;Policies&gt;Administrative Templates&gt;Windows Components&gt;Windows Ink Workspace&gt;Allow Windows Ink Workspace.</t>
  </si>
  <si>
    <t>Set "Allow Windows Ink Workspace" to "Enabled: On, but disallow access above lock" OR "Disabled" but not "Enabled: On". One method to achieve the recommended configuration via Group Policy is to perform the following:
Set the following UI path to Enabled: On, but disallow access above lock OR Disabled:
Computer Configuration\Policies\Administrative Templates\Windows Components\Windows Ink Workspace\Allow Windows Ink Workspace</t>
  </si>
  <si>
    <t>WIN2019-268</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</si>
  <si>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</si>
  <si>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</si>
  <si>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 xml:space="preserve">The 'Allow user control over installs' option has been disabled. </t>
  </si>
  <si>
    <t xml:space="preserve">The Allow user control over installs option has not been disabled. </t>
  </si>
  <si>
    <t>18.9.85</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</si>
  <si>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</si>
  <si>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</si>
  <si>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To establish the recommended configuration via GP, set the following UI path to Disabled:
Computer Configuration&gt;Policies&gt;Administrative Templates&gt;Windows Components&gt;Windows Installer&gt;Allow user control over installs.</t>
  </si>
  <si>
    <t>Set "Allow user control over installs" to "Disabled". One method to achieve the recommended configuration via Group Policy is to perform the following:
Set the following UI path to Disabled:
Computer Configuration\Policies\Administrative Templates\Windows Components\Windows Installer\Allow user control over installs</t>
  </si>
  <si>
    <t>WIN2019-269</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</si>
  <si>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</si>
  <si>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</si>
  <si>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The 'Always install with elevated privileges' option has been disabled.</t>
  </si>
  <si>
    <t>The Always install with elevated privileges option has not been disabled.</t>
  </si>
  <si>
    <t>18.9.85.2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</si>
  <si>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</si>
  <si>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Configuration&gt;Policies&gt;Administrative Templates&gt;Windows Components&gt;Windows Installer&gt;Always install with elevated privileges.</t>
  </si>
  <si>
    <t>Set "Always install with elevated privileges" to "Disabled". One method to achieve the recommended configuration via Group Policy is to perform the following:
Set the following UI path to Disabled:
Computer Configuration\Policies\Administrative Templates\Windows Components\Windows Installer\Always install with elevated privileges</t>
  </si>
  <si>
    <t>WIN2019-270</t>
  </si>
  <si>
    <t>Set "Sign-in last interactive user automatically after a system-initiated restart" to "Disabled"</t>
  </si>
  <si>
    <t>This policy setting controls whether a device will automatically sign-in the last interactive user after Windows Update restarts the system.
The recommended state for this setting is: `Disabled`.</t>
  </si>
  <si>
    <t>The 'Sign-in last interactive user automatically after a system-initiated restart' option has been disabled.</t>
  </si>
  <si>
    <t>The Sign-in last interactive user automatically after a system-initiated restart option has not been disabled.</t>
  </si>
  <si>
    <t>18.9.86</t>
  </si>
  <si>
    <t>18.9.86.1</t>
  </si>
  <si>
    <t>Disabling this feature will prevent the caching of user's credentials and unauthorized use of the device, and also ensure the user is aware of the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</si>
  <si>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</si>
  <si>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To establish the recommended configuration via GP, set the following UI path to Disabled:
Computer Configuration&gt;Policies&gt;Administrative Templates&gt;Windows Components&gt;Windows Logon Options&gt;Sign-in last interactive user automatically after a system-initiated restart.</t>
  </si>
  <si>
    <t>Set "Sign-in last interactive user automatically after a system-initiated restart" to "Disabled". One method to achieve the recommended configuration via Group Policy is to perform the following:
Set the following UI path to Disabled:
Computer Configuration\Policies\Administrative Templates\Windows Components\Windows Logon Options\Sign-in last interactive user automatically after a system-initiated restart</t>
  </si>
  <si>
    <t>WIN2019-271</t>
  </si>
  <si>
    <t>Set "Turn on PowerShell Script Block Logging" to "Disabled"</t>
  </si>
  <si>
    <t>This policy setting enables logging of all PowerShell script input to the Microsoft-Windows-PowerShell/Operational event log.
The recommended state for this setting is: `Disabled`.
**Note:** In Microsoft's own hardening guidance, they recommend the opposite value, `Enabled`, because having this data logged improves investigations of PowerShell attack incidents. However, the default ACL on the PowerShell Operational log allows Interactive User (i.e. _any_ logged on user) to read it, and therefore possibly expose passwords or other sensitive information to unauthorized users. If Microsoft locks down the default ACL on that log in the future (e.g. to restrict it only to Administrators), then we will revisit this recommendation in a future release.</t>
  </si>
  <si>
    <t xml:space="preserve">The 'Turn on PowerShell Script Block Logging' option has been disabled. </t>
  </si>
  <si>
    <t xml:space="preserve">The Turn on PowerShell Script Block Logging option has not been disabled. </t>
  </si>
  <si>
    <t>18.9.95</t>
  </si>
  <si>
    <t>18.9.95.1</t>
  </si>
  <si>
    <t>There are potential risks of capturing passwords in the PowerShell logs. This setting should only be needed for debugging purposes, and not in normal operation, it is important to ensure this is set to `Disabled`.</t>
  </si>
  <si>
    <t>Logging of PowerShell script input is disabled.</t>
  </si>
  <si>
    <t>To establish the recommended configuration via GP, set the following UI path to Disabled:
Computer Configuration&gt;Policies&gt;Administrative Templates&gt;Windows Components&gt;Windows PowerShell&gt;Turn on PowerShell Script Block Logging.</t>
  </si>
  <si>
    <t>Set "Turn on PowerShell Script Block Logging" to "Disabled". One method to achieve the recommended configuration via Group Policy is to perform the following:
Set the following UI path to Disabled:
Computer Configuration\Policies\Administrative Templates\Windows Components\Windows PowerShell\Turn on PowerShell Script Block Logging</t>
  </si>
  <si>
    <t>WIN2019-272</t>
  </si>
  <si>
    <t>Set "Turn on PowerShell Transcription" to "Disabled"</t>
  </si>
  <si>
    <t>This Policy setting lets you capture the input and output of Windows PowerShell commands into text-based transcripts.
The recommended state for this setting is: `Disabled`.</t>
  </si>
  <si>
    <t xml:space="preserve">The 'Turn on PowerShell Transcription' option has been disabled. </t>
  </si>
  <si>
    <t xml:space="preserve">The Turn on PowerShell Transcription option has not been disabled. </t>
  </si>
  <si>
    <t>18.9.95.2</t>
  </si>
  <si>
    <t>If this setting is enabled there is a risk that passwords could get stored in plain text in the `PowerShell_transcript` output file.</t>
  </si>
  <si>
    <t>To establish the recommended configuration via GP, set the following UI path to Disabled:
Computer Configuration&gt;Policies&gt;Administrative Templates&gt;Windows Components&gt;Windows PowerShell&gt;Turn on PowerShell Transcription.</t>
  </si>
  <si>
    <t>Set "Turn on PowerShell Transcription" to "Disabled". One method to achieve the recommended configuration via Group Policy is to perform the following:
Set the following UI path to Disabled:
Computer Configuration\Policies\Administrative Templates\Windows Components\Windows PowerShell\Turn on PowerShell Transcription</t>
  </si>
  <si>
    <t>WIN2019-273</t>
  </si>
  <si>
    <t>Set "Allow Basic authentication" to "Disabled"</t>
  </si>
  <si>
    <t>This policy setting allows you to manage whether the Windows Remote Management (WinRM) client uses Basic authentication.
The recommended state for this setting is: `Disabled`.</t>
  </si>
  <si>
    <t xml:space="preserve">The 'Allow Basic authentication' option has been disabled. </t>
  </si>
  <si>
    <t xml:space="preserve">The Allow Basic authentication option has not been disabled. </t>
  </si>
  <si>
    <t>18.9.97.1</t>
  </si>
  <si>
    <t>18.9.97.1.1</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</si>
  <si>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</si>
  <si>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Configuration&gt;Policies&gt;Administrative Templates&gt;Windows Components&gt;Windows Remote Management (WinRM)&gt;WinRM Client&gt;Allow Basic authentication.</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</si>
  <si>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</si>
  <si>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WIN2019-274</t>
  </si>
  <si>
    <t>Set "Allow unencrypted traffic" to "Disabled"</t>
  </si>
  <si>
    <t>This policy setting allows you to manage whether the Windows Remote Management (WinRM) client sends and receives unencrypted messages over the network.
The recommended state for this setting is: `Disabled`.</t>
  </si>
  <si>
    <t xml:space="preserve">The 'Allow unencrypted traffic' option has been disabled. </t>
  </si>
  <si>
    <t xml:space="preserve">The Allow unencrypted traffic option has not been disabled. </t>
  </si>
  <si>
    <t>18.9.97.1.2</t>
  </si>
  <si>
    <t>Encrypting WinRM network traffic reduces the risk of an attacker viewing or modifying WinRM messages as they transit the network.</t>
  </si>
  <si>
    <t>To establish the recommended configuration via GP, set the following UI path to Disabled:
Computer Configuration&gt;Policies&gt;Administrative Templates&gt;Windows Components&gt;Windows Remote Management (WinRM)&gt;WinRM Client&gt;Allow unencrypted traffic.</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</si>
  <si>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</si>
  <si>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WIN2019-275</t>
  </si>
  <si>
    <t>Set "Disallow Digest authentication" to "Enabled"</t>
  </si>
  <si>
    <t>This policy setting allows you to manage whether the Windows Remote Management (WinRM) client will not use Digest authentication.
The recommended state for this setting is: `Enabled`.</t>
  </si>
  <si>
    <t xml:space="preserve">The 'Disallow Digest authentication' option has been disabled. </t>
  </si>
  <si>
    <t xml:space="preserve">The Disallow Digest authentication option has not been disabled. </t>
  </si>
  <si>
    <t>18.9.97.1.3</t>
  </si>
  <si>
    <t>Digest authentication is less robust than other authentication methods available in WinRM, an attacker who is able to capture packets on the network where WinRM is running may be able to determine the credentials used for accessing remote hosts via WinRM.</t>
  </si>
  <si>
    <t>The WinRM client will not use Digest authentication.</t>
  </si>
  <si>
    <t>To establish the recommended configuration via GP, set the following UI path to Enabled:
Computer Configuration&gt;Policies&gt;Administrative Templates&gt;Windows Components&gt;Windows Remote Management (WinRM)&gt;WinRM Client&gt;Disallow Digest authentication.</t>
  </si>
  <si>
    <t>Set "Disallow Digest authentication" to "Enabled".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</si>
  <si>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WIN2019-276</t>
  </si>
  <si>
    <t>This policy setting allows you to manage whether the Windows Remote Management (WinRM) service accepts Basic authentication from a remote client.
The recommended state for this setting is: `Disabled`.</t>
  </si>
  <si>
    <t>18.9.97.2</t>
  </si>
  <si>
    <t>18.9.97.2.1</t>
  </si>
  <si>
    <t>To establish the recommended configuration via GP, set the following UI path to Disabled:
Computer Configuration&gt;Policies&gt;Administrative Templates&gt;Windows Components&gt;Windows Remote Management (WinRM)&gt;WinRM Service&gt;Allow Basic authentication.</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</si>
  <si>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Service\Allow Basic authentication</t>
  </si>
  <si>
    <t>WIN2019-277</t>
  </si>
  <si>
    <t>This policy setting allows you to manage whether the Windows Remote Management (WinRM) service sends and receives unencrypted messages over the network.
The recommended state for this setting is: `Disabled`.</t>
  </si>
  <si>
    <t xml:space="preserve">The 'Allow unencrypted traffic 'option has been disabled. </t>
  </si>
  <si>
    <t xml:space="preserve">The Allow unencrypted trafficoption has not been disabled. </t>
  </si>
  <si>
    <t>18.9.97.2.3</t>
  </si>
  <si>
    <t>To establish the recommended configuration via GP, set the following UI path to Disabled:
Computer Configuration&gt;Policies&gt;Administrative Templates&gt;Windows Components&gt;Windows Remote Management (WinRM)&gt;WinRM Service&gt;Allow unencrypted traffic.</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</si>
  <si>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Service\Allow unencrypted traffic</t>
  </si>
  <si>
    <t>WIN2019-278</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</si>
  <si>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</si>
  <si>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</si>
  <si>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 xml:space="preserve">The 'Disallow WinRM from storing RunAs credentials' option has been enabled. </t>
  </si>
  <si>
    <t xml:space="preserve">The Disallow WinRM from storing RunAs credentials option has not been enabled. </t>
  </si>
  <si>
    <t>18.9.97.2.4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</si>
  <si>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</si>
  <si>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</si>
  <si>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To establish the recommended configuration via GP, set the following UI path to Enabled:
Computer Configuration&gt;Policies&gt;Administrative Templates&gt;Windows Components&gt;Windows Remote Management (WinRM)&gt;WinRM Service&gt;Disallow WinRM from storing RunAs credentials.</t>
  </si>
  <si>
    <t>Set "Disallow WinRM from storing RunAs credentials" to "Enabled". One method to achieve the recommended configuration via Group Policy is to perform the following:
Set the following UI path to Enabled:
Computer Configuration\Policies\Administrative Templates\Windows Components\Windows Remote Management (WinRM)\WinRM Service\Disallow WinRM from storing RunAs credentials</t>
  </si>
  <si>
    <t>WIN2019-279</t>
  </si>
  <si>
    <t>Set "Prevent users from modifying settings" to "Enabled"</t>
  </si>
  <si>
    <t>This policy setting prevent users from making changes to the Exploit protection settings area in the Windows Security settings.
The recommended state for this setting is: `Enabled`.</t>
  </si>
  <si>
    <t>The Set 'Prevent users from modifying settings' has been enabled.</t>
  </si>
  <si>
    <t>The Set Prevent users from modifying settings has not been enabled.</t>
  </si>
  <si>
    <t>18.9.99.2</t>
  </si>
  <si>
    <t>18.9.99.2.1</t>
  </si>
  <si>
    <t>Only authorized IT staff should be able to make changes to the exploit protection settings in order to ensure the organizations specific configuration is not modified.</t>
  </si>
  <si>
    <t>Local users cannot make changes in the Exploit protection settings area.</t>
  </si>
  <si>
    <t>To establish the recommended configuration via GP, set the following UI path to Enabled:
Computer Configuration&gt;Policies&gt;Administrative Templates&gt;Windows Components&gt;Windows Security&gt;App and browser protection&gt;Prevent users from modifying settings.</t>
  </si>
  <si>
    <t>Set "Prevent users from modifying settings" to "Enabled". One method to achieve the recommended configuration via Group Policy is to perform the following:
Set the following UI path to Enabled:
Computer Configuration\Policies\Administrative Templates\Windows Components\Windows Security\App and browser protection\Prevent users from modifying settings</t>
  </si>
  <si>
    <t>WIN2019-280</t>
  </si>
  <si>
    <t>Set "Configure Automatic Updates" to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</si>
  <si>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setting, and instead configure it to `Disabled` so that the native Windows Update mechanism does not interfere with the 3rd-party patching process.</t>
  </si>
  <si>
    <t xml:space="preserve">The 'Configure Automatic Updates' option has been enabled. </t>
  </si>
  <si>
    <t xml:space="preserve">The Configure Automatic Updates option has not been enabled. </t>
  </si>
  <si>
    <t>18.9.102</t>
  </si>
  <si>
    <t>18.9.102.2</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</si>
  <si>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</si>
  <si>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Critical operating system updates and service packs will be installed as necessary.</t>
  </si>
  <si>
    <t>To establish the recommended configuration via GP, set the following UI path to Enabled:
Computer Configuration&gt;Policies&gt;Administrative Templates&gt;Windows Components&gt;Windows Update&gt;Configure Automatic Updates.</t>
  </si>
  <si>
    <t>Set "Configure Automatic Updates" to "Enabled". One method to achieve the recommended configuration via Group Policy is to perform the following:
Set the following UI path to Enabled:
Computer Configuration\Policies\Administrative Templates\Windows Components\Windows Update\Configure Automatic Updates</t>
  </si>
  <si>
    <t>WIN2019-281</t>
  </si>
  <si>
    <t>Set "Configure Automatic Updates: Scheduled install day" to "0 - Every day"</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</si>
  <si>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Rule 18.9.102.2. It will have no impact if any other option is selected.</t>
  </si>
  <si>
    <t>The 'Configure Automatic Updates: Scheduled install day' option has been set to '0 - Every day'.</t>
  </si>
  <si>
    <t>The Configure Automatic Updates: Scheduled install day option has not been set to 0 - Every day.</t>
  </si>
  <si>
    <t>18.9.102.3</t>
  </si>
  <si>
    <t>If `4 - Auto download and schedule the install` is selected in Rule 18.9.102.2, critical operating system updates and service packs will automatically download every day (at 3:00 A.M., by default).</t>
  </si>
  <si>
    <t>To establish the recommended configuration via GP, set the following UI path to 0 - Every day:
Computer Configuration&gt;Policies&gt;Administrative Templates&gt;Windows Components&gt;Windows Update&gt;Configure Automatic Updates: Scheduled install day.</t>
  </si>
  <si>
    <t>Set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Update\Configure Automatic Updates: Scheduled install day</t>
  </si>
  <si>
    <t>WIN2019-282</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</si>
  <si>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</si>
  <si>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</si>
  <si>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 xml:space="preserve">The 'No auto-restart with logged on users for scheduled automatic updates installations' option has been disabled. </t>
  </si>
  <si>
    <t xml:space="preserve">The No auto-restart with logged on users for scheduled automatic updates installations option has not been disabled. </t>
  </si>
  <si>
    <t>18.9.102.4</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</si>
  <si>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</si>
  <si>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To establish the recommended configuration via GP, set the following UI path to Disabled:
Computer Configuration&gt;Policies&gt;Administrative Templates&gt;Windows Components&gt;Windows Update&gt;No auto-restart with logged on users for scheduled automatic updates installations.</t>
  </si>
  <si>
    <t>Set "No auto-restart with logged on users for scheduled automatic updates installations" to "Disabled".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</si>
  <si>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WIN2019-283</t>
  </si>
  <si>
    <t>Set "Manage preview builds" to "Enabled: Disable preview builds"</t>
  </si>
  <si>
    <t>This policy setting determines whether users can access the Windows Insider Program controls in Settings -&gt; Update and Security. These controls enable users to make their devices available for downloading and installing preview (beta) builds of Windows software.
The recommended state for this setting is: `Enabled: Disable preview builds`.</t>
  </si>
  <si>
    <t>The 'Manage preview builds' has been set to 'Enabled: Disable preview builds'.</t>
  </si>
  <si>
    <t>The Manage preview builds has not been set to Enabled: Disable preview builds.</t>
  </si>
  <si>
    <t>18.9.102.1</t>
  </si>
  <si>
    <t>18.9.102.1.1</t>
  </si>
  <si>
    <t>Preview builds are prevented from installing on the device.</t>
  </si>
  <si>
    <t>To establish the recommended configuration via GP, set the following UI path to Enabled: Disable preview builds:
Computer Configuration&gt;Policies&gt;Administrative Templates&gt;Windows Components&gt;Windows Update&gt;Windows Update for Business&gt;Manage preview builds.</t>
  </si>
  <si>
    <t>Set "Manage preview builds" to "Enabled: Disable preview builds". One method to achieve the recommended configuration via Group Policy is to perform the following:
Set the following UI path to Enabled: Disable preview builds:
Computer Configuration\Policies\Administrative Templates\Windows Components\Windows Update\Windows Update for Business\Manage preview builds</t>
  </si>
  <si>
    <t>WIN2019-284</t>
  </si>
  <si>
    <t>Set "Select when Preview Builds and Feature Updates are received" to "Enabled: Semi-Annual Channel, 180 or more days"</t>
  </si>
  <si>
    <t>This policy setting determines the level of Preview Build or Feature Updates to receive, and when.
The Windows readiness level for each new Windows 10 Feature Update is classified in one of 5 categories, depending on your organizations level of comfort with receiving them:
- **Preview Build - Fast:** Devices set to this level will be the first to receive new builds of Windows with features not yet available to the general public. Select Fast to participate in identifying and reporting issues to Microsoft, and provide suggestions on new functionality.
- **Preview Build - Slow:** Devices set to this level receive new builds of Windows before they are available to the general public, but at a slower cadence than those set to Fast, and with changes and fixes identified in earlier builds.
- **Release Preview:** Receive builds of Windows just before Microsoft releases them to the general public.
- **Semi-Annual Channel (Targeted):** Receive feature updates when they are released to the general public.
- **Semi-Annual Channel:** Feature updates will arrive when they are declared Semi-Annual Channel. This usually occurs about 4 months after Semi-Annual Channel (Targeted), indicating that Microsoft, Independent Software Vendors (ISVs), partners and customer believe that the release is ready for broad deployment.
The recommended state for this setting is: `Enabled: Semi-Annual Channel, 180 or more days`.
**Note:** If the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Server 2016 R1709, values above 180 days are not recognized by the OS. Starting with Windows Server 2016 R1709, the maximum number of days you can defer is 365 days.</t>
  </si>
  <si>
    <t>The 'Select when Feature Updates are received' option has been set to 'Enabled: Semi-Annual Channel, 180 or more days'.</t>
  </si>
  <si>
    <t>The Select when Feature Updates are received option has not been set to Enabled: Semi-Annual Channel, 180 or more days.</t>
  </si>
  <si>
    <t>18.9.102.1.2</t>
  </si>
  <si>
    <t>Forcing new features without prior testing in your environment could cause software incompatibilities as well as introducing new bugs into the operating system. In an enterprise managed environment, it is generally preferred to delay Feature Updates until thorough testing and a deployment plan is in place. This recommendation delays the _automatic_ installation of new features as long as possible.</t>
  </si>
  <si>
    <t>Feature Updates will be delayed until 180 or more days after they are declared to have a Windows readiness level of "Semi-Annual Channel".</t>
  </si>
  <si>
    <t>To establish the recommended configuration via GP, set the following UI path to Enabled: Semi-Annual Channel, 180 or more days:
Computer Configuration&gt;Policies&gt;Administrative Templates&gt;Windows Components&gt;Windows Update&gt;Windows Update for Business&gt;Select when Preview Builds and Feature Updates are received.</t>
  </si>
  <si>
    <t>Set "Select when Preview Builds and Feature Updates are received" to "Enabled: Semi-Annual Channel, 180 or more days". One method to achieve the recommended configuration via Group Policy is to perform the following:
Set the following UI path to Enabled: Semi-Annual Channel, 180 or more days:
Computer Configuration\Policies\Administrative Templates\Windows Components\Windows Update\Windows Update for Business\Select when Preview Builds and Feature Updates are received</t>
  </si>
  <si>
    <t>WIN2019-285</t>
  </si>
  <si>
    <t>Set "Select when Quality Updates are received" to "Enabled: 0 days"</t>
  </si>
  <si>
    <t>This settings controls when Quality Updates are received.
The recommended state for this setting is: `Enabled: 0 days`.
**Note:** If the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</si>
  <si>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The 'Select when Quality Updates are received' option has been set to 'Enabled: 0 days'.</t>
  </si>
  <si>
    <t>The Select when Quality Updates are received option has not been set to Enabled: 0 days.</t>
  </si>
  <si>
    <t>18.9.102.1.3</t>
  </si>
  <si>
    <t>Quality Updates can contain important bug fixes and/or security patches, and should be installed as soon as possible.</t>
  </si>
  <si>
    <t>To establish the recommended configuration via GP, set the following UI path to Enabled:0 days:
Computer Configuration&gt;Policies&gt;Administrative Templates&gt;Windows Components&gt;Windows Update&gt;Windows Update for Business&gt;Select when Quality Updates are received.</t>
  </si>
  <si>
    <t>Set "Select when Quality Updates are received" to "Enabled: 0 days". One method to achieve the recommended configuration via Group Policy is to perform the following:
Set the following UI path to Enabled:0 days:
Computer Configuration\Policies\Administrative Templates\Windows Components\Windows Update\Windows Update for Business\Select when Quality Updates are received</t>
  </si>
  <si>
    <t>WIN2019-286</t>
  </si>
  <si>
    <t>Set "Enable screen saver" to "Enabled"</t>
  </si>
  <si>
    <t>This policy setting enables/disables the use of desktop screen savers.
The recommended state for this setting is: `Enabled`.</t>
  </si>
  <si>
    <t xml:space="preserve">The 'Enable screen saver' option has been enabled. </t>
  </si>
  <si>
    <t xml:space="preserve">The Enable screen saver option has not been enabled. </t>
  </si>
  <si>
    <t>19.1.3</t>
  </si>
  <si>
    <t>19.1.3.1</t>
  </si>
  <si>
    <t>If a user forgets to lock their computer when they walk away, it is possible that a passerby will hijack it. Configuring a timed screen saver with password lock will help to protect against these hijacks.</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</si>
  <si>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19.1.3.4) is set to a nonzero value through the setting or through Control Panel.</t>
  </si>
  <si>
    <t>To establish the recommended configuration via GP, set the following UI path to Enabled:
User Configuration&gt;Policies&gt;Administrative Templates&gt;Control Panel&gt;Personalization&gt;Enable screen saver.</t>
  </si>
  <si>
    <t>Set "Enable screen saver" to "Enabled". One method to achieve the recommended configuration via Group Policy is to perform the following:
Set the following UI path to Enabled:
User Configuration\Policies\Administrative Templates\Control Panel\Personalization\Enable screen saver</t>
  </si>
  <si>
    <t>WIN2019-287</t>
  </si>
  <si>
    <t>Set "Force specific screen saver: Screen saver executable name" to "Enabled: scrnsave.scr"</t>
  </si>
  <si>
    <t>This policy setting specifies the screen saver for the user's desktop.
The recommended state for this setting is: `Enabled: scrnsave.scr`.
**Note:** If the specified screen saver is not installed on a computer to which this setting applies, the setting is ignored.</t>
  </si>
  <si>
    <t xml:space="preserve">The 'Force specific screen saver: Screen saver executable name' option has been enabled. </t>
  </si>
  <si>
    <t xml:space="preserve">The Force specific screen saver: Screen saver executable name option has not been enabled. </t>
  </si>
  <si>
    <t>19.1.3.2</t>
  </si>
  <si>
    <t>The system displays the specified screen saver on the user's desktop. The drop-down list of screen savers in the Screen Saver dialog in the Personalization or Display Control Panel will be disabled, preventing users from changing the screen saver.</t>
  </si>
  <si>
    <t>To establish the recommended configuration via GP, set the following UI path to Enabled: scrnsave.scr:
User Configuration&gt;Policies&gt;Administrative Templates&gt;Control Panel&gt;Personalization&gt;Force specific screen saver.</t>
  </si>
  <si>
    <t>Set "Force specific screen saver: Screen saver executable name" to "Enabled: scrnsave.scr". One method to achieve the recommended configuration via Group Policy is to perform the following:
Set the following UI path to Enabled: scrnsave.scr:
User Configuration\Policies\Administrative Templates\Control Panel\Personalization\Force specific screen saver</t>
  </si>
  <si>
    <t>WIN2019-288</t>
  </si>
  <si>
    <t>Set "Password protect the screen saver" to "Enabled"</t>
  </si>
  <si>
    <t>This setting determines whether screen savers used on the computer are password protected.
The recommended state for this setting is: `Enabled`.</t>
  </si>
  <si>
    <t>19.1.3.3</t>
  </si>
  <si>
    <t>All screen savers are password protected. The "Password protected" checkbox on the Screen Saver dialog in the Personalization or Display Control Panel will be disabled, preventing users from changing the password protection setting.</t>
  </si>
  <si>
    <t>To establish the recommended configuration via GP, set the following UI path to Enabled:
User Configuration&gt;Policies&gt;Administrative Templates&gt;Control Panel&gt;Personalization&gt;Password protect the screen saver.</t>
  </si>
  <si>
    <t>Set "Password protect the screen saver" to "Enabled". One method to achieve the recommended configuration via Group Policy is to perform the following:
Set the following UI path to Enabled:
User Configuration\Policies\Administrative Templates\Control Panel\Personalization\Password protect the screen saver</t>
  </si>
  <si>
    <t>WIN2019-289</t>
  </si>
  <si>
    <t>Set "Screen saver timeout" to "Enabled: 900 seconds or fewer, but not 0"</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</si>
  <si>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</si>
  <si>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The 'Screen saver timeout' option has been set to 'Enabled: 900 seconds or fewer, but not 0'</t>
  </si>
  <si>
    <t>The Screen saver timeout option has not been set to Enabled: 900 seconds or fewer, but not 0</t>
  </si>
  <si>
    <t>19.1.3.4</t>
  </si>
  <si>
    <t>The screen saver will automatically activate when the computer has been left unattended for the amount of time specified, and the users will not be able to change the timeout value.</t>
  </si>
  <si>
    <t>To establish the recommended configuration via GP, set the following UI path to Enabled: 900 or fewer, but not 0:
User Configuration&gt;Policies&gt;Administrative Templates&gt;Control Panel&gt;Personalization&gt;Screen saver timeout.</t>
  </si>
  <si>
    <t>Set "Screen saver timeout" to "Enabled: 900 seconds or fewer, but not 0". One method to achieve the recommended configuration via Group Policy is to perform the following:
Set the following UI path to Enabled: 900 or fewer, but not 0:
User Configuration\Policies\Administrative Templates\Control Panel\Personalization\Screen saver timeout</t>
  </si>
  <si>
    <t>WIN2019-290</t>
  </si>
  <si>
    <t>Set "Turn off toast notifications on the lock screen" to "Enabled"</t>
  </si>
  <si>
    <t>This policy setting turns off toast notifications on the lock screen.
The recommended state for this setting is `Enabled`.</t>
  </si>
  <si>
    <t xml:space="preserve">The 'Turn off toast notifications on the lock screen' option has been enabled. </t>
  </si>
  <si>
    <t xml:space="preserve">The Turn off toast notifications on the lock screen option has not been enabled. </t>
  </si>
  <si>
    <t>19.5.1</t>
  </si>
  <si>
    <t>19.5.1.1</t>
  </si>
  <si>
    <t>While this feature can be handy for users, applications that provide toast notifications might display sensitive personal or business data while the device is left unattended.</t>
  </si>
  <si>
    <t>Applications will not be able to raise toast notifications on the lock screen.</t>
  </si>
  <si>
    <t>To establish the recommended configuration via GP, set the following UI path to Enabled:
User Configuration&gt;Policies&gt;Administrative Templates&gt;Start Menu and Taskbar&gt;Notifications&gt;Turn off toast notifications on the lock screen.</t>
  </si>
  <si>
    <t>Set "Turn off toast notifications on the lock screen" to "Enabled". One method to achieve the recommended configuration via Group Policy is to perform the following:
Set the following UI path to Enabled:
User Configuration\Policies\Administrative Templates\Start Menu and Taskbar\Notifications\Turn off toast notifications on the lock screen</t>
  </si>
  <si>
    <t>WIN2019-291</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</si>
  <si>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</si>
  <si>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</si>
  <si>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 xml:space="preserve">The 'Do not preserve zone information in file attachments' option has been disabled. </t>
  </si>
  <si>
    <t xml:space="preserve">The Do not preserve zone information in file attachments option has not been disabled. </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</si>
  <si>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</si>
  <si>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</si>
  <si>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</si>
  <si>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To establish the recommended configuration via GP, set the following UI path to Disabled:
User Configuration&gt;Policies&gt;Administrative Templates&gt;Windows Components&gt;Attachment Manager&gt;Do not preserve zone information in file attachments.</t>
  </si>
  <si>
    <t>Set "Do not preserve zone information in file attachments" to "Disabled".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</si>
  <si>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WIN2019-292</t>
  </si>
  <si>
    <t>Set "Notify Antivirus programs when opening attachments" to "Enabled"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</si>
  <si>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</si>
  <si>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The 'Notify Antivirus programs when opening attachments' option has been enabled.</t>
  </si>
  <si>
    <t>The Notify Antivirus programs when opening attachments option has not been enabled.</t>
  </si>
  <si>
    <t>19.7.4.2</t>
  </si>
  <si>
    <t>Antivirus programs that do not perform on-access checks may not be able to scan downloaded files.</t>
  </si>
  <si>
    <t>Windows tells the registered Antivirus program(s) to scan the file when a user opens a file attachment. If the Antivirus program fails, the attachment is blocked from being opened.</t>
  </si>
  <si>
    <t>To establish the recommended configuration via GP, set the following UI path to Enabled:
User Configuration&gt;Policies&gt;Administrative Templates&gt;Windows Components&gt;Attachment Manager&gt;Notify Antivirus programs when opening attachments.</t>
  </si>
  <si>
    <t>Set "Notify Antivirus programs when opening attachments" to "Enabled".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</si>
  <si>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WIN2019-293</t>
  </si>
  <si>
    <t>Set "Configure Windows spotlight on lock screen" to Disabled"</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</si>
  <si>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</si>
  <si>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The 'Configure Windows spotlight on lock screen' has been disabled.</t>
  </si>
  <si>
    <t>The Configure Windows spotlight on lock screen has not been disabled.</t>
  </si>
  <si>
    <t>19.7.7</t>
  </si>
  <si>
    <t>19.7.7.1</t>
  </si>
  <si>
    <t>Enabling this setting will help ensure your data is not shared with any third party. The Windows Spotlight feature collects data and uses that data to display suggested apps as well as images from the internet.</t>
  </si>
  <si>
    <t>Windows Spotlight will be turned off and users will no longer be able to select it as their lock screen.</t>
  </si>
  <si>
    <t>To establish the recommended configuration via GP, set the following UI path to Disabled:
User Configuration&gt;Policies&gt;Administrative Templates&gt;Windows Components&gt;Cloud Content&gt;Configure Windows spotlight on lock screen.</t>
  </si>
  <si>
    <t>Set "Configure Windows spotlight on lock screen" to Disabled". One method to achieve the recommended configuration via Group Policy is to perform the following:
Set the following UI path to Disabled:
User Configuration\Policies\Administrative Templates\Windows Components\Cloud Content\Configure Windows spotlight on lock screen</t>
  </si>
  <si>
    <t>WIN2019-294</t>
  </si>
  <si>
    <t>Set "Do not suggest third-party content in Windows spotlight" to "Enabled"</t>
  </si>
  <si>
    <t>This policy setting determines whether Windows will suggest apps and content from third-party software publishers.
The recommended state for this setting is: `Enabled`.</t>
  </si>
  <si>
    <t xml:space="preserve">The 'Do not suggest third-party content in Windows spotlight' option has been enabled. </t>
  </si>
  <si>
    <t xml:space="preserve">The Do not suggest third-party content in Windows spotlight option has not been enabled. </t>
  </si>
  <si>
    <t>19.7.7.2</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</si>
  <si>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</si>
  <si>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To establish the recommended configuration via GP, set the following UI path to Enabled:
User Configuration&gt;Policies&gt;Administrative Templates&gt;Windows Components&gt;Cloud Content&gt;Do not suggest third-party content in Windows spotlight.</t>
  </si>
  <si>
    <t>Set "Do not suggest third-party content in Windows spotlight" to "Enabled". One method to achieve the recommended configuration via Group Policy is to perform the following:
Set the following UI path to Enabled:
User Configuration\Policies\Administrative Templates\Windows Components\Cloud Content\Do not suggest third-party content in Windows spotlight</t>
  </si>
  <si>
    <t>WIN2019-295</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</si>
  <si>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</si>
  <si>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</si>
  <si>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 xml:space="preserve">The 'Prevent users from sharing files within their profile.' option has been enabled. </t>
  </si>
  <si>
    <t xml:space="preserve">The Prevent users from sharing files within their profile. option has not been enabled. </t>
  </si>
  <si>
    <t>HSI7</t>
  </si>
  <si>
    <t>HSI7: FTI can move via covert channels (e.g., VM isolation tools)</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</si>
  <si>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</si>
  <si>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</si>
  <si>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</si>
  <si>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Users cannot share files within their profile using the sharing wizard. Also, the sharing wizard cannot create a share at `%root%\Users` and can only be used to create SMB shares on folders.</t>
  </si>
  <si>
    <t>To establish the recommended configuration via GP, set the following UI path to Enabled:
User Configuration&gt;Policies&gt;Administrative Templates&gt;Windows Components&gt;Network Sharing&gt;Prevent users from sharing files within their profile.</t>
  </si>
  <si>
    <t>Set "Prevent users from sharing files within their profile." to "Enabled".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</si>
  <si>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WIN2019-296</t>
  </si>
  <si>
    <t>19.7.41</t>
  </si>
  <si>
    <t>19.7.41.1</t>
  </si>
  <si>
    <t>To establish the recommended configuration via GP, set the following UI path to Disabled:
User Configuration&gt;Policies&gt;Administrative Templates&gt;Windows Components&gt;Windows Installer&gt;Always install with elevated privileges.</t>
  </si>
  <si>
    <t>Set "Always install with elevated privileges" to "Disabled". One method to achieve the recommended configuration via Group Policy is to perform the following:
Set the following UI path to Disabled:
User Configuration\Policies\Administrative Templates\Windows Components\Windows Installer\Always install with elevated privileges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</si>
  <si>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</si>
  <si>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</si>
  <si>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</si>
  <si>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</si>
  <si>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</si>
  <si>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</si>
  <si>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</si>
  <si>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</si>
  <si>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</si>
  <si>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Microsoft Windows Server 2019 Benchmark v1.0.0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</si>
  <si>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</si>
  <si>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</si>
  <si>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</si>
  <si>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</si>
  <si>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</si>
  <si>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</si>
  <si>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</si>
  <si>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</si>
  <si>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</si>
  <si>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</si>
  <si>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</si>
  <si>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</si>
  <si>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</si>
  <si>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</si>
  <si>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</si>
  <si>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</si>
  <si>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</si>
  <si>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</si>
  <si>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</si>
  <si>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</si>
  <si>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 2019 Windows Benchmark V1.0</t>
  </si>
  <si>
    <t>Tribute to "Super" Saumil Shah</t>
  </si>
  <si>
    <t>Updated issue code table</t>
  </si>
  <si>
    <t>Internal Update and Updated issue code table</t>
  </si>
  <si>
    <t xml:space="preserve">Updated based on IRS Publication 1075 (October 2021) Internal updates and Issue Code Table updates.  </t>
  </si>
  <si>
    <t>Internal changes &amp; updates</t>
  </si>
  <si>
    <t xml:space="preserve">Updated issue code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</si>
  <si>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</si>
  <si>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</si>
  <si>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</si>
  <si>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</si>
  <si>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</si>
  <si>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</si>
  <si>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</si>
  <si>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</si>
  <si>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</si>
  <si>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</si>
  <si>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</si>
  <si>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</si>
  <si>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</si>
  <si>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</si>
  <si>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</si>
  <si>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</si>
  <si>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</si>
  <si>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</si>
  <si>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</si>
  <si>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</si>
  <si>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</si>
  <si>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</si>
  <si>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</si>
  <si>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</si>
  <si>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</si>
  <si>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</si>
  <si>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</si>
  <si>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</si>
  <si>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</si>
  <si>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</si>
  <si>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</si>
  <si>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</si>
  <si>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</si>
  <si>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</si>
  <si>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</si>
  <si>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</si>
  <si>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</si>
  <si>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</si>
  <si>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</si>
  <si>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</si>
  <si>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</si>
  <si>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</si>
  <si>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</si>
  <si>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</si>
  <si>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</si>
  <si>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</si>
  <si>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</si>
  <si>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</si>
  <si>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</si>
  <si>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</si>
  <si>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</si>
  <si>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</si>
  <si>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</si>
  <si>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</si>
  <si>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</si>
  <si>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</si>
  <si>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</si>
  <si>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</si>
  <si>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</si>
  <si>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</si>
  <si>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</si>
  <si>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</si>
  <si>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</si>
  <si>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</si>
  <si>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</si>
  <si>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</si>
  <si>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</si>
  <si>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</si>
  <si>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</si>
  <si>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</si>
  <si>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</si>
  <si>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</si>
  <si>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</si>
  <si>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</si>
  <si>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</si>
  <si>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</si>
  <si>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</si>
  <si>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</si>
  <si>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</si>
  <si>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</si>
  <si>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</si>
  <si>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</si>
  <si>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</si>
  <si>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</si>
  <si>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</si>
  <si>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</si>
  <si>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</si>
  <si>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</si>
  <si>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</si>
  <si>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</si>
  <si>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</si>
  <si>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</si>
  <si>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</si>
  <si>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</si>
  <si>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</si>
  <si>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</si>
  <si>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</si>
  <si>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</si>
  <si>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</si>
  <si>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</si>
  <si>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</si>
  <si>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</si>
  <si>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</si>
  <si>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</si>
  <si>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</si>
  <si>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</si>
  <si>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</si>
  <si>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</si>
  <si>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</si>
  <si>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</si>
  <si>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</si>
  <si>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</si>
  <si>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</si>
  <si>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</si>
  <si>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</si>
  <si>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</si>
  <si>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</si>
  <si>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</si>
  <si>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</si>
  <si>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</si>
  <si>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</si>
  <si>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</si>
  <si>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</si>
  <si>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</si>
  <si>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</si>
  <si>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</si>
  <si>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</si>
  <si>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</si>
  <si>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</si>
  <si>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</si>
  <si>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</si>
  <si>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</si>
  <si>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</si>
  <si>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</si>
  <si>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</si>
  <si>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</si>
  <si>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</si>
  <si>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</si>
  <si>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</si>
  <si>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</si>
  <si>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</si>
  <si>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</si>
  <si>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</si>
  <si>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</si>
  <si>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</si>
  <si>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</si>
  <si>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</si>
  <si>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</si>
  <si>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</si>
  <si>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</si>
  <si>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</si>
  <si>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</si>
  <si>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</si>
  <si>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</si>
  <si>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</si>
  <si>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</si>
  <si>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</si>
  <si>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</si>
  <si>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</si>
  <si>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</si>
  <si>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</si>
  <si>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</si>
  <si>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</si>
  <si>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</si>
  <si>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</si>
  <si>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</si>
  <si>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</si>
  <si>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</si>
  <si>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</si>
  <si>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</si>
  <si>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</si>
  <si>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</si>
  <si>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</si>
  <si>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</si>
  <si>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</si>
  <si>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</si>
  <si>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</si>
  <si>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</si>
  <si>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</si>
  <si>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</si>
  <si>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</si>
  <si>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</si>
  <si>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</si>
  <si>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</si>
  <si>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</si>
  <si>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</si>
  <si>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</si>
  <si>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Audit storage capacity threshold has not been defined</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</si>
  <si>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</si>
  <si>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</si>
  <si>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</si>
  <si>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</si>
  <si>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</si>
  <si>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</si>
  <si>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</si>
  <si>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</si>
  <si>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</si>
  <si>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</si>
  <si>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</si>
  <si>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</si>
  <si>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</si>
  <si>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</si>
  <si>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</si>
  <si>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</si>
  <si>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</si>
  <si>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</si>
  <si>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</si>
  <si>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</si>
  <si>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</si>
  <si>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</si>
  <si>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</si>
  <si>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</si>
  <si>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</si>
  <si>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</si>
  <si>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</si>
  <si>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</si>
  <si>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</si>
  <si>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</si>
  <si>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</si>
  <si>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</si>
  <si>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</si>
  <si>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</si>
  <si>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</si>
  <si>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</si>
  <si>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</si>
  <si>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</si>
  <si>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</si>
  <si>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</si>
  <si>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</si>
  <si>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</si>
  <si>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</si>
  <si>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</si>
  <si>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</si>
  <si>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</si>
  <si>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</si>
  <si>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</si>
  <si>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</si>
  <si>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</si>
  <si>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</si>
  <si>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</si>
  <si>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</si>
  <si>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</si>
  <si>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</si>
  <si>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</si>
  <si>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</si>
  <si>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</si>
  <si>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</si>
  <si>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</si>
  <si>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</si>
  <si>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</si>
  <si>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</si>
  <si>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</si>
  <si>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</si>
  <si>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</si>
  <si>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</si>
  <si>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</si>
  <si>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</si>
  <si>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</si>
  <si>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</si>
  <si>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</si>
  <si>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</si>
  <si>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</si>
  <si>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</si>
  <si>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</si>
  <si>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</si>
  <si>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</si>
  <si>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</si>
  <si>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</si>
  <si>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</si>
  <si>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</si>
  <si>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</si>
  <si>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</si>
  <si>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</si>
  <si>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</si>
  <si>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</si>
  <si>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</si>
  <si>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</si>
  <si>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</si>
  <si>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</si>
  <si>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</si>
  <si>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</si>
  <si>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</si>
  <si>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</si>
  <si>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</si>
  <si>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</si>
  <si>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</si>
  <si>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</si>
  <si>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</si>
  <si>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</si>
  <si>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</si>
  <si>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</si>
  <si>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</si>
  <si>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</si>
  <si>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</si>
  <si>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</si>
  <si>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</si>
  <si>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</si>
  <si>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</si>
  <si>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</si>
  <si>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</si>
  <si>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</si>
  <si>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</si>
  <si>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</si>
  <si>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</si>
  <si>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</si>
  <si>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</si>
  <si>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</si>
  <si>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</si>
  <si>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</si>
  <si>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</si>
  <si>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</si>
  <si>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</si>
  <si>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</si>
  <si>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</si>
  <si>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</si>
  <si>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</si>
  <si>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</si>
  <si>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</si>
  <si>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</si>
  <si>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</si>
  <si>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</si>
  <si>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</si>
  <si>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</si>
  <si>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</si>
  <si>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</si>
  <si>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</si>
  <si>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</si>
  <si>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</si>
  <si>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</si>
  <si>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</si>
  <si>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</si>
  <si>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</si>
  <si>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</si>
  <si>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</si>
  <si>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</si>
  <si>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</si>
  <si>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</si>
  <si>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</si>
  <si>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</si>
  <si>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</si>
  <si>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</si>
  <si>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</si>
  <si>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</si>
  <si>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</si>
  <si>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</si>
  <si>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</si>
  <si>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</si>
  <si>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</si>
  <si>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</si>
  <si>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</si>
  <si>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</si>
  <si>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</si>
  <si>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</si>
  <si>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</si>
  <si>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</si>
  <si>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</si>
  <si>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</si>
  <si>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</si>
  <si>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</si>
  <si>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</si>
  <si>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</si>
  <si>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</si>
  <si>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</si>
  <si>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</si>
  <si>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</si>
  <si>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</si>
  <si>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</si>
  <si>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</si>
  <si>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</si>
  <si>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</si>
  <si>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</si>
  <si>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</si>
  <si>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</si>
  <si>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</si>
  <si>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</si>
  <si>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</si>
  <si>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</si>
  <si>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</si>
  <si>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</si>
  <si>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</si>
  <si>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</si>
  <si>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</si>
  <si>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</si>
  <si>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</si>
  <si>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</si>
  <si>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</si>
  <si>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</si>
  <si>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</si>
  <si>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</si>
  <si>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</si>
  <si>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</si>
  <si>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</si>
  <si>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</si>
  <si>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</si>
  <si>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</si>
  <si>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</si>
  <si>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</si>
  <si>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</si>
  <si>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</si>
  <si>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</si>
  <si>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</si>
  <si>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</si>
  <si>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</si>
  <si>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</si>
  <si>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</si>
  <si>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</si>
  <si>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</si>
  <si>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</si>
  <si>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</si>
  <si>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</si>
  <si>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</si>
  <si>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</si>
  <si>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</si>
  <si>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</si>
  <si>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</si>
  <si>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</si>
  <si>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</si>
  <si>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</si>
  <si>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</si>
  <si>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</si>
  <si>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</si>
  <si>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</si>
  <si>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</si>
  <si>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</si>
  <si>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</si>
  <si>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</si>
  <si>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</si>
  <si>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</si>
  <si>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</si>
  <si>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</si>
  <si>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</si>
  <si>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</si>
  <si>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</si>
  <si>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</si>
  <si>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</si>
  <si>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</si>
  <si>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</si>
  <si>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</si>
  <si>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</si>
  <si>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</si>
  <si>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</si>
  <si>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</si>
  <si>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</si>
  <si>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</si>
  <si>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</si>
  <si>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</si>
  <si>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</si>
  <si>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</si>
  <si>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</si>
  <si>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</si>
  <si>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</si>
  <si>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</si>
  <si>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</si>
  <si>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</si>
  <si>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</si>
  <si>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</si>
  <si>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</si>
  <si>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</si>
  <si>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</si>
  <si>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</si>
  <si>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</si>
  <si>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</si>
  <si>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</si>
  <si>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</si>
  <si>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</si>
  <si>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</si>
  <si>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</si>
  <si>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</si>
  <si>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</si>
  <si>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</si>
  <si>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</si>
  <si>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</si>
  <si>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</si>
  <si>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</si>
  <si>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</si>
  <si>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</si>
  <si>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</si>
  <si>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</si>
  <si>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</si>
  <si>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</si>
  <si>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</si>
  <si>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</si>
  <si>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</si>
  <si>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</si>
  <si>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</si>
  <si>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</si>
  <si>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</si>
  <si>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</si>
  <si>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</si>
  <si>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</si>
  <si>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</si>
  <si>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</si>
  <si>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</si>
  <si>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</si>
  <si>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</si>
  <si>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</si>
  <si>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</si>
  <si>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</si>
  <si>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</si>
  <si>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</si>
  <si>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</si>
  <si>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</si>
  <si>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</si>
  <si>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</si>
  <si>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</si>
  <si>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</si>
  <si>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</si>
  <si>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</si>
  <si>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</si>
  <si>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</si>
  <si>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</si>
  <si>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</si>
  <si>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</si>
  <si>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</si>
  <si>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</si>
  <si>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</si>
  <si>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</si>
  <si>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</si>
  <si>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</si>
  <si>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</si>
  <si>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</si>
  <si>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</si>
  <si>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</si>
  <si>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</si>
  <si>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</si>
  <si>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</si>
  <si>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</si>
  <si>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</si>
  <si>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</si>
  <si>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</si>
  <si>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</si>
  <si>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</si>
  <si>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</si>
  <si>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</si>
  <si>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</si>
  <si>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</si>
  <si>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</si>
  <si>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</si>
  <si>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</si>
  <si>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</si>
  <si>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</si>
  <si>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</si>
  <si>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</si>
  <si>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</si>
  <si>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</si>
  <si>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</si>
  <si>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</si>
  <si>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</si>
  <si>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</si>
  <si>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</si>
  <si>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</si>
  <si>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</si>
  <si>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</si>
  <si>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</si>
  <si>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</si>
  <si>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</si>
  <si>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</si>
  <si>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</si>
  <si>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</si>
  <si>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</si>
  <si>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</si>
  <si>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</si>
  <si>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</si>
  <si>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</si>
  <si>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</si>
  <si>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</si>
  <si>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</si>
  <si>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</si>
  <si>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</si>
  <si>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</si>
  <si>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</si>
  <si>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</si>
  <si>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</si>
  <si>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</si>
  <si>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</si>
  <si>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</si>
  <si>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</si>
  <si>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</si>
  <si>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</si>
  <si>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</si>
  <si>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</si>
  <si>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</si>
  <si>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</si>
  <si>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</si>
  <si>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</si>
  <si>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</si>
  <si>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</si>
  <si>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</si>
  <si>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</si>
  <si>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</si>
  <si>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</si>
  <si>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</si>
  <si>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</si>
  <si>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</si>
  <si>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</si>
  <si>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</si>
  <si>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</si>
  <si>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</si>
  <si>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</si>
  <si>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</si>
  <si>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</si>
  <si>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</si>
  <si>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</si>
  <si>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</si>
  <si>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</si>
  <si>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</si>
  <si>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</si>
  <si>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</si>
  <si>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</si>
  <si>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</si>
  <si>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</si>
  <si>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</si>
  <si>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</si>
  <si>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</si>
  <si>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</si>
  <si>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</si>
  <si>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</si>
  <si>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</si>
  <si>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</si>
  <si>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</si>
  <si>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</si>
  <si>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</si>
  <si>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</si>
  <si>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</si>
  <si>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</si>
  <si>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</si>
  <si>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</si>
  <si>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</si>
  <si>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</si>
  <si>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</si>
  <si>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</si>
  <si>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</si>
  <si>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</si>
  <si>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</si>
  <si>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</si>
  <si>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</si>
  <si>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</si>
  <si>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</si>
  <si>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</si>
  <si>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</si>
  <si>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</si>
  <si>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</si>
  <si>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</si>
  <si>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</si>
  <si>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</si>
  <si>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</si>
  <si>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</si>
  <si>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</si>
  <si>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</si>
  <si>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</si>
  <si>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</si>
  <si>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</si>
  <si>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</si>
  <si>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</si>
  <si>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</si>
  <si>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</si>
  <si>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</si>
  <si>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</si>
  <si>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</si>
  <si>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</si>
  <si>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</si>
  <si>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</si>
  <si>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</si>
  <si>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</si>
  <si>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</si>
  <si>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</si>
  <si>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</si>
  <si>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</si>
  <si>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</si>
  <si>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</si>
  <si>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</si>
  <si>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</si>
  <si>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</si>
  <si>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</si>
  <si>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</si>
  <si>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</si>
  <si>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</si>
  <si>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</si>
  <si>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</si>
  <si>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</si>
  <si>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</si>
  <si>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</si>
  <si>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</si>
  <si>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</si>
  <si>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</si>
  <si>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</si>
  <si>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</si>
  <si>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</si>
  <si>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</si>
  <si>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</si>
  <si>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</si>
  <si>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</si>
  <si>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</si>
  <si>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</si>
  <si>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</si>
  <si>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</si>
  <si>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</si>
  <si>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</si>
  <si>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</si>
  <si>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</si>
  <si>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</si>
  <si>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</si>
  <si>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</si>
  <si>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</si>
  <si>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</si>
  <si>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</si>
  <si>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</si>
  <si>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</si>
  <si>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</si>
  <si>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</si>
  <si>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</si>
  <si>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</si>
  <si>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</si>
  <si>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</si>
  <si>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</si>
  <si>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</si>
  <si>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</si>
  <si>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</si>
  <si>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</si>
  <si>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</si>
  <si>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</si>
  <si>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</si>
  <si>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</si>
  <si>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</si>
  <si>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</si>
  <si>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</si>
  <si>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</si>
  <si>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</si>
  <si>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</si>
  <si>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</si>
  <si>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</si>
  <si>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</si>
  <si>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</si>
  <si>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</si>
  <si>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</si>
  <si>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</si>
  <si>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</si>
  <si>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</si>
  <si>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</si>
  <si>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</si>
  <si>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</si>
  <si>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</si>
  <si>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</si>
  <si>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</si>
  <si>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</si>
  <si>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</si>
  <si>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</si>
  <si>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</si>
  <si>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</si>
  <si>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</si>
  <si>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</si>
  <si>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</si>
  <si>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</si>
  <si>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</si>
  <si>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</si>
  <si>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</si>
  <si>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</si>
  <si>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</si>
  <si>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</si>
  <si>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</si>
  <si>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</si>
  <si>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</si>
  <si>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</si>
  <si>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</si>
  <si>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</si>
  <si>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</si>
  <si>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</si>
  <si>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</si>
  <si>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</si>
  <si>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</si>
  <si>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</si>
  <si>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</si>
  <si>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</si>
  <si>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</si>
  <si>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</si>
  <si>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</si>
  <si>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</si>
  <si>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</si>
  <si>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</si>
  <si>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</si>
  <si>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</si>
  <si>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</si>
  <si>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</si>
  <si>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</si>
  <si>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</si>
  <si>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</si>
  <si>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</si>
  <si>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</si>
  <si>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</si>
  <si>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</si>
  <si>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</si>
  <si>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</si>
  <si>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</si>
  <si>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</si>
  <si>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</si>
  <si>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</si>
  <si>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</si>
  <si>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</si>
  <si>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</si>
  <si>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</si>
  <si>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</si>
  <si>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</si>
  <si>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</si>
  <si>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</si>
  <si>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</si>
  <si>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</si>
  <si>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</si>
  <si>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</si>
  <si>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</si>
  <si>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</si>
  <si>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</si>
  <si>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</si>
  <si>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</si>
  <si>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</si>
  <si>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</si>
  <si>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</si>
  <si>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</si>
  <si>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</si>
  <si>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</si>
  <si>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</si>
  <si>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</si>
  <si>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</si>
  <si>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</si>
  <si>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</si>
  <si>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</si>
  <si>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</si>
  <si>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</si>
  <si>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</si>
  <si>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</si>
  <si>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</si>
  <si>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</si>
  <si>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</si>
  <si>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</si>
  <si>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</si>
  <si>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</si>
  <si>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</si>
  <si>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</si>
  <si>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</si>
  <si>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</si>
  <si>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</si>
  <si>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</si>
  <si>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</si>
  <si>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</si>
  <si>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</si>
  <si>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</si>
  <si>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</si>
  <si>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</si>
  <si>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</si>
  <si>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</si>
  <si>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</si>
  <si>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</si>
  <si>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</si>
  <si>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</si>
  <si>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</si>
  <si>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</si>
  <si>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</si>
  <si>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</si>
  <si>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</si>
  <si>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</si>
  <si>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</si>
  <si>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</si>
  <si>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</si>
  <si>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</si>
  <si>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</si>
  <si>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</si>
  <si>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</si>
  <si>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</si>
  <si>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</si>
  <si>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</si>
  <si>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</si>
  <si>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</si>
  <si>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</si>
  <si>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</si>
  <si>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</si>
  <si>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</si>
  <si>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</si>
  <si>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</si>
  <si>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</si>
  <si>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</si>
  <si>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</si>
  <si>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</si>
  <si>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</si>
  <si>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</si>
  <si>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</si>
  <si>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</si>
  <si>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</si>
  <si>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</si>
  <si>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</si>
  <si>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</si>
  <si>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</si>
  <si>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</si>
  <si>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</si>
  <si>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</si>
  <si>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</si>
  <si>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</si>
  <si>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</si>
  <si>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</si>
  <si>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</si>
  <si>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</si>
  <si>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</si>
  <si>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</si>
  <si>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</si>
  <si>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</si>
  <si>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</si>
  <si>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</si>
  <si>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</si>
  <si>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</si>
  <si>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</si>
  <si>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</si>
  <si>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</si>
  <si>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</si>
  <si>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</si>
  <si>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</si>
  <si>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</si>
  <si>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</si>
  <si>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</si>
  <si>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</si>
  <si>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</si>
  <si>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</si>
  <si>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</si>
  <si>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</si>
  <si>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</si>
  <si>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</si>
  <si>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</si>
  <si>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</si>
  <si>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</si>
  <si>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</si>
  <si>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</si>
  <si>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</si>
  <si>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</si>
  <si>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</si>
  <si>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</si>
  <si>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</si>
  <si>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</si>
  <si>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</si>
  <si>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</si>
  <si>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</si>
  <si>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</si>
  <si>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</si>
  <si>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</si>
  <si>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</si>
  <si>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</si>
  <si>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</si>
  <si>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</si>
  <si>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</si>
  <si>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</si>
  <si>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</si>
  <si>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</si>
  <si>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</si>
  <si>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</si>
  <si>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</si>
  <si>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</si>
  <si>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</si>
  <si>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</si>
  <si>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</si>
  <si>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</si>
  <si>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</si>
  <si>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</si>
  <si>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</si>
  <si>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</si>
  <si>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</si>
  <si>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</si>
  <si>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</si>
  <si>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</si>
  <si>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</si>
  <si>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</si>
  <si>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</si>
  <si>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</si>
  <si>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</si>
  <si>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</si>
  <si>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</si>
  <si>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</si>
  <si>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</si>
  <si>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</si>
  <si>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</si>
  <si>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</si>
  <si>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</si>
  <si>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</si>
  <si>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</si>
  <si>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</si>
  <si>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</si>
  <si>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</si>
  <si>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</si>
  <si>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</si>
  <si>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</si>
  <si>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</si>
  <si>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</si>
  <si>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</si>
  <si>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</si>
  <si>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</si>
  <si>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</si>
  <si>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</si>
  <si>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</si>
  <si>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</si>
  <si>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</si>
  <si>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</si>
  <si>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</si>
  <si>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</si>
  <si>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</si>
  <si>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</si>
  <si>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</si>
  <si>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</si>
  <si>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</si>
  <si>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</si>
  <si>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</si>
  <si>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</si>
  <si>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</si>
  <si>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</si>
  <si>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</si>
  <si>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</si>
  <si>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</si>
  <si>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</si>
  <si>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</si>
  <si>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</si>
  <si>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</si>
  <si>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</si>
  <si>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</si>
  <si>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</si>
  <si>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</si>
  <si>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</si>
  <si>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Updated NIST ID from SC-29 to SC-28.</t>
  </si>
  <si>
    <t>Updated NIST ID from SC-5 to CM-7.</t>
  </si>
  <si>
    <t>Removed and updated section 9.3.1.8 to with the correct reference in the new IRS 1075 Pub.</t>
  </si>
  <si>
    <t>`</t>
  </si>
  <si>
    <t>Internal Updates</t>
  </si>
  <si>
    <t xml:space="preserve">Internal Revenue Service </t>
  </si>
  <si>
    <t>Updated Issue Code Table</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</si>
  <si>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</si>
  <si>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</si>
  <si>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</si>
  <si>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</si>
  <si>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</si>
  <si>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</si>
  <si>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</si>
  <si>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</si>
  <si>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</si>
  <si>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</si>
  <si>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</si>
  <si>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</si>
  <si>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</si>
  <si>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</si>
  <si>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</si>
  <si>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</si>
  <si>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</si>
  <si>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</si>
  <si>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</si>
  <si>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 xml:space="preserve"> ▪ SCSEM Version: 1.7</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</si>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</sst>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8"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u/>
      <sz val="10"/>
      <color theme="11"/>
      <name val="Arial"/>
      <family val="2"/>
    </font>
    <font>
      <b/>
      <sz val="10"/>
      <color theme="1"/>
      <name val="Arial"/>
      <family val="2"/>
    </font>
    <font>
      <b/>
      <u/>
      <sz val="10"/>
      <name val="Arial"/>
      <family val="2"/>
    </font>
    <font>
      <sz val="12"/>
      <color theme="1"/>
      <name val="Calibri"/>
      <family val="2"/>
      <scheme val="minor"/>
    </font>
    <font>
      <b/>
      <i/>
      <sz val="10"/>
      <name val="Arial"/>
      <family val="2"/>
    </font>
    <font>
      <sz val="10"/>
      <color theme="0"/>
      <name val="Arial"/>
      <family val="2"/>
    </font>
    <font>
      <sz val="11"/>
      <color indexed="8"/>
      <name val="Calibri"/>
      <family val="2"/>
    </font>
    <font>
      <b/>
      <sz val="11"/>
      <color theme="1"/>
      <name val="Calibri"/>
      <family val="2"/>
      <scheme val="minor"/>
    </font>
    <font>
      <sz val="10"/>
      <color rgb="FFFF0000"/>
      <name val="Arial"/>
      <family val="2"/>
    </font>
    <font>
      <sz val="8"/>
      <name val="Arial"/>
      <family val="2"/>
    </font>
    <font>
      <sz val="10"/>
      <color theme="1" tint="4.9989318521683403E-2"/>
      <name val="Arial"/>
      <family val="2"/>
    </font>
    <font>
      <sz val="10"/>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8"/>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3"/>
      </bottom>
      <diagonal/>
    </border>
    <border>
      <left style="thin">
        <color indexed="64"/>
      </left>
      <right style="thin">
        <color indexed="64"/>
      </right>
      <top/>
      <bottom/>
      <diagonal/>
    </border>
    <border>
      <left/>
      <right/>
      <top style="thin">
        <color indexed="63"/>
      </top>
      <bottom/>
      <diagonal/>
    </border>
    <border>
      <left style="thin">
        <color auto="1"/>
      </left>
      <right style="thin">
        <color auto="1"/>
      </right>
      <top style="thin">
        <color auto="1"/>
      </top>
      <bottom/>
      <diagonal/>
    </border>
    <border>
      <left style="thin">
        <color indexed="63"/>
      </left>
      <right/>
      <top style="thin">
        <color indexed="63"/>
      </top>
      <bottom/>
      <diagonal/>
    </border>
    <border>
      <left/>
      <right style="thin">
        <color indexed="64"/>
      </right>
      <top style="thin">
        <color indexed="63"/>
      </top>
      <bottom/>
      <diagonal/>
    </border>
    <border>
      <left style="thin">
        <color indexed="63"/>
      </left>
      <right/>
      <top/>
      <bottom style="thin">
        <color indexed="63"/>
      </bottom>
      <diagonal/>
    </border>
    <border>
      <left/>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4"/>
      </right>
      <top style="thin">
        <color indexed="63"/>
      </top>
      <bottom style="thin">
        <color indexed="63"/>
      </bottom>
      <diagonal/>
    </border>
    <border>
      <left style="thin">
        <color auto="1"/>
      </left>
      <right style="thin">
        <color indexed="64"/>
      </right>
      <top style="thin">
        <color indexed="63"/>
      </top>
      <bottom style="thin">
        <color auto="1"/>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3"/>
      </top>
      <bottom style="thin">
        <color auto="1"/>
      </bottom>
      <diagonal/>
    </border>
    <border>
      <left style="thin">
        <color theme="1" tint="0.24994659260841701"/>
      </left>
      <right/>
      <top style="thin">
        <color theme="1" tint="0.24994659260841701"/>
      </top>
      <bottom style="thin">
        <color theme="1" tint="0.24994659260841701"/>
      </bottom>
      <diagonal/>
    </border>
    <border>
      <left style="thin">
        <color indexed="63"/>
      </left>
      <right style="thin">
        <color indexed="63"/>
      </right>
      <top style="thin">
        <color indexed="63"/>
      </top>
      <bottom/>
      <diagonal/>
    </border>
  </borders>
  <cellStyleXfs count="1047">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9" fillId="19" borderId="0" applyNumberFormat="0" applyBorder="0" applyAlignment="0" applyProtection="0"/>
    <xf numFmtId="0" fontId="19"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8" fillId="0" borderId="0">
      <alignment wrapText="1"/>
    </xf>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5" fillId="0" borderId="0"/>
    <xf numFmtId="0" fontId="21" fillId="0" borderId="0"/>
    <xf numFmtId="0" fontId="23" fillId="0" borderId="0"/>
    <xf numFmtId="0" fontId="8" fillId="0" borderId="0"/>
    <xf numFmtId="0" fontId="23" fillId="0" borderId="0"/>
    <xf numFmtId="0" fontId="8"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2" fillId="0" borderId="0"/>
    <xf numFmtId="0" fontId="8" fillId="0" borderId="0"/>
    <xf numFmtId="0" fontId="8" fillId="0" borderId="0"/>
    <xf numFmtId="0" fontId="8" fillId="0" borderId="0"/>
    <xf numFmtId="0" fontId="11"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 fillId="0" borderId="0"/>
    <xf numFmtId="0" fontId="8" fillId="0" borderId="0"/>
    <xf numFmtId="0" fontId="21" fillId="0" borderId="0"/>
    <xf numFmtId="0" fontId="21" fillId="0" borderId="0"/>
    <xf numFmtId="0" fontId="21" fillId="0" borderId="0"/>
    <xf numFmtId="0" fontId="8"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29"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32" fillId="0" borderId="0" applyFill="0" applyProtection="0"/>
    <xf numFmtId="0" fontId="37" fillId="0" borderId="0"/>
  </cellStyleXfs>
  <cellXfs count="287">
    <xf numFmtId="0" fontId="0" fillId="0" borderId="0" xfId="0"/>
    <xf numFmtId="14" fontId="0" fillId="0" borderId="0" xfId="0" applyNumberFormat="1"/>
    <xf numFmtId="0" fontId="8" fillId="0" borderId="10" xfId="0" applyFont="1" applyBorder="1" applyAlignment="1">
      <alignment vertical="top"/>
    </xf>
    <xf numFmtId="0" fontId="8" fillId="0" borderId="0" xfId="0" applyFont="1" applyAlignment="1">
      <alignment vertical="top"/>
    </xf>
    <xf numFmtId="0" fontId="10" fillId="35" borderId="0" xfId="0" applyFont="1" applyFill="1"/>
    <xf numFmtId="0" fontId="8" fillId="35" borderId="0" xfId="0" applyFont="1" applyFill="1"/>
    <xf numFmtId="0" fontId="8" fillId="36" borderId="10" xfId="0" applyFont="1" applyFill="1" applyBorder="1" applyAlignment="1">
      <alignment vertical="top"/>
    </xf>
    <xf numFmtId="0" fontId="0" fillId="36" borderId="0" xfId="0" applyFill="1" applyAlignment="1">
      <alignment vertical="top"/>
    </xf>
    <xf numFmtId="0" fontId="25" fillId="0" borderId="0" xfId="0" applyFont="1"/>
    <xf numFmtId="0" fontId="25" fillId="0" borderId="0" xfId="0" applyFont="1" applyAlignment="1">
      <alignment vertical="top"/>
    </xf>
    <xf numFmtId="0" fontId="4" fillId="38" borderId="10" xfId="0" applyFont="1" applyFill="1" applyBorder="1" applyAlignment="1">
      <alignment vertical="top"/>
    </xf>
    <xf numFmtId="0" fontId="4" fillId="38" borderId="0" xfId="0" applyFont="1" applyFill="1" applyAlignment="1">
      <alignment vertical="top"/>
    </xf>
    <xf numFmtId="0" fontId="8" fillId="0" borderId="10" xfId="0" applyFont="1" applyBorder="1" applyAlignment="1">
      <alignment horizontal="right" vertical="top"/>
    </xf>
    <xf numFmtId="0" fontId="4" fillId="0" borderId="10" xfId="0" applyFont="1" applyBorder="1" applyAlignment="1">
      <alignment horizontal="left" vertical="top"/>
    </xf>
    <xf numFmtId="0" fontId="6" fillId="0" borderId="0" xfId="0" applyFont="1" applyAlignment="1">
      <alignment vertical="top"/>
    </xf>
    <xf numFmtId="0" fontId="4" fillId="0" borderId="10" xfId="0" applyFont="1" applyBorder="1" applyAlignment="1">
      <alignment vertical="top"/>
    </xf>
    <xf numFmtId="0" fontId="4" fillId="0" borderId="0" xfId="0" applyFont="1" applyAlignment="1">
      <alignment vertical="top"/>
    </xf>
    <xf numFmtId="0" fontId="5" fillId="35" borderId="10" xfId="0" applyFont="1" applyFill="1" applyBorder="1"/>
    <xf numFmtId="0" fontId="23" fillId="35" borderId="10" xfId="0" applyFont="1" applyFill="1" applyBorder="1"/>
    <xf numFmtId="0" fontId="8" fillId="0" borderId="10" xfId="0" applyFont="1" applyBorder="1" applyAlignment="1">
      <alignment horizontal="left" vertical="top" indent="1"/>
    </xf>
    <xf numFmtId="0" fontId="6" fillId="0" borderId="0" xfId="0" applyFont="1" applyAlignment="1">
      <alignment vertical="top" wrapText="1"/>
    </xf>
    <xf numFmtId="0" fontId="8" fillId="0" borderId="0" xfId="0" applyFont="1" applyAlignment="1">
      <alignment vertical="center"/>
    </xf>
    <xf numFmtId="0" fontId="0" fillId="0" borderId="12" xfId="0" applyBorder="1"/>
    <xf numFmtId="0" fontId="0" fillId="0" borderId="13" xfId="0" applyBorder="1"/>
    <xf numFmtId="0" fontId="0" fillId="0" borderId="14" xfId="0" applyBorder="1"/>
    <xf numFmtId="0" fontId="4" fillId="37" borderId="12" xfId="0" applyFont="1" applyFill="1" applyBorder="1"/>
    <xf numFmtId="0" fontId="4" fillId="37" borderId="13" xfId="0" applyFont="1" applyFill="1" applyBorder="1"/>
    <xf numFmtId="0" fontId="4" fillId="37" borderId="14" xfId="0" applyFont="1" applyFill="1" applyBorder="1"/>
    <xf numFmtId="0" fontId="4" fillId="0" borderId="0" xfId="0" applyFont="1"/>
    <xf numFmtId="0" fontId="9" fillId="41" borderId="0" xfId="0" applyFont="1" applyFill="1" applyAlignment="1">
      <alignment horizontal="center" vertical="center"/>
    </xf>
    <xf numFmtId="0" fontId="8" fillId="0" borderId="15" xfId="0" applyFont="1" applyBorder="1" applyAlignment="1">
      <alignment horizontal="left" vertical="top" indent="1"/>
    </xf>
    <xf numFmtId="0" fontId="8" fillId="0" borderId="0" xfId="0" applyFont="1"/>
    <xf numFmtId="0" fontId="8" fillId="41" borderId="10" xfId="0" applyFont="1" applyFill="1" applyBorder="1" applyAlignment="1">
      <alignment vertical="top"/>
    </xf>
    <xf numFmtId="0" fontId="8" fillId="41" borderId="0" xfId="0" applyFont="1" applyFill="1" applyAlignment="1">
      <alignment vertical="top"/>
    </xf>
    <xf numFmtId="0" fontId="4" fillId="38" borderId="15" xfId="0" applyFont="1" applyFill="1" applyBorder="1" applyAlignment="1">
      <alignment vertical="top"/>
    </xf>
    <xf numFmtId="0" fontId="4" fillId="38" borderId="16" xfId="0" applyFont="1" applyFill="1" applyBorder="1" applyAlignment="1">
      <alignment vertical="top"/>
    </xf>
    <xf numFmtId="0" fontId="8" fillId="35" borderId="18" xfId="0" applyFont="1" applyFill="1" applyBorder="1"/>
    <xf numFmtId="0" fontId="0" fillId="36" borderId="18" xfId="0" applyFill="1" applyBorder="1" applyAlignment="1">
      <alignment vertical="top"/>
    </xf>
    <xf numFmtId="0" fontId="2" fillId="41" borderId="0" xfId="0" applyFont="1" applyFill="1"/>
    <xf numFmtId="0" fontId="0" fillId="0" borderId="15" xfId="0" applyBorder="1"/>
    <xf numFmtId="0" fontId="4" fillId="38" borderId="17" xfId="0" applyFont="1" applyFill="1" applyBorder="1" applyAlignment="1">
      <alignment vertical="top"/>
    </xf>
    <xf numFmtId="0" fontId="0" fillId="41" borderId="0" xfId="0" applyFill="1"/>
    <xf numFmtId="0" fontId="31" fillId="41" borderId="0" xfId="0" applyFont="1" applyFill="1"/>
    <xf numFmtId="0" fontId="24" fillId="41" borderId="0" xfId="0" applyFont="1" applyFill="1"/>
    <xf numFmtId="0" fontId="4" fillId="34" borderId="11" xfId="0" applyFont="1" applyFill="1" applyBorder="1"/>
    <xf numFmtId="0" fontId="4" fillId="37" borderId="11" xfId="0" applyFont="1" applyFill="1" applyBorder="1" applyAlignment="1">
      <alignment horizontal="left" vertical="center" wrapText="1"/>
    </xf>
    <xf numFmtId="0" fontId="8" fillId="0" borderId="21" xfId="0" applyFont="1" applyBorder="1" applyAlignment="1">
      <alignment horizontal="left" vertical="top" wrapText="1"/>
    </xf>
    <xf numFmtId="0" fontId="8" fillId="0" borderId="21" xfId="0" applyFont="1" applyBorder="1" applyAlignment="1" applyProtection="1">
      <alignment horizontal="left" vertical="top" wrapText="1"/>
      <protection locked="0"/>
    </xf>
    <xf numFmtId="0" fontId="4" fillId="34" borderId="0" xfId="0" applyFont="1" applyFill="1" applyAlignment="1" applyProtection="1">
      <alignment horizontal="left" vertical="top" wrapText="1"/>
      <protection locked="0"/>
    </xf>
    <xf numFmtId="0" fontId="4" fillId="34" borderId="20" xfId="0" applyFont="1" applyFill="1" applyBorder="1" applyAlignment="1" applyProtection="1">
      <alignment horizontal="left" vertical="top" wrapText="1"/>
      <protection locked="0"/>
    </xf>
    <xf numFmtId="0" fontId="0" fillId="0" borderId="0" xfId="0" applyAlignment="1">
      <alignment horizontal="left" vertical="top" wrapText="1"/>
    </xf>
    <xf numFmtId="0" fontId="23" fillId="39" borderId="19" xfId="0" applyFont="1" applyFill="1" applyBorder="1" applyAlignment="1">
      <alignment horizontal="left" vertical="top" wrapText="1"/>
    </xf>
    <xf numFmtId="0" fontId="0" fillId="0" borderId="14" xfId="0" applyBorder="1" applyAlignment="1">
      <alignment horizontal="left" vertical="top" wrapText="1"/>
    </xf>
    <xf numFmtId="0" fontId="0" fillId="0" borderId="21" xfId="0" applyBorder="1" applyAlignment="1">
      <alignment horizontal="left" vertical="top" wrapText="1"/>
    </xf>
    <xf numFmtId="0" fontId="8" fillId="0" borderId="11" xfId="0" applyFont="1" applyBorder="1" applyAlignment="1">
      <alignment horizontal="left" vertical="top" wrapText="1"/>
    </xf>
    <xf numFmtId="0" fontId="0" fillId="0" borderId="0" xfId="0" applyAlignment="1" applyProtection="1">
      <alignment horizontal="left" vertical="top" wrapText="1"/>
      <protection locked="0"/>
    </xf>
    <xf numFmtId="0" fontId="7" fillId="39" borderId="0" xfId="0" applyFont="1" applyFill="1" applyAlignment="1" applyProtection="1">
      <alignment vertical="top" wrapText="1"/>
      <protection locked="0"/>
    </xf>
    <xf numFmtId="0" fontId="7" fillId="39" borderId="0" xfId="0" applyFont="1" applyFill="1" applyAlignment="1" applyProtection="1">
      <alignment horizontal="left" vertical="top"/>
      <protection locked="0"/>
    </xf>
    <xf numFmtId="0" fontId="8" fillId="0" borderId="0" xfId="0" applyFont="1" applyAlignment="1" applyProtection="1">
      <alignment horizontal="left" vertical="top" wrapText="1"/>
      <protection locked="0"/>
    </xf>
    <xf numFmtId="0" fontId="33" fillId="43" borderId="11" xfId="0" applyFont="1" applyFill="1" applyBorder="1" applyAlignment="1">
      <alignment wrapText="1"/>
    </xf>
    <xf numFmtId="0" fontId="8" fillId="41" borderId="0" xfId="512" applyFill="1"/>
    <xf numFmtId="0" fontId="8" fillId="0" borderId="0" xfId="512"/>
    <xf numFmtId="0" fontId="29" fillId="41" borderId="11" xfId="0" applyFont="1" applyFill="1" applyBorder="1" applyAlignment="1">
      <alignment horizontal="left" vertical="center" wrapText="1"/>
    </xf>
    <xf numFmtId="0" fontId="29" fillId="41" borderId="11" xfId="0" applyFont="1" applyFill="1" applyBorder="1" applyAlignment="1">
      <alignment horizontal="center" wrapText="1"/>
    </xf>
    <xf numFmtId="14" fontId="0" fillId="0" borderId="11" xfId="0" applyNumberFormat="1" applyBorder="1" applyAlignment="1">
      <alignment horizontal="left" vertical="top" wrapText="1"/>
    </xf>
    <xf numFmtId="165" fontId="0" fillId="0" borderId="11" xfId="0" applyNumberFormat="1" applyBorder="1" applyAlignment="1">
      <alignment horizontal="left" vertical="top" wrapText="1"/>
    </xf>
    <xf numFmtId="0" fontId="0" fillId="0" borderId="11" xfId="0" applyBorder="1" applyAlignment="1">
      <alignment wrapText="1"/>
    </xf>
    <xf numFmtId="0" fontId="34" fillId="0" borderId="0" xfId="0" applyFont="1" applyAlignment="1">
      <alignment horizontal="left" vertical="top" wrapText="1"/>
    </xf>
    <xf numFmtId="0" fontId="8" fillId="41" borderId="0" xfId="0" applyFont="1" applyFill="1" applyAlignment="1">
      <alignment vertical="top" wrapText="1"/>
    </xf>
    <xf numFmtId="0" fontId="8" fillId="0" borderId="0" xfId="0" applyFont="1" applyAlignment="1">
      <alignment horizontal="left" vertical="top" wrapText="1"/>
    </xf>
    <xf numFmtId="0" fontId="8" fillId="0" borderId="0" xfId="669"/>
    <xf numFmtId="0" fontId="5" fillId="35" borderId="22" xfId="0" applyFont="1" applyFill="1" applyBorder="1"/>
    <xf numFmtId="0" fontId="8" fillId="35" borderId="20" xfId="0" applyFont="1" applyFill="1" applyBorder="1"/>
    <xf numFmtId="0" fontId="8" fillId="35" borderId="23" xfId="0" applyFont="1" applyFill="1" applyBorder="1"/>
    <xf numFmtId="0" fontId="0" fillId="35" borderId="24" xfId="0" applyFill="1" applyBorder="1"/>
    <xf numFmtId="0" fontId="8" fillId="35" borderId="25" xfId="0" applyFont="1" applyFill="1" applyBorder="1"/>
    <xf numFmtId="0" fontId="4" fillId="36" borderId="22" xfId="0" applyFont="1" applyFill="1" applyBorder="1" applyAlignment="1">
      <alignment vertical="center"/>
    </xf>
    <xf numFmtId="0" fontId="4" fillId="36" borderId="20" xfId="0" applyFont="1" applyFill="1" applyBorder="1" applyAlignment="1">
      <alignment vertical="center"/>
    </xf>
    <xf numFmtId="0" fontId="4" fillId="36" borderId="23" xfId="0" applyFont="1" applyFill="1" applyBorder="1" applyAlignment="1">
      <alignment vertical="center"/>
    </xf>
    <xf numFmtId="0" fontId="0" fillId="36" borderId="24" xfId="0" applyFill="1" applyBorder="1" applyAlignment="1">
      <alignment vertical="top"/>
    </xf>
    <xf numFmtId="0" fontId="0" fillId="36" borderId="25" xfId="0" applyFill="1" applyBorder="1" applyAlignment="1">
      <alignment vertical="top"/>
    </xf>
    <xf numFmtId="0" fontId="4" fillId="34" borderId="26" xfId="0" applyFont="1" applyFill="1" applyBorder="1" applyAlignment="1">
      <alignment vertical="center"/>
    </xf>
    <xf numFmtId="0" fontId="4" fillId="34" borderId="27" xfId="0" applyFont="1" applyFill="1" applyBorder="1" applyAlignment="1">
      <alignment vertical="center"/>
    </xf>
    <xf numFmtId="0" fontId="4" fillId="41" borderId="26" xfId="0" applyFont="1" applyFill="1" applyBorder="1" applyAlignment="1">
      <alignment horizontal="left" vertical="center"/>
    </xf>
    <xf numFmtId="0" fontId="4" fillId="41" borderId="28" xfId="0" applyFont="1" applyFill="1" applyBorder="1" applyAlignment="1">
      <alignment vertical="center"/>
    </xf>
    <xf numFmtId="0" fontId="8" fillId="0" borderId="29" xfId="0" applyFont="1" applyBorder="1" applyAlignment="1" applyProtection="1">
      <alignment horizontal="left" vertical="top" wrapText="1"/>
      <protection locked="0"/>
    </xf>
    <xf numFmtId="14" fontId="8" fillId="0" borderId="29" xfId="0" quotePrefix="1" applyNumberFormat="1" applyFont="1" applyBorder="1" applyAlignment="1" applyProtection="1">
      <alignment horizontal="left" vertical="top" wrapText="1"/>
      <protection locked="0"/>
    </xf>
    <xf numFmtId="166" fontId="8" fillId="0" borderId="29" xfId="0" applyNumberFormat="1" applyFont="1" applyBorder="1" applyAlignment="1" applyProtection="1">
      <alignment horizontal="left" vertical="top" wrapText="1"/>
      <protection locked="0"/>
    </xf>
    <xf numFmtId="0" fontId="4" fillId="0" borderId="26" xfId="0" applyFont="1" applyBorder="1" applyAlignment="1">
      <alignment horizontal="left" vertical="center"/>
    </xf>
    <xf numFmtId="0" fontId="4" fillId="34" borderId="30" xfId="0" applyFont="1" applyFill="1" applyBorder="1" applyAlignment="1">
      <alignment vertical="center"/>
    </xf>
    <xf numFmtId="0" fontId="0" fillId="37" borderId="26" xfId="0" applyFill="1" applyBorder="1" applyAlignment="1">
      <alignment vertical="center"/>
    </xf>
    <xf numFmtId="0" fontId="0" fillId="37" borderId="27" xfId="0" applyFill="1" applyBorder="1" applyAlignment="1">
      <alignment vertical="center"/>
    </xf>
    <xf numFmtId="0" fontId="0" fillId="37" borderId="30" xfId="0" applyFill="1" applyBorder="1" applyAlignment="1">
      <alignment vertical="center"/>
    </xf>
    <xf numFmtId="0" fontId="4" fillId="0" borderId="26" xfId="0" applyFont="1" applyBorder="1" applyAlignment="1">
      <alignment vertical="center"/>
    </xf>
    <xf numFmtId="0" fontId="23" fillId="0" borderId="30" xfId="0" applyFont="1" applyBorder="1" applyAlignment="1">
      <alignment vertical="center" wrapText="1"/>
    </xf>
    <xf numFmtId="14" fontId="8" fillId="0" borderId="31" xfId="0" applyNumberFormat="1" applyFont="1" applyBorder="1" applyAlignment="1" applyProtection="1">
      <alignment horizontal="left" vertical="top" wrapText="1"/>
      <protection locked="0"/>
    </xf>
    <xf numFmtId="164" fontId="23" fillId="0" borderId="30" xfId="0" applyNumberFormat="1" applyFont="1" applyBorder="1" applyAlignment="1">
      <alignment vertical="center" wrapText="1"/>
    </xf>
    <xf numFmtId="0" fontId="4" fillId="34" borderId="26" xfId="0" applyFont="1" applyFill="1" applyBorder="1"/>
    <xf numFmtId="0" fontId="4" fillId="34" borderId="27" xfId="0" applyFont="1" applyFill="1" applyBorder="1"/>
    <xf numFmtId="0" fontId="4" fillId="34" borderId="28" xfId="0" applyFont="1" applyFill="1" applyBorder="1"/>
    <xf numFmtId="0" fontId="4" fillId="0" borderId="22" xfId="0" applyFont="1" applyBorder="1" applyAlignment="1">
      <alignment horizontal="left" vertical="center" indent="1"/>
    </xf>
    <xf numFmtId="0" fontId="4" fillId="0" borderId="20" xfId="0" applyFont="1" applyBorder="1" applyAlignment="1">
      <alignment vertical="center"/>
    </xf>
    <xf numFmtId="0" fontId="4" fillId="0" borderId="32" xfId="0" applyFont="1" applyBorder="1" applyAlignment="1">
      <alignment vertical="center"/>
    </xf>
    <xf numFmtId="0" fontId="8" fillId="0" borderId="33" xfId="0" applyFont="1" applyBorder="1" applyAlignment="1">
      <alignment vertical="top"/>
    </xf>
    <xf numFmtId="0" fontId="8" fillId="0" borderId="24" xfId="0" applyFont="1" applyBorder="1" applyAlignment="1">
      <alignment horizontal="left" vertical="top" indent="1"/>
    </xf>
    <xf numFmtId="0" fontId="8" fillId="0" borderId="25" xfId="0" applyFont="1" applyBorder="1" applyAlignment="1">
      <alignment vertical="top"/>
    </xf>
    <xf numFmtId="0" fontId="8" fillId="0" borderId="34" xfId="0" applyFont="1" applyBorder="1" applyAlignment="1">
      <alignment vertical="top"/>
    </xf>
    <xf numFmtId="0" fontId="4" fillId="41" borderId="15" xfId="0" applyFont="1" applyFill="1" applyBorder="1"/>
    <xf numFmtId="0" fontId="0" fillId="0" borderId="35" xfId="0" applyBorder="1"/>
    <xf numFmtId="0" fontId="6" fillId="41" borderId="15" xfId="0" applyFont="1" applyFill="1" applyBorder="1"/>
    <xf numFmtId="0" fontId="4" fillId="36" borderId="36" xfId="0" applyFont="1" applyFill="1" applyBorder="1"/>
    <xf numFmtId="0" fontId="0" fillId="39" borderId="37" xfId="0" applyFill="1" applyBorder="1"/>
    <xf numFmtId="0" fontId="4" fillId="36" borderId="37" xfId="0" applyFont="1" applyFill="1" applyBorder="1"/>
    <xf numFmtId="0" fontId="0" fillId="39" borderId="38" xfId="0" applyFill="1" applyBorder="1"/>
    <xf numFmtId="0" fontId="4" fillId="36" borderId="39" xfId="0" applyFont="1" applyFill="1" applyBorder="1"/>
    <xf numFmtId="0" fontId="4" fillId="36" borderId="40" xfId="0" applyFont="1" applyFill="1" applyBorder="1"/>
    <xf numFmtId="0" fontId="4" fillId="36" borderId="41" xfId="0" applyFont="1" applyFill="1" applyBorder="1"/>
    <xf numFmtId="0" fontId="0" fillId="41" borderId="15" xfId="0" applyFill="1" applyBorder="1"/>
    <xf numFmtId="0" fontId="9" fillId="37" borderId="42" xfId="0" applyFont="1" applyFill="1" applyBorder="1" applyAlignment="1">
      <alignment horizontal="center" vertical="center" wrapText="1"/>
    </xf>
    <xf numFmtId="0" fontId="9" fillId="37" borderId="43" xfId="0" applyFont="1" applyFill="1" applyBorder="1" applyAlignment="1">
      <alignment horizontal="center" vertical="center" wrapText="1"/>
    </xf>
    <xf numFmtId="0" fontId="9" fillId="37" borderId="44" xfId="0" applyFont="1" applyFill="1" applyBorder="1" applyAlignment="1">
      <alignment horizontal="center" vertical="center" wrapText="1"/>
    </xf>
    <xf numFmtId="0" fontId="8" fillId="37" borderId="45" xfId="0" applyFont="1" applyFill="1" applyBorder="1" applyAlignment="1">
      <alignment vertical="center"/>
    </xf>
    <xf numFmtId="0" fontId="0" fillId="37" borderId="28" xfId="0" applyFill="1" applyBorder="1" applyAlignment="1">
      <alignment vertical="center"/>
    </xf>
    <xf numFmtId="0" fontId="9" fillId="37" borderId="46" xfId="0" applyFont="1" applyFill="1" applyBorder="1" applyAlignment="1">
      <alignment horizontal="center" vertical="center"/>
    </xf>
    <xf numFmtId="0" fontId="9" fillId="37" borderId="47" xfId="0" applyFont="1" applyFill="1" applyBorder="1" applyAlignment="1">
      <alignment horizontal="center" vertical="center"/>
    </xf>
    <xf numFmtId="0" fontId="6" fillId="41" borderId="15" xfId="0" applyFont="1" applyFill="1" applyBorder="1" applyAlignment="1">
      <alignment vertical="top"/>
    </xf>
    <xf numFmtId="0" fontId="30" fillId="0" borderId="48" xfId="0" applyFont="1" applyBorder="1" applyAlignment="1">
      <alignment horizontal="center" vertical="center"/>
    </xf>
    <xf numFmtId="0" fontId="30" fillId="0" borderId="48" xfId="0" applyFont="1" applyBorder="1" applyAlignment="1">
      <alignment horizontal="center" vertical="center" wrapText="1"/>
    </xf>
    <xf numFmtId="0" fontId="30" fillId="0" borderId="48" xfId="0" applyFont="1" applyBorder="1" applyAlignment="1">
      <alignment horizontal="center"/>
    </xf>
    <xf numFmtId="9" fontId="30" fillId="0" borderId="48" xfId="0" applyNumberFormat="1" applyFont="1" applyBorder="1" applyAlignment="1">
      <alignment horizontal="center" vertical="center"/>
    </xf>
    <xf numFmtId="0" fontId="4" fillId="0" borderId="49" xfId="0" applyFont="1" applyBorder="1" applyAlignment="1">
      <alignment vertical="center"/>
    </xf>
    <xf numFmtId="0" fontId="4" fillId="0" borderId="50" xfId="0" applyFont="1" applyBorder="1" applyAlignment="1">
      <alignment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4" fillId="36" borderId="38" xfId="0" applyFont="1" applyFill="1" applyBorder="1"/>
    <xf numFmtId="0" fontId="9" fillId="37" borderId="53" xfId="0" applyFont="1" applyFill="1" applyBorder="1" applyAlignment="1">
      <alignment horizontal="center" vertical="center"/>
    </xf>
    <xf numFmtId="0" fontId="8" fillId="0" borderId="48" xfId="0" applyFont="1" applyBorder="1" applyAlignment="1">
      <alignment horizontal="center" vertical="center"/>
    </xf>
    <xf numFmtId="0" fontId="6" fillId="0" borderId="48" xfId="0" applyFont="1" applyBorder="1" applyAlignment="1">
      <alignment horizontal="center" vertical="top" wrapText="1"/>
    </xf>
    <xf numFmtId="0" fontId="6" fillId="0" borderId="48" xfId="0" applyFont="1" applyBorder="1" applyAlignment="1">
      <alignment horizontal="center" vertical="center"/>
    </xf>
    <xf numFmtId="0" fontId="8" fillId="0" borderId="48" xfId="0" applyFont="1" applyBorder="1" applyAlignment="1">
      <alignment horizontal="center" vertical="top" wrapText="1"/>
    </xf>
    <xf numFmtId="0" fontId="8" fillId="41" borderId="36" xfId="0" applyFont="1" applyFill="1" applyBorder="1"/>
    <xf numFmtId="0" fontId="0" fillId="0" borderId="54" xfId="0" applyBorder="1"/>
    <xf numFmtId="0" fontId="0" fillId="0" borderId="55" xfId="0" applyBorder="1"/>
    <xf numFmtId="0" fontId="6" fillId="0" borderId="55" xfId="0" applyFont="1" applyBorder="1" applyAlignment="1">
      <alignment vertical="top" wrapText="1"/>
    </xf>
    <xf numFmtId="0" fontId="0" fillId="0" borderId="56" xfId="0" applyBorder="1"/>
    <xf numFmtId="0" fontId="4" fillId="37" borderId="26" xfId="0" applyFont="1" applyFill="1" applyBorder="1" applyAlignment="1">
      <alignment vertical="center"/>
    </xf>
    <xf numFmtId="0" fontId="4" fillId="37" borderId="27" xfId="0" applyFont="1" applyFill="1" applyBorder="1" applyAlignment="1">
      <alignment vertical="center"/>
    </xf>
    <xf numFmtId="0" fontId="4" fillId="37" borderId="28" xfId="0" applyFont="1" applyFill="1" applyBorder="1" applyAlignment="1">
      <alignment vertical="center"/>
    </xf>
    <xf numFmtId="0" fontId="8" fillId="0" borderId="22" xfId="0" applyFont="1" applyBorder="1" applyAlignment="1">
      <alignment vertical="top"/>
    </xf>
    <xf numFmtId="0" fontId="25" fillId="0" borderId="20" xfId="0" applyFont="1" applyBorder="1" applyAlignment="1">
      <alignment vertical="top"/>
    </xf>
    <xf numFmtId="0" fontId="25" fillId="0" borderId="32" xfId="0" applyFont="1" applyBorder="1" applyAlignment="1">
      <alignment vertical="top"/>
    </xf>
    <xf numFmtId="0" fontId="25" fillId="0" borderId="33" xfId="0" applyFont="1" applyBorder="1" applyAlignment="1">
      <alignment vertical="top"/>
    </xf>
    <xf numFmtId="0" fontId="4" fillId="38" borderId="22" xfId="0" applyFont="1" applyFill="1" applyBorder="1" applyAlignment="1">
      <alignment vertical="top"/>
    </xf>
    <xf numFmtId="0" fontId="4" fillId="38" borderId="20" xfId="0" applyFont="1" applyFill="1" applyBorder="1" applyAlignment="1">
      <alignment vertical="top"/>
    </xf>
    <xf numFmtId="0" fontId="4" fillId="38" borderId="32" xfId="0" applyFont="1" applyFill="1" applyBorder="1" applyAlignment="1">
      <alignment vertical="top"/>
    </xf>
    <xf numFmtId="0" fontId="8" fillId="41" borderId="22" xfId="0" applyFont="1" applyFill="1" applyBorder="1" applyAlignment="1">
      <alignment vertical="top"/>
    </xf>
    <xf numFmtId="0" fontId="8" fillId="41" borderId="20" xfId="0" applyFont="1" applyFill="1" applyBorder="1" applyAlignment="1">
      <alignment vertical="top"/>
    </xf>
    <xf numFmtId="0" fontId="8" fillId="41" borderId="32" xfId="0" applyFont="1" applyFill="1" applyBorder="1" applyAlignment="1">
      <alignment vertical="top"/>
    </xf>
    <xf numFmtId="0" fontId="4" fillId="38" borderId="24" xfId="0" applyFont="1" applyFill="1" applyBorder="1" applyAlignment="1">
      <alignment vertical="top"/>
    </xf>
    <xf numFmtId="0" fontId="4" fillId="38" borderId="25" xfId="0" applyFont="1" applyFill="1" applyBorder="1" applyAlignment="1">
      <alignment vertical="top"/>
    </xf>
    <xf numFmtId="0" fontId="4" fillId="38" borderId="34" xfId="0" applyFont="1" applyFill="1" applyBorder="1" applyAlignment="1">
      <alignment vertical="top"/>
    </xf>
    <xf numFmtId="0" fontId="8" fillId="41" borderId="24" xfId="0" applyFont="1" applyFill="1" applyBorder="1" applyAlignment="1">
      <alignment vertical="top"/>
    </xf>
    <xf numFmtId="0" fontId="8" fillId="41" borderId="25" xfId="0" applyFont="1" applyFill="1" applyBorder="1" applyAlignment="1">
      <alignment vertical="top"/>
    </xf>
    <xf numFmtId="0" fontId="8" fillId="41" borderId="34" xfId="0" applyFont="1" applyFill="1" applyBorder="1" applyAlignment="1">
      <alignment vertical="top"/>
    </xf>
    <xf numFmtId="0" fontId="4" fillId="38" borderId="26" xfId="0" applyFont="1" applyFill="1" applyBorder="1" applyAlignment="1">
      <alignment vertical="top"/>
    </xf>
    <xf numFmtId="0" fontId="4" fillId="38" borderId="27" xfId="0" applyFont="1" applyFill="1" applyBorder="1" applyAlignment="1">
      <alignment vertical="top"/>
    </xf>
    <xf numFmtId="0" fontId="4" fillId="38" borderId="28" xfId="0" applyFont="1" applyFill="1" applyBorder="1" applyAlignment="1">
      <alignment vertical="top"/>
    </xf>
    <xf numFmtId="0" fontId="8" fillId="41" borderId="26" xfId="0" applyFont="1" applyFill="1" applyBorder="1" applyAlignment="1">
      <alignment vertical="top"/>
    </xf>
    <xf numFmtId="0" fontId="8" fillId="41" borderId="27" xfId="0" applyFont="1" applyFill="1" applyBorder="1" applyAlignment="1">
      <alignment vertical="top"/>
    </xf>
    <xf numFmtId="0" fontId="8" fillId="41" borderId="28" xfId="0" applyFont="1" applyFill="1" applyBorder="1" applyAlignment="1">
      <alignment vertical="top"/>
    </xf>
    <xf numFmtId="0" fontId="4" fillId="38" borderId="33" xfId="0" applyFont="1" applyFill="1" applyBorder="1" applyAlignment="1">
      <alignment vertical="top"/>
    </xf>
    <xf numFmtId="0" fontId="4" fillId="38" borderId="57" xfId="0" applyFont="1" applyFill="1" applyBorder="1" applyAlignment="1">
      <alignment vertical="top"/>
    </xf>
    <xf numFmtId="0" fontId="4" fillId="38" borderId="58" xfId="0" applyFont="1" applyFill="1" applyBorder="1" applyAlignment="1">
      <alignment vertical="top"/>
    </xf>
    <xf numFmtId="0" fontId="4" fillId="38" borderId="59" xfId="0" applyFont="1" applyFill="1" applyBorder="1" applyAlignment="1">
      <alignment vertical="top"/>
    </xf>
    <xf numFmtId="0" fontId="8" fillId="41" borderId="60" xfId="0" applyFont="1" applyFill="1" applyBorder="1" applyAlignment="1">
      <alignment horizontal="left" vertical="top"/>
    </xf>
    <xf numFmtId="0" fontId="8" fillId="41" borderId="58" xfId="0" applyFont="1" applyFill="1" applyBorder="1" applyAlignment="1">
      <alignment horizontal="left" vertical="top"/>
    </xf>
    <xf numFmtId="0" fontId="8" fillId="41" borderId="61" xfId="0" applyFont="1" applyFill="1" applyBorder="1" applyAlignment="1">
      <alignment horizontal="left" vertical="top"/>
    </xf>
    <xf numFmtId="0" fontId="8" fillId="41" borderId="33" xfId="0" applyFont="1" applyFill="1" applyBorder="1" applyAlignment="1">
      <alignment vertical="top"/>
    </xf>
    <xf numFmtId="0" fontId="27" fillId="38" borderId="62" xfId="0" applyFont="1" applyFill="1" applyBorder="1" applyAlignment="1">
      <alignment vertical="top"/>
    </xf>
    <xf numFmtId="0" fontId="4" fillId="38" borderId="63" xfId="0" applyFont="1" applyFill="1" applyBorder="1" applyAlignment="1">
      <alignment vertical="top"/>
    </xf>
    <xf numFmtId="0" fontId="4" fillId="38" borderId="64" xfId="0" applyFont="1" applyFill="1" applyBorder="1" applyAlignment="1">
      <alignment vertical="top"/>
    </xf>
    <xf numFmtId="0" fontId="27" fillId="38" borderId="57" xfId="0" applyFont="1" applyFill="1" applyBorder="1" applyAlignment="1">
      <alignment vertical="top"/>
    </xf>
    <xf numFmtId="0" fontId="4" fillId="38" borderId="61" xfId="0" applyFont="1" applyFill="1" applyBorder="1" applyAlignment="1">
      <alignment vertical="top"/>
    </xf>
    <xf numFmtId="0" fontId="4" fillId="0" borderId="22" xfId="0" applyFont="1" applyBorder="1" applyAlignment="1">
      <alignment vertical="top"/>
    </xf>
    <xf numFmtId="0" fontId="4" fillId="0" borderId="20" xfId="0" applyFont="1" applyBorder="1" applyAlignment="1">
      <alignment vertical="top"/>
    </xf>
    <xf numFmtId="0" fontId="4" fillId="0" borderId="32" xfId="0" applyFont="1" applyBorder="1" applyAlignment="1">
      <alignment vertical="top"/>
    </xf>
    <xf numFmtId="0" fontId="6" fillId="0" borderId="33" xfId="0" applyFont="1" applyBorder="1" applyAlignment="1">
      <alignment vertical="top"/>
    </xf>
    <xf numFmtId="0" fontId="4" fillId="0" borderId="33" xfId="0" applyFont="1" applyBorder="1" applyAlignment="1">
      <alignment vertical="top"/>
    </xf>
    <xf numFmtId="0" fontId="8" fillId="0" borderId="24" xfId="0" applyFont="1" applyBorder="1" applyAlignment="1">
      <alignment horizontal="right" vertical="top"/>
    </xf>
    <xf numFmtId="0" fontId="4" fillId="34" borderId="26" xfId="0" applyFont="1" applyFill="1" applyBorder="1" applyAlignment="1">
      <alignment horizontal="left" vertical="top" wrapText="1"/>
    </xf>
    <xf numFmtId="0" fontId="4" fillId="34" borderId="27" xfId="0" applyFont="1" applyFill="1" applyBorder="1" applyAlignment="1">
      <alignment horizontal="left" vertical="top" wrapText="1"/>
    </xf>
    <xf numFmtId="0" fontId="4" fillId="34" borderId="27" xfId="0" applyFont="1" applyFill="1" applyBorder="1" applyAlignment="1" applyProtection="1">
      <alignment horizontal="left" vertical="top" wrapText="1"/>
      <protection locked="0"/>
    </xf>
    <xf numFmtId="0" fontId="4" fillId="34" borderId="65" xfId="0" applyFont="1" applyFill="1" applyBorder="1" applyAlignment="1" applyProtection="1">
      <alignment horizontal="left" vertical="top" wrapText="1"/>
      <protection locked="0"/>
    </xf>
    <xf numFmtId="0" fontId="4" fillId="40" borderId="48" xfId="0" applyFont="1" applyFill="1" applyBorder="1" applyAlignment="1">
      <alignment horizontal="left" vertical="top" wrapText="1"/>
    </xf>
    <xf numFmtId="0" fontId="4" fillId="42" borderId="48" xfId="0" applyFont="1" applyFill="1" applyBorder="1" applyAlignment="1">
      <alignment horizontal="left" vertical="top" wrapText="1"/>
    </xf>
    <xf numFmtId="0" fontId="4" fillId="37" borderId="48" xfId="0" applyFont="1" applyFill="1" applyBorder="1" applyAlignment="1" applyProtection="1">
      <alignment horizontal="left" vertical="top" wrapText="1"/>
      <protection locked="0"/>
    </xf>
    <xf numFmtId="0" fontId="4" fillId="42" borderId="48" xfId="740" applyFont="1" applyFill="1" applyBorder="1" applyAlignment="1">
      <alignment horizontal="left" vertical="top" wrapText="1"/>
    </xf>
    <xf numFmtId="0" fontId="8" fillId="0" borderId="48" xfId="695" applyFont="1" applyBorder="1" applyAlignment="1" applyProtection="1">
      <alignment horizontal="left" vertical="top" wrapText="1"/>
      <protection locked="0"/>
    </xf>
    <xf numFmtId="0" fontId="8" fillId="0" borderId="48" xfId="0" applyFont="1" applyBorder="1" applyAlignment="1">
      <alignment horizontal="left" vertical="top" wrapText="1"/>
    </xf>
    <xf numFmtId="0" fontId="23" fillId="0" borderId="48" xfId="695" applyFont="1" applyBorder="1" applyAlignment="1">
      <alignment horizontal="left" vertical="top" wrapText="1"/>
    </xf>
    <xf numFmtId="0" fontId="0" fillId="0" borderId="48" xfId="0" applyBorder="1" applyAlignment="1">
      <alignment horizontal="left" vertical="top" wrapText="1"/>
    </xf>
    <xf numFmtId="0" fontId="8" fillId="0" borderId="48" xfId="0" applyFont="1" applyBorder="1" applyAlignment="1">
      <alignment vertical="top" wrapText="1"/>
    </xf>
    <xf numFmtId="0" fontId="8" fillId="0" borderId="48" xfId="0" applyFont="1" applyBorder="1" applyAlignment="1" applyProtection="1">
      <alignment horizontal="left" vertical="top" wrapText="1"/>
      <protection locked="0"/>
    </xf>
    <xf numFmtId="0" fontId="8" fillId="0" borderId="48" xfId="650" applyFont="1" applyBorder="1" applyAlignment="1">
      <alignment horizontal="left" vertical="top" wrapText="1"/>
    </xf>
    <xf numFmtId="0" fontId="0" fillId="0" borderId="38" xfId="0" applyBorder="1" applyAlignment="1">
      <alignment horizontal="left" vertical="top" wrapText="1"/>
    </xf>
    <xf numFmtId="0" fontId="8" fillId="41" borderId="48" xfId="0" applyFont="1" applyFill="1" applyBorder="1" applyAlignment="1">
      <alignment vertical="top" wrapText="1"/>
    </xf>
    <xf numFmtId="0" fontId="8" fillId="0" borderId="48" xfId="508" applyBorder="1" applyAlignment="1">
      <alignment horizontal="left" vertical="top" wrapText="1"/>
    </xf>
    <xf numFmtId="0" fontId="7" fillId="0" borderId="48" xfId="0" applyFont="1" applyBorder="1" applyAlignment="1">
      <alignment horizontal="left" vertical="top" wrapText="1" readingOrder="1"/>
    </xf>
    <xf numFmtId="0" fontId="8" fillId="0" borderId="20" xfId="0" applyFont="1" applyBorder="1" applyAlignment="1">
      <alignment vertical="top"/>
    </xf>
    <xf numFmtId="0" fontId="8" fillId="0" borderId="32" xfId="0" applyFont="1" applyBorder="1" applyAlignment="1">
      <alignment vertical="top"/>
    </xf>
    <xf numFmtId="0" fontId="8" fillId="0" borderId="24" xfId="0" applyFont="1" applyBorder="1" applyAlignment="1">
      <alignment vertical="top"/>
    </xf>
    <xf numFmtId="0" fontId="4" fillId="37" borderId="22" xfId="0" applyFont="1" applyFill="1" applyBorder="1" applyAlignment="1">
      <alignment vertical="center"/>
    </xf>
    <xf numFmtId="0" fontId="4" fillId="37" borderId="20" xfId="0" applyFont="1" applyFill="1" applyBorder="1" applyAlignment="1">
      <alignment vertical="center"/>
    </xf>
    <xf numFmtId="0" fontId="4" fillId="37" borderId="32" xfId="0" applyFont="1" applyFill="1" applyBorder="1" applyAlignment="1">
      <alignment vertical="center"/>
    </xf>
    <xf numFmtId="0" fontId="8" fillId="37" borderId="24" xfId="0" applyFont="1" applyFill="1" applyBorder="1" applyAlignment="1">
      <alignment vertical="center"/>
    </xf>
    <xf numFmtId="0" fontId="8" fillId="37" borderId="25" xfId="0" applyFont="1" applyFill="1" applyBorder="1" applyAlignment="1">
      <alignment vertical="center"/>
    </xf>
    <xf numFmtId="0" fontId="8" fillId="37" borderId="34" xfId="0" applyFont="1" applyFill="1" applyBorder="1" applyAlignment="1">
      <alignment vertical="center"/>
    </xf>
    <xf numFmtId="0" fontId="10" fillId="35" borderId="35" xfId="0" applyFont="1" applyFill="1" applyBorder="1"/>
    <xf numFmtId="0" fontId="8" fillId="35" borderId="35" xfId="0" applyFont="1" applyFill="1" applyBorder="1"/>
    <xf numFmtId="0" fontId="0" fillId="36" borderId="35" xfId="0" applyFill="1" applyBorder="1" applyAlignment="1">
      <alignment vertical="top"/>
    </xf>
    <xf numFmtId="0" fontId="7" fillId="0" borderId="11" xfId="0" applyFont="1" applyBorder="1" applyAlignment="1">
      <alignment horizontal="left" vertical="top" wrapText="1"/>
    </xf>
    <xf numFmtId="0" fontId="0" fillId="0" borderId="11" xfId="0" applyBorder="1" applyAlignment="1">
      <alignment horizontal="left" vertical="top" wrapText="1"/>
    </xf>
    <xf numFmtId="0" fontId="7" fillId="0" borderId="11" xfId="0" applyFont="1" applyBorder="1" applyAlignment="1" applyProtection="1">
      <alignment vertical="top" wrapText="1"/>
      <protection locked="0"/>
    </xf>
    <xf numFmtId="0" fontId="8" fillId="0" borderId="11" xfId="650" applyFont="1" applyBorder="1" applyAlignment="1">
      <alignment vertical="top" wrapText="1"/>
    </xf>
    <xf numFmtId="0" fontId="8" fillId="0" borderId="66" xfId="650" applyFont="1" applyBorder="1" applyAlignment="1">
      <alignment vertical="top" wrapText="1"/>
    </xf>
    <xf numFmtId="0" fontId="4" fillId="39" borderId="67" xfId="0" applyFont="1" applyFill="1" applyBorder="1" applyAlignment="1">
      <alignment horizontal="left" vertical="top" wrapText="1"/>
    </xf>
    <xf numFmtId="0" fontId="8" fillId="0" borderId="11" xfId="695" applyFont="1" applyBorder="1" applyAlignment="1">
      <alignment horizontal="left" vertical="top" wrapText="1"/>
    </xf>
    <xf numFmtId="0" fontId="7" fillId="0" borderId="0" xfId="695" applyFont="1" applyAlignment="1">
      <alignment wrapText="1"/>
    </xf>
    <xf numFmtId="0" fontId="4" fillId="39" borderId="0" xfId="0" applyFont="1" applyFill="1" applyAlignment="1">
      <alignment horizontal="left" vertical="top" wrapText="1"/>
    </xf>
    <xf numFmtId="0" fontId="23" fillId="0" borderId="61" xfId="695" applyFont="1" applyBorder="1" applyAlignment="1">
      <alignment horizontal="left" vertical="top" wrapText="1"/>
    </xf>
    <xf numFmtId="0" fontId="4" fillId="38" borderId="55" xfId="0" applyFont="1" applyFill="1" applyBorder="1" applyAlignment="1">
      <alignment vertical="top"/>
    </xf>
    <xf numFmtId="0" fontId="36" fillId="0" borderId="48" xfId="695" applyFont="1" applyBorder="1" applyAlignment="1">
      <alignment horizontal="left" vertical="top" wrapText="1"/>
    </xf>
    <xf numFmtId="0" fontId="36" fillId="0" borderId="48" xfId="0" applyFont="1" applyBorder="1" applyAlignment="1">
      <alignment horizontal="left" vertical="top" wrapText="1"/>
    </xf>
    <xf numFmtId="0" fontId="8" fillId="0" borderId="48" xfId="0" applyFont="1" applyBorder="1" applyAlignment="1">
      <alignment horizontal="left" vertical="top"/>
    </xf>
    <xf numFmtId="0" fontId="0" fillId="0" borderId="11" xfId="0" applyBorder="1" applyAlignment="1" applyProtection="1">
      <alignment horizontal="left" vertical="top" wrapText="1"/>
      <protection locked="0"/>
    </xf>
    <xf numFmtId="10" fontId="8" fillId="0" borderId="11" xfId="0" applyNumberFormat="1" applyFont="1" applyBorder="1" applyAlignment="1">
      <alignment horizontal="left" vertical="top" wrapText="1"/>
    </xf>
    <xf numFmtId="0" fontId="0" fillId="41" borderId="11" xfId="0" applyFill="1" applyBorder="1" applyAlignment="1">
      <alignment horizontal="left" vertical="top" wrapText="1"/>
    </xf>
    <xf numFmtId="0" fontId="8" fillId="41" borderId="11" xfId="0" applyFont="1" applyFill="1" applyBorder="1" applyAlignment="1">
      <alignment horizontal="left" vertical="top" wrapText="1"/>
    </xf>
    <xf numFmtId="0" fontId="0" fillId="41" borderId="11" xfId="0" applyFill="1" applyBorder="1" applyAlignment="1" applyProtection="1">
      <alignment horizontal="left" vertical="top" wrapText="1"/>
      <protection locked="0"/>
    </xf>
    <xf numFmtId="0" fontId="8" fillId="0" borderId="11" xfId="719" applyFont="1" applyBorder="1" applyAlignment="1">
      <alignment horizontal="left" vertical="top" wrapText="1"/>
    </xf>
    <xf numFmtId="10" fontId="8" fillId="0" borderId="11" xfId="719" applyNumberFormat="1" applyFont="1" applyBorder="1" applyAlignment="1">
      <alignment horizontal="left" vertical="top" wrapText="1"/>
    </xf>
    <xf numFmtId="0" fontId="8" fillId="0" borderId="11" xfId="0" quotePrefix="1" applyFont="1" applyBorder="1" applyAlignment="1">
      <alignment horizontal="left" vertical="top" wrapText="1"/>
    </xf>
    <xf numFmtId="0" fontId="8" fillId="41" borderId="11" xfId="0" applyFont="1" applyFill="1" applyBorder="1" applyAlignment="1" applyProtection="1">
      <alignment horizontal="left" vertical="top" wrapText="1"/>
      <protection locked="0"/>
    </xf>
    <xf numFmtId="0" fontId="7" fillId="0" borderId="11" xfId="0" applyFont="1" applyBorder="1" applyAlignment="1">
      <alignment vertical="top" wrapText="1"/>
    </xf>
    <xf numFmtId="0" fontId="7" fillId="0" borderId="11" xfId="0" applyFont="1" applyBorder="1" applyAlignment="1">
      <alignment horizontal="left" vertical="top" wrapText="1" readingOrder="1"/>
    </xf>
    <xf numFmtId="0" fontId="23" fillId="0" borderId="11" xfId="695" applyFont="1" applyBorder="1" applyAlignment="1">
      <alignment horizontal="left" vertical="top" wrapText="1"/>
    </xf>
    <xf numFmtId="14" fontId="0" fillId="0" borderId="26" xfId="0" applyNumberFormat="1" applyBorder="1" applyAlignment="1">
      <alignment horizontal="left" vertical="top" wrapText="1"/>
    </xf>
    <xf numFmtId="0" fontId="8" fillId="0" borderId="46" xfId="0" applyFont="1" applyBorder="1" applyAlignment="1">
      <alignment horizontal="left" vertical="top" wrapText="1"/>
    </xf>
    <xf numFmtId="0" fontId="8" fillId="0" borderId="46" xfId="0" applyFont="1" applyBorder="1" applyAlignment="1">
      <alignment horizontal="left" vertical="top"/>
    </xf>
    <xf numFmtId="0" fontId="23" fillId="44" borderId="19" xfId="0" applyFont="1" applyFill="1" applyBorder="1" applyAlignment="1">
      <alignment horizontal="center" vertical="top" wrapText="1"/>
    </xf>
    <xf numFmtId="0" fontId="4" fillId="38" borderId="56" xfId="0" applyFont="1" applyFill="1" applyBorder="1" applyAlignment="1">
      <alignment vertical="top"/>
    </xf>
    <xf numFmtId="0" fontId="4" fillId="34" borderId="26" xfId="1046" applyFont="1" applyFill="1" applyBorder="1"/>
    <xf numFmtId="0" fontId="4" fillId="34" borderId="27" xfId="1046" applyFont="1" applyFill="1" applyBorder="1"/>
    <xf numFmtId="0" fontId="37" fillId="0" borderId="0" xfId="1046"/>
    <xf numFmtId="0" fontId="4" fillId="37" borderId="46" xfId="1046" applyFont="1" applyFill="1" applyBorder="1" applyAlignment="1">
      <alignment horizontal="left" vertical="center" wrapText="1"/>
    </xf>
    <xf numFmtId="165" fontId="37" fillId="0" borderId="46" xfId="1046" applyNumberFormat="1" applyBorder="1" applyAlignment="1">
      <alignment horizontal="left" vertical="top"/>
    </xf>
    <xf numFmtId="0" fontId="7" fillId="45" borderId="48" xfId="1046" applyFont="1" applyFill="1" applyBorder="1" applyAlignment="1">
      <alignment horizontal="left" vertical="top" wrapText="1"/>
    </xf>
    <xf numFmtId="14" fontId="37" fillId="0" borderId="46" xfId="1046" applyNumberFormat="1" applyBorder="1" applyAlignment="1">
      <alignment horizontal="left" vertical="top"/>
    </xf>
    <xf numFmtId="0" fontId="8" fillId="0" borderId="0" xfId="1046" applyFont="1"/>
    <xf numFmtId="0" fontId="8" fillId="0" borderId="62" xfId="0" applyFont="1" applyBorder="1" applyAlignment="1">
      <alignment horizontal="left" vertical="top" wrapText="1"/>
    </xf>
    <xf numFmtId="0" fontId="8" fillId="0" borderId="63" xfId="0" applyFont="1" applyBorder="1" applyAlignment="1">
      <alignment horizontal="left" vertical="top" wrapText="1"/>
    </xf>
    <xf numFmtId="0" fontId="8" fillId="0" borderId="64" xfId="0" applyFont="1" applyBorder="1" applyAlignment="1">
      <alignment horizontal="left" vertical="top" wrapText="1"/>
    </xf>
    <xf numFmtId="0" fontId="8" fillId="0" borderId="17" xfId="0" applyFont="1" applyBorder="1" applyAlignment="1">
      <alignment horizontal="left" vertical="top" wrapText="1"/>
    </xf>
    <xf numFmtId="0" fontId="8" fillId="0" borderId="55" xfId="0" applyFont="1" applyBorder="1" applyAlignment="1">
      <alignment horizontal="left" vertical="top" wrapText="1"/>
    </xf>
    <xf numFmtId="0" fontId="8" fillId="0" borderId="56" xfId="0" applyFont="1" applyBorder="1" applyAlignment="1">
      <alignment horizontal="left" vertical="top" wrapText="1"/>
    </xf>
    <xf numFmtId="0" fontId="8" fillId="41" borderId="22" xfId="0" applyFont="1" applyFill="1" applyBorder="1" applyAlignment="1">
      <alignment horizontal="left" vertical="top" wrapText="1"/>
    </xf>
    <xf numFmtId="0" fontId="8" fillId="41" borderId="20" xfId="0" applyFont="1" applyFill="1" applyBorder="1" applyAlignment="1">
      <alignment horizontal="left" vertical="top"/>
    </xf>
    <xf numFmtId="0" fontId="8" fillId="41" borderId="32" xfId="0" applyFont="1" applyFill="1" applyBorder="1" applyAlignment="1">
      <alignment horizontal="left" vertical="top"/>
    </xf>
    <xf numFmtId="0" fontId="8" fillId="41" borderId="10" xfId="0" applyFont="1" applyFill="1" applyBorder="1" applyAlignment="1">
      <alignment horizontal="left" vertical="top"/>
    </xf>
    <xf numFmtId="0" fontId="8" fillId="41" borderId="0" xfId="0" applyFont="1" applyFill="1" applyAlignment="1">
      <alignment horizontal="left" vertical="top"/>
    </xf>
    <xf numFmtId="0" fontId="8" fillId="41" borderId="33" xfId="0" applyFont="1" applyFill="1" applyBorder="1" applyAlignment="1">
      <alignment horizontal="left" vertical="top"/>
    </xf>
    <xf numFmtId="0" fontId="8" fillId="41" borderId="62" xfId="0" applyFont="1" applyFill="1" applyBorder="1" applyAlignment="1">
      <alignment horizontal="left" vertical="top" wrapText="1"/>
    </xf>
    <xf numFmtId="0" fontId="8" fillId="41" borderId="63" xfId="0" applyFont="1" applyFill="1" applyBorder="1" applyAlignment="1">
      <alignment horizontal="left" vertical="top" wrapText="1"/>
    </xf>
    <xf numFmtId="0" fontId="8" fillId="41" borderId="64" xfId="0" applyFont="1" applyFill="1" applyBorder="1" applyAlignment="1">
      <alignment horizontal="left" vertical="top" wrapText="1"/>
    </xf>
    <xf numFmtId="0" fontId="8" fillId="41" borderId="15" xfId="0" applyFont="1" applyFill="1" applyBorder="1" applyAlignment="1">
      <alignment horizontal="left" vertical="top" wrapText="1"/>
    </xf>
    <xf numFmtId="0" fontId="8" fillId="41" borderId="0" xfId="0" applyFont="1" applyFill="1" applyAlignment="1">
      <alignment horizontal="left" vertical="top" wrapText="1"/>
    </xf>
    <xf numFmtId="0" fontId="8" fillId="41" borderId="16" xfId="0" applyFont="1" applyFill="1" applyBorder="1" applyAlignment="1">
      <alignment horizontal="left" vertical="top" wrapText="1"/>
    </xf>
    <xf numFmtId="0" fontId="4" fillId="38" borderId="62" xfId="0" applyFont="1" applyFill="1" applyBorder="1" applyAlignment="1">
      <alignment horizontal="left" vertical="top"/>
    </xf>
    <xf numFmtId="0" fontId="4" fillId="38" borderId="63" xfId="0" applyFont="1" applyFill="1" applyBorder="1" applyAlignment="1">
      <alignment horizontal="left" vertical="top"/>
    </xf>
    <xf numFmtId="0" fontId="4" fillId="38" borderId="64" xfId="0" applyFont="1" applyFill="1" applyBorder="1" applyAlignment="1">
      <alignment horizontal="left" vertical="top"/>
    </xf>
    <xf numFmtId="0" fontId="4" fillId="38" borderId="17" xfId="0" applyFont="1" applyFill="1" applyBorder="1" applyAlignment="1">
      <alignment horizontal="left" vertical="top"/>
    </xf>
    <xf numFmtId="0" fontId="4" fillId="38" borderId="55" xfId="0" applyFont="1" applyFill="1" applyBorder="1" applyAlignment="1">
      <alignment horizontal="left" vertical="top"/>
    </xf>
    <xf numFmtId="0" fontId="4" fillId="38" borderId="56" xfId="0" applyFont="1" applyFill="1" applyBorder="1" applyAlignment="1">
      <alignment horizontal="left" vertical="top"/>
    </xf>
    <xf numFmtId="0" fontId="8" fillId="41" borderId="17" xfId="0" applyFont="1" applyFill="1" applyBorder="1" applyAlignment="1">
      <alignment horizontal="left" vertical="top" wrapText="1"/>
    </xf>
    <xf numFmtId="0" fontId="8" fillId="41" borderId="55" xfId="0" applyFont="1" applyFill="1" applyBorder="1" applyAlignment="1">
      <alignment horizontal="left" vertical="top" wrapText="1"/>
    </xf>
    <xf numFmtId="0" fontId="8" fillId="41" borderId="56" xfId="0" applyFont="1" applyFill="1" applyBorder="1" applyAlignment="1">
      <alignment horizontal="left" vertical="top" wrapText="1"/>
    </xf>
    <xf numFmtId="0" fontId="23" fillId="44" borderId="19" xfId="0" applyFont="1" applyFill="1" applyBorder="1" applyAlignment="1">
      <alignment horizontal="center" vertical="top" wrapText="1"/>
    </xf>
  </cellXfs>
  <cellStyles count="1047">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883" builtinId="9" hidden="1"/>
    <cellStyle name="Followed Hyperlink" xfId="875" builtinId="9" hidden="1"/>
    <cellStyle name="Followed Hyperlink" xfId="934" builtinId="9" hidden="1"/>
    <cellStyle name="Followed Hyperlink" xfId="866" builtinId="9" hidden="1"/>
    <cellStyle name="Followed Hyperlink" xfId="892" builtinId="9" hidden="1"/>
    <cellStyle name="Followed Hyperlink" xfId="954" builtinId="9" hidden="1"/>
    <cellStyle name="Followed Hyperlink" xfId="946" builtinId="9" hidden="1"/>
    <cellStyle name="Followed Hyperlink" xfId="986" builtinId="9" hidden="1"/>
    <cellStyle name="Followed Hyperlink" xfId="912" builtinId="9" hidden="1"/>
    <cellStyle name="Followed Hyperlink" xfId="942" builtinId="9" hidden="1"/>
    <cellStyle name="Followed Hyperlink" xfId="868" builtinId="9" hidden="1"/>
    <cellStyle name="Followed Hyperlink" xfId="863" builtinId="9" hidden="1"/>
    <cellStyle name="Followed Hyperlink" xfId="884" builtinId="9" hidden="1"/>
    <cellStyle name="Followed Hyperlink" xfId="880" builtinId="9" hidden="1"/>
    <cellStyle name="Followed Hyperlink" xfId="1031" builtinId="9" hidden="1"/>
    <cellStyle name="Followed Hyperlink" xfId="947" builtinId="9" hidden="1"/>
    <cellStyle name="Followed Hyperlink" xfId="993" builtinId="9" hidden="1"/>
    <cellStyle name="Followed Hyperlink" xfId="905" builtinId="9" hidden="1"/>
    <cellStyle name="Followed Hyperlink" xfId="981" builtinId="9" hidden="1"/>
    <cellStyle name="Followed Hyperlink" xfId="983" builtinId="9" hidden="1"/>
    <cellStyle name="Followed Hyperlink" xfId="951" builtinId="9" hidden="1"/>
    <cellStyle name="Followed Hyperlink" xfId="956" builtinId="9" hidden="1"/>
    <cellStyle name="Followed Hyperlink" xfId="943" builtinId="9" hidden="1"/>
    <cellStyle name="Followed Hyperlink" xfId="944" builtinId="9" hidden="1"/>
    <cellStyle name="Followed Hyperlink" xfId="940" builtinId="9" hidden="1"/>
    <cellStyle name="Followed Hyperlink" xfId="945" builtinId="9" hidden="1"/>
    <cellStyle name="Followed Hyperlink" xfId="939" builtinId="9" hidden="1"/>
    <cellStyle name="Followed Hyperlink" xfId="977" builtinId="9" hidden="1"/>
    <cellStyle name="Followed Hyperlink" xfId="1042" builtinId="9" hidden="1"/>
    <cellStyle name="Followed Hyperlink" xfId="1027" builtinId="9" hidden="1"/>
    <cellStyle name="Followed Hyperlink" xfId="988" builtinId="9" hidden="1"/>
    <cellStyle name="Followed Hyperlink" xfId="991" builtinId="9" hidden="1"/>
    <cellStyle name="Followed Hyperlink" xfId="996" builtinId="9" hidden="1"/>
    <cellStyle name="Followed Hyperlink" xfId="1001" builtinId="9" hidden="1"/>
    <cellStyle name="Followed Hyperlink" xfId="1005" builtinId="9" hidden="1"/>
    <cellStyle name="Followed Hyperlink" xfId="1007" builtinId="9" hidden="1"/>
    <cellStyle name="Followed Hyperlink" xfId="1015" builtinId="9" hidden="1"/>
    <cellStyle name="Followed Hyperlink" xfId="1017" builtinId="9" hidden="1"/>
    <cellStyle name="Followed Hyperlink" xfId="995" builtinId="9" hidden="1"/>
    <cellStyle name="Followed Hyperlink" xfId="909" builtinId="9" hidden="1"/>
    <cellStyle name="Followed Hyperlink" xfId="900" builtinId="9" hidden="1"/>
    <cellStyle name="Followed Hyperlink" xfId="950" builtinId="9" hidden="1"/>
    <cellStyle name="Followed Hyperlink" xfId="873" builtinId="9" hidden="1"/>
    <cellStyle name="Followed Hyperlink" xfId="910" builtinId="9" hidden="1"/>
    <cellStyle name="Followed Hyperlink" xfId="923" builtinId="9" hidden="1"/>
    <cellStyle name="Followed Hyperlink" xfId="886" builtinId="9" hidden="1"/>
    <cellStyle name="Followed Hyperlink" xfId="882" builtinId="9" hidden="1"/>
    <cellStyle name="Followed Hyperlink" xfId="937" builtinId="9" hidden="1"/>
    <cellStyle name="Followed Hyperlink" xfId="890" builtinId="9" hidden="1"/>
    <cellStyle name="Followed Hyperlink" xfId="891" builtinId="9" hidden="1"/>
    <cellStyle name="Followed Hyperlink" xfId="1008" builtinId="9" hidden="1"/>
    <cellStyle name="Followed Hyperlink" xfId="941" builtinId="9" hidden="1"/>
    <cellStyle name="Followed Hyperlink" xfId="968" builtinId="9" hidden="1"/>
    <cellStyle name="Followed Hyperlink" xfId="967" builtinId="9" hidden="1"/>
    <cellStyle name="Followed Hyperlink" xfId="1024" builtinId="9" hidden="1"/>
    <cellStyle name="Followed Hyperlink" xfId="1025" builtinId="9" hidden="1"/>
    <cellStyle name="Followed Hyperlink" xfId="1029" builtinId="9" hidden="1"/>
    <cellStyle name="Followed Hyperlink" xfId="1037" builtinId="9" hidden="1"/>
    <cellStyle name="Followed Hyperlink" xfId="1041" builtinId="9" hidden="1"/>
    <cellStyle name="Followed Hyperlink" xfId="1038" builtinId="9" hidden="1"/>
    <cellStyle name="Followed Hyperlink" xfId="1021" builtinId="9" hidden="1"/>
    <cellStyle name="Followed Hyperlink" xfId="1000" builtinId="9" hidden="1"/>
    <cellStyle name="Followed Hyperlink" xfId="989" builtinId="9" hidden="1"/>
    <cellStyle name="Followed Hyperlink" xfId="965" builtinId="9" hidden="1"/>
    <cellStyle name="Followed Hyperlink" xfId="969" builtinId="9" hidden="1"/>
    <cellStyle name="Followed Hyperlink" xfId="972" builtinId="9" hidden="1"/>
    <cellStyle name="Followed Hyperlink" xfId="1036" builtinId="9" hidden="1"/>
    <cellStyle name="Followed Hyperlink" xfId="887" builtinId="9" hidden="1"/>
    <cellStyle name="Followed Hyperlink" xfId="872" builtinId="9" hidden="1"/>
    <cellStyle name="Followed Hyperlink" xfId="931" builtinId="9" hidden="1"/>
    <cellStyle name="Followed Hyperlink" xfId="917" builtinId="9" hidden="1"/>
    <cellStyle name="Followed Hyperlink" xfId="914" builtinId="9" hidden="1"/>
    <cellStyle name="Followed Hyperlink" xfId="1040" builtinId="9" hidden="1"/>
    <cellStyle name="Followed Hyperlink" xfId="938" builtinId="9" hidden="1"/>
    <cellStyle name="Followed Hyperlink" xfId="874" builtinId="9" hidden="1"/>
    <cellStyle name="Followed Hyperlink" xfId="864" builtinId="9" hidden="1"/>
    <cellStyle name="Followed Hyperlink" xfId="871" builtinId="9" hidden="1"/>
    <cellStyle name="Followed Hyperlink" xfId="911" builtinId="9" hidden="1"/>
    <cellStyle name="Followed Hyperlink" xfId="916" builtinId="9" hidden="1"/>
    <cellStyle name="Followed Hyperlink" xfId="904" builtinId="9" hidden="1"/>
    <cellStyle name="Followed Hyperlink" xfId="870" builtinId="9" hidden="1"/>
    <cellStyle name="Followed Hyperlink" xfId="992" builtinId="9" hidden="1"/>
    <cellStyle name="Followed Hyperlink" xfId="926" builtinId="9" hidden="1"/>
    <cellStyle name="Followed Hyperlink" xfId="975" builtinId="9" hidden="1"/>
    <cellStyle name="Followed Hyperlink" xfId="964" builtinId="9" hidden="1"/>
    <cellStyle name="Followed Hyperlink" xfId="1043" builtinId="9" hidden="1"/>
    <cellStyle name="Followed Hyperlink" xfId="1033" builtinId="9" hidden="1"/>
    <cellStyle name="Followed Hyperlink" xfId="952" builtinId="9" hidden="1"/>
    <cellStyle name="Followed Hyperlink" xfId="987" builtinId="9" hidden="1"/>
    <cellStyle name="Followed Hyperlink" xfId="966" builtinId="9" hidden="1"/>
    <cellStyle name="Followed Hyperlink" xfId="928" builtinId="9" hidden="1"/>
    <cellStyle name="Followed Hyperlink" xfId="998" builtinId="9" hidden="1"/>
    <cellStyle name="Followed Hyperlink" xfId="919" builtinId="9" hidden="1"/>
    <cellStyle name="Followed Hyperlink" xfId="1013" builtinId="9" hidden="1"/>
    <cellStyle name="Followed Hyperlink" xfId="999" builtinId="9" hidden="1"/>
    <cellStyle name="Followed Hyperlink" xfId="1014" builtinId="9" hidden="1"/>
    <cellStyle name="Followed Hyperlink" xfId="955" builtinId="9" hidden="1"/>
    <cellStyle name="Followed Hyperlink" xfId="948" builtinId="9" hidden="1"/>
    <cellStyle name="Followed Hyperlink" xfId="953" builtinId="9" hidden="1"/>
    <cellStyle name="Followed Hyperlink" xfId="976" builtinId="9" hidden="1"/>
    <cellStyle name="Followed Hyperlink" xfId="971" builtinId="9" hidden="1"/>
    <cellStyle name="Followed Hyperlink" xfId="867" builtinId="9" hidden="1"/>
    <cellStyle name="Followed Hyperlink" xfId="901" builtinId="9" hidden="1"/>
    <cellStyle name="Followed Hyperlink" xfId="994" builtinId="9" hidden="1"/>
    <cellStyle name="Followed Hyperlink" xfId="927" builtinId="9" hidden="1"/>
    <cellStyle name="Followed Hyperlink" xfId="1004" builtinId="9" hidden="1"/>
    <cellStyle name="Followed Hyperlink" xfId="907" builtinId="9" hidden="1"/>
    <cellStyle name="Followed Hyperlink" xfId="913" builtinId="9" hidden="1"/>
    <cellStyle name="Followed Hyperlink" xfId="915" builtinId="9" hidden="1"/>
    <cellStyle name="Followed Hyperlink" xfId="978" builtinId="9" hidden="1"/>
    <cellStyle name="Followed Hyperlink" xfId="970" builtinId="9" hidden="1"/>
    <cellStyle name="Followed Hyperlink" xfId="958" builtinId="9" hidden="1"/>
    <cellStyle name="Followed Hyperlink" xfId="1010" builtinId="9" hidden="1"/>
    <cellStyle name="Followed Hyperlink" xfId="1006" builtinId="9" hidden="1"/>
    <cellStyle name="Followed Hyperlink" xfId="990" builtinId="9" hidden="1"/>
    <cellStyle name="Followed Hyperlink" xfId="1022" builtinId="9" hidden="1"/>
    <cellStyle name="Followed Hyperlink" xfId="1002" builtinId="9" hidden="1"/>
    <cellStyle name="Followed Hyperlink" xfId="1026" builtinId="9" hidden="1"/>
    <cellStyle name="Followed Hyperlink" xfId="962" builtinId="9" hidden="1"/>
    <cellStyle name="Followed Hyperlink" xfId="908" builtinId="9" hidden="1"/>
    <cellStyle name="Followed Hyperlink" xfId="858" builtinId="9" hidden="1"/>
    <cellStyle name="Followed Hyperlink" xfId="878" builtinId="9" hidden="1"/>
    <cellStyle name="Followed Hyperlink" xfId="877" builtinId="9" hidden="1"/>
    <cellStyle name="Followed Hyperlink" xfId="921" builtinId="9" hidden="1"/>
    <cellStyle name="Followed Hyperlink" xfId="924" builtinId="9" hidden="1"/>
    <cellStyle name="Followed Hyperlink" xfId="930" builtinId="9" hidden="1"/>
    <cellStyle name="Followed Hyperlink" xfId="933" builtinId="9" hidden="1"/>
    <cellStyle name="Followed Hyperlink" xfId="936" builtinId="9" hidden="1"/>
    <cellStyle name="Followed Hyperlink" xfId="918" builtinId="9" hidden="1"/>
    <cellStyle name="Followed Hyperlink" xfId="902" builtinId="9" hidden="1"/>
    <cellStyle name="Followed Hyperlink" xfId="876" builtinId="9" hidden="1"/>
    <cellStyle name="Followed Hyperlink" xfId="879" builtinId="9" hidden="1"/>
    <cellStyle name="Followed Hyperlink" xfId="881" builtinId="9" hidden="1"/>
    <cellStyle name="Followed Hyperlink" xfId="929" builtinId="9" hidden="1"/>
    <cellStyle name="Followed Hyperlink" xfId="1023" builtinId="9" hidden="1"/>
    <cellStyle name="Followed Hyperlink" xfId="1009" builtinId="9" hidden="1"/>
    <cellStyle name="Followed Hyperlink" xfId="997" builtinId="9" hidden="1"/>
    <cellStyle name="Followed Hyperlink" xfId="982" builtinId="9" hidden="1"/>
    <cellStyle name="Followed Hyperlink" xfId="932" builtinId="9" hidden="1"/>
    <cellStyle name="Followed Hyperlink" xfId="961" builtinId="9" hidden="1"/>
    <cellStyle name="Followed Hyperlink" xfId="1011" builtinId="9" hidden="1"/>
    <cellStyle name="Followed Hyperlink" xfId="1028" builtinId="9" hidden="1"/>
    <cellStyle name="Followed Hyperlink" xfId="1035" builtinId="9" hidden="1"/>
    <cellStyle name="Followed Hyperlink" xfId="979" builtinId="9" hidden="1"/>
    <cellStyle name="Followed Hyperlink" xfId="973" builtinId="9" hidden="1"/>
    <cellStyle name="Followed Hyperlink" xfId="1034" builtinId="9" hidden="1"/>
    <cellStyle name="Followed Hyperlink" xfId="896" builtinId="9" hidden="1"/>
    <cellStyle name="Followed Hyperlink" xfId="984" builtinId="9" hidden="1"/>
    <cellStyle name="Followed Hyperlink" xfId="985" builtinId="9" hidden="1"/>
    <cellStyle name="Followed Hyperlink" xfId="894" builtinId="9" hidden="1"/>
    <cellStyle name="Followed Hyperlink" xfId="920" builtinId="9" hidden="1"/>
    <cellStyle name="Followed Hyperlink" xfId="1018" builtinId="9" hidden="1"/>
    <cellStyle name="Followed Hyperlink" xfId="898" builtinId="9" hidden="1"/>
    <cellStyle name="Followed Hyperlink" xfId="897" builtinId="9" hidden="1"/>
    <cellStyle name="Followed Hyperlink" xfId="974" builtinId="9" hidden="1"/>
    <cellStyle name="Followed Hyperlink" xfId="888" builtinId="9" hidden="1"/>
    <cellStyle name="Followed Hyperlink" xfId="889" builtinId="9" hidden="1"/>
    <cellStyle name="Followed Hyperlink" xfId="865" builtinId="9" hidden="1"/>
    <cellStyle name="Followed Hyperlink" xfId="869" builtinId="9" hidden="1"/>
    <cellStyle name="Followed Hyperlink" xfId="860" builtinId="9" hidden="1"/>
    <cellStyle name="Followed Hyperlink" xfId="857" builtinId="9" hidden="1"/>
    <cellStyle name="Followed Hyperlink" xfId="861" builtinId="9" hidden="1"/>
    <cellStyle name="Followed Hyperlink" xfId="856" builtinId="9" hidden="1"/>
    <cellStyle name="Followed Hyperlink" xfId="885" builtinId="9" hidden="1"/>
    <cellStyle name="Followed Hyperlink" xfId="935" builtinId="9" hidden="1"/>
    <cellStyle name="Followed Hyperlink" xfId="922" builtinId="9" hidden="1"/>
    <cellStyle name="Followed Hyperlink" xfId="893" builtinId="9" hidden="1"/>
    <cellStyle name="Followed Hyperlink" xfId="895" builtinId="9" hidden="1"/>
    <cellStyle name="Followed Hyperlink" xfId="899" builtinId="9" hidden="1"/>
    <cellStyle name="Followed Hyperlink" xfId="903" builtinId="9" hidden="1"/>
    <cellStyle name="Followed Hyperlink" xfId="906" builtinId="9" hidden="1"/>
    <cellStyle name="Followed Hyperlink" xfId="859" builtinId="9" hidden="1"/>
    <cellStyle name="Followed Hyperlink" xfId="980" builtinId="9" hidden="1"/>
    <cellStyle name="Followed Hyperlink" xfId="960" builtinId="9" hidden="1"/>
    <cellStyle name="Followed Hyperlink" xfId="1032" builtinId="9" hidden="1"/>
    <cellStyle name="Followed Hyperlink" xfId="1039" builtinId="9" hidden="1"/>
    <cellStyle name="Followed Hyperlink" xfId="1020" builtinId="9" hidden="1"/>
    <cellStyle name="Followed Hyperlink" xfId="1016" builtinId="9" hidden="1"/>
    <cellStyle name="Followed Hyperlink" xfId="925" builtinId="9" hidden="1"/>
    <cellStyle name="Followed Hyperlink" xfId="862" builtinId="9" hidden="1"/>
    <cellStyle name="Followed Hyperlink" xfId="1030" builtinId="9" hidden="1"/>
    <cellStyle name="Followed Hyperlink" xfId="963" builtinId="9" hidden="1"/>
    <cellStyle name="Followed Hyperlink" xfId="957" builtinId="9" hidden="1"/>
    <cellStyle name="Followed Hyperlink" xfId="949" builtinId="9" hidden="1"/>
    <cellStyle name="Followed Hyperlink" xfId="959" builtinId="9" hidden="1"/>
    <cellStyle name="Followed Hyperlink" xfId="1012" builtinId="9" hidden="1"/>
    <cellStyle name="Followed Hyperlink" xfId="1003" builtinId="9" hidden="1"/>
    <cellStyle name="Followed Hyperlink" xfId="1019" builtinId="9" hidden="1"/>
    <cellStyle name="Good 2" xfId="217" xr:uid="{00000000-0005-0000-0000-000094010000}"/>
    <cellStyle name="Good 2 2" xfId="218" xr:uid="{00000000-0005-0000-0000-000095010000}"/>
    <cellStyle name="Good 3" xfId="219" xr:uid="{00000000-0005-0000-0000-000096010000}"/>
    <cellStyle name="Good 3 2" xfId="220" xr:uid="{00000000-0005-0000-0000-000097010000}"/>
    <cellStyle name="Good 4" xfId="221" xr:uid="{00000000-0005-0000-0000-000098010000}"/>
    <cellStyle name="Good 4 2" xfId="222" xr:uid="{00000000-0005-0000-0000-000099010000}"/>
    <cellStyle name="Good 5" xfId="223" xr:uid="{00000000-0005-0000-0000-00009A010000}"/>
    <cellStyle name="Good 5 2" xfId="224" xr:uid="{00000000-0005-0000-0000-00009B010000}"/>
    <cellStyle name="Good 6" xfId="225" xr:uid="{00000000-0005-0000-0000-00009C010000}"/>
    <cellStyle name="Good 6 2" xfId="226" xr:uid="{00000000-0005-0000-0000-00009D010000}"/>
    <cellStyle name="Heading 1 2" xfId="227" xr:uid="{00000000-0005-0000-0000-00009E010000}"/>
    <cellStyle name="Heading 1 3" xfId="228" xr:uid="{00000000-0005-0000-0000-00009F010000}"/>
    <cellStyle name="Heading 1 4" xfId="229" xr:uid="{00000000-0005-0000-0000-0000A0010000}"/>
    <cellStyle name="Heading 1 5" xfId="230" xr:uid="{00000000-0005-0000-0000-0000A1010000}"/>
    <cellStyle name="Heading 1 6" xfId="231" xr:uid="{00000000-0005-0000-0000-0000A2010000}"/>
    <cellStyle name="Heading 2 2" xfId="232" xr:uid="{00000000-0005-0000-0000-0000A3010000}"/>
    <cellStyle name="Heading 2 3" xfId="233" xr:uid="{00000000-0005-0000-0000-0000A4010000}"/>
    <cellStyle name="Heading 2 4" xfId="234" xr:uid="{00000000-0005-0000-0000-0000A5010000}"/>
    <cellStyle name="Heading 2 5" xfId="235" xr:uid="{00000000-0005-0000-0000-0000A6010000}"/>
    <cellStyle name="Heading 2 6" xfId="236" xr:uid="{00000000-0005-0000-0000-0000A7010000}"/>
    <cellStyle name="Heading 3 2" xfId="237" xr:uid="{00000000-0005-0000-0000-0000A8010000}"/>
    <cellStyle name="Heading 3 3" xfId="238" xr:uid="{00000000-0005-0000-0000-0000A9010000}"/>
    <cellStyle name="Heading 3 4" xfId="239" xr:uid="{00000000-0005-0000-0000-0000AA010000}"/>
    <cellStyle name="Heading 3 5" xfId="240" xr:uid="{00000000-0005-0000-0000-0000AB010000}"/>
    <cellStyle name="Heading 3 6" xfId="241" xr:uid="{00000000-0005-0000-0000-0000AC010000}"/>
    <cellStyle name="Heading 4 2" xfId="242" xr:uid="{00000000-0005-0000-0000-0000AD010000}"/>
    <cellStyle name="Heading 4 3" xfId="243" xr:uid="{00000000-0005-0000-0000-0000AE010000}"/>
    <cellStyle name="Heading 4 4" xfId="244" xr:uid="{00000000-0005-0000-0000-0000AF010000}"/>
    <cellStyle name="Heading 4 5" xfId="245" xr:uid="{00000000-0005-0000-0000-0000B0010000}"/>
    <cellStyle name="Heading 4 6" xfId="246" xr:uid="{00000000-0005-0000-0000-0000B1010000}"/>
    <cellStyle name="Hyperlink 2" xfId="247" xr:uid="{00000000-0005-0000-0000-0000B2010000}"/>
    <cellStyle name="Hyperlink 3" xfId="248" xr:uid="{00000000-0005-0000-0000-0000B3010000}"/>
    <cellStyle name="Input 2" xfId="249" xr:uid="{00000000-0005-0000-0000-0000B4010000}"/>
    <cellStyle name="Input 3" xfId="250" xr:uid="{00000000-0005-0000-0000-0000B5010000}"/>
    <cellStyle name="Input 4" xfId="251" xr:uid="{00000000-0005-0000-0000-0000B6010000}"/>
    <cellStyle name="Input 5" xfId="252" xr:uid="{00000000-0005-0000-0000-0000B7010000}"/>
    <cellStyle name="Input 6" xfId="253" xr:uid="{00000000-0005-0000-0000-0000B8010000}"/>
    <cellStyle name="Linked Cell 2" xfId="254" xr:uid="{00000000-0005-0000-0000-0000B9010000}"/>
    <cellStyle name="Linked Cell 2 2" xfId="255" xr:uid="{00000000-0005-0000-0000-0000BA010000}"/>
    <cellStyle name="Linked Cell 3" xfId="256" xr:uid="{00000000-0005-0000-0000-0000BB010000}"/>
    <cellStyle name="Linked Cell 3 2" xfId="257" xr:uid="{00000000-0005-0000-0000-0000BC010000}"/>
    <cellStyle name="Linked Cell 4" xfId="258" xr:uid="{00000000-0005-0000-0000-0000BD010000}"/>
    <cellStyle name="Linked Cell 4 2" xfId="259" xr:uid="{00000000-0005-0000-0000-0000BE010000}"/>
    <cellStyle name="Linked Cell 5" xfId="260" xr:uid="{00000000-0005-0000-0000-0000BF010000}"/>
    <cellStyle name="Linked Cell 5 2" xfId="261" xr:uid="{00000000-0005-0000-0000-0000C0010000}"/>
    <cellStyle name="Linked Cell 6" xfId="262" xr:uid="{00000000-0005-0000-0000-0000C1010000}"/>
    <cellStyle name="Linked Cell 6 2" xfId="263" xr:uid="{00000000-0005-0000-0000-0000C2010000}"/>
    <cellStyle name="My Normal" xfId="264" xr:uid="{00000000-0005-0000-0000-0000C3010000}"/>
    <cellStyle name="Neutral 2" xfId="265" xr:uid="{00000000-0005-0000-0000-0000C4010000}"/>
    <cellStyle name="Neutral 3" xfId="266" xr:uid="{00000000-0005-0000-0000-0000C5010000}"/>
    <cellStyle name="Neutral 4" xfId="267" xr:uid="{00000000-0005-0000-0000-0000C6010000}"/>
    <cellStyle name="Neutral 5" xfId="268" xr:uid="{00000000-0005-0000-0000-0000C7010000}"/>
    <cellStyle name="Neutral 6" xfId="269" xr:uid="{00000000-0005-0000-0000-0000C8010000}"/>
    <cellStyle name="Normal" xfId="0" builtinId="0"/>
    <cellStyle name="Normal 10" xfId="270" xr:uid="{00000000-0005-0000-0000-0000CA010000}"/>
    <cellStyle name="Normal 10 2" xfId="271" xr:uid="{00000000-0005-0000-0000-0000CB010000}"/>
    <cellStyle name="Normal 10 3" xfId="272" xr:uid="{00000000-0005-0000-0000-0000CC010000}"/>
    <cellStyle name="Normal 10 4" xfId="273" xr:uid="{00000000-0005-0000-0000-0000CD010000}"/>
    <cellStyle name="Normal 10 5" xfId="274" xr:uid="{00000000-0005-0000-0000-0000CE010000}"/>
    <cellStyle name="Normal 100" xfId="275" xr:uid="{00000000-0005-0000-0000-0000CF010000}"/>
    <cellStyle name="Normal 100 2" xfId="276" xr:uid="{00000000-0005-0000-0000-0000D0010000}"/>
    <cellStyle name="Normal 101" xfId="277" xr:uid="{00000000-0005-0000-0000-0000D1010000}"/>
    <cellStyle name="Normal 101 2" xfId="278" xr:uid="{00000000-0005-0000-0000-0000D2010000}"/>
    <cellStyle name="Normal 102" xfId="279" xr:uid="{00000000-0005-0000-0000-0000D3010000}"/>
    <cellStyle name="Normal 102 2" xfId="280" xr:uid="{00000000-0005-0000-0000-0000D4010000}"/>
    <cellStyle name="Normal 103" xfId="281" xr:uid="{00000000-0005-0000-0000-0000D5010000}"/>
    <cellStyle name="Normal 103 2" xfId="282" xr:uid="{00000000-0005-0000-0000-0000D6010000}"/>
    <cellStyle name="Normal 104" xfId="283" xr:uid="{00000000-0005-0000-0000-0000D7010000}"/>
    <cellStyle name="Normal 104 2" xfId="284" xr:uid="{00000000-0005-0000-0000-0000D8010000}"/>
    <cellStyle name="Normal 105" xfId="285" xr:uid="{00000000-0005-0000-0000-0000D9010000}"/>
    <cellStyle name="Normal 105 2" xfId="286" xr:uid="{00000000-0005-0000-0000-0000DA010000}"/>
    <cellStyle name="Normal 106" xfId="287" xr:uid="{00000000-0005-0000-0000-0000DB010000}"/>
    <cellStyle name="Normal 106 2" xfId="288" xr:uid="{00000000-0005-0000-0000-0000DC010000}"/>
    <cellStyle name="Normal 107" xfId="289" xr:uid="{00000000-0005-0000-0000-0000DD010000}"/>
    <cellStyle name="Normal 107 2" xfId="290" xr:uid="{00000000-0005-0000-0000-0000DE010000}"/>
    <cellStyle name="Normal 108" xfId="291" xr:uid="{00000000-0005-0000-0000-0000DF010000}"/>
    <cellStyle name="Normal 108 2" xfId="292" xr:uid="{00000000-0005-0000-0000-0000E0010000}"/>
    <cellStyle name="Normal 109" xfId="293" xr:uid="{00000000-0005-0000-0000-0000E1010000}"/>
    <cellStyle name="Normal 109 2" xfId="294" xr:uid="{00000000-0005-0000-0000-0000E2010000}"/>
    <cellStyle name="Normal 11" xfId="295" xr:uid="{00000000-0005-0000-0000-0000E3010000}"/>
    <cellStyle name="Normal 11 2" xfId="296" xr:uid="{00000000-0005-0000-0000-0000E4010000}"/>
    <cellStyle name="Normal 110" xfId="297" xr:uid="{00000000-0005-0000-0000-0000E5010000}"/>
    <cellStyle name="Normal 110 2" xfId="298" xr:uid="{00000000-0005-0000-0000-0000E6010000}"/>
    <cellStyle name="Normal 111" xfId="299" xr:uid="{00000000-0005-0000-0000-0000E7010000}"/>
    <cellStyle name="Normal 111 2" xfId="300" xr:uid="{00000000-0005-0000-0000-0000E8010000}"/>
    <cellStyle name="Normal 112" xfId="301" xr:uid="{00000000-0005-0000-0000-0000E9010000}"/>
    <cellStyle name="Normal 112 2" xfId="302" xr:uid="{00000000-0005-0000-0000-0000EA010000}"/>
    <cellStyle name="Normal 113" xfId="303" xr:uid="{00000000-0005-0000-0000-0000EB010000}"/>
    <cellStyle name="Normal 113 2" xfId="304" xr:uid="{00000000-0005-0000-0000-0000EC010000}"/>
    <cellStyle name="Normal 114" xfId="305" xr:uid="{00000000-0005-0000-0000-0000ED010000}"/>
    <cellStyle name="Normal 114 2" xfId="306" xr:uid="{00000000-0005-0000-0000-0000EE010000}"/>
    <cellStyle name="Normal 115" xfId="307" xr:uid="{00000000-0005-0000-0000-0000EF010000}"/>
    <cellStyle name="Normal 115 2" xfId="308" xr:uid="{00000000-0005-0000-0000-0000F0010000}"/>
    <cellStyle name="Normal 116" xfId="309" xr:uid="{00000000-0005-0000-0000-0000F1010000}"/>
    <cellStyle name="Normal 116 2" xfId="310" xr:uid="{00000000-0005-0000-0000-0000F2010000}"/>
    <cellStyle name="Normal 117" xfId="311" xr:uid="{00000000-0005-0000-0000-0000F3010000}"/>
    <cellStyle name="Normal 117 2" xfId="312" xr:uid="{00000000-0005-0000-0000-0000F4010000}"/>
    <cellStyle name="Normal 118" xfId="313" xr:uid="{00000000-0005-0000-0000-0000F5010000}"/>
    <cellStyle name="Normal 118 2" xfId="314" xr:uid="{00000000-0005-0000-0000-0000F6010000}"/>
    <cellStyle name="Normal 119" xfId="315" xr:uid="{00000000-0005-0000-0000-0000F7010000}"/>
    <cellStyle name="Normal 119 2" xfId="316" xr:uid="{00000000-0005-0000-0000-0000F8010000}"/>
    <cellStyle name="Normal 12" xfId="317" xr:uid="{00000000-0005-0000-0000-0000F9010000}"/>
    <cellStyle name="Normal 12 2" xfId="318" xr:uid="{00000000-0005-0000-0000-0000FA010000}"/>
    <cellStyle name="Normal 12 3" xfId="319" xr:uid="{00000000-0005-0000-0000-0000FB010000}"/>
    <cellStyle name="Normal 12 4" xfId="320" xr:uid="{00000000-0005-0000-0000-0000FC010000}"/>
    <cellStyle name="Normal 12 5" xfId="321" xr:uid="{00000000-0005-0000-0000-0000FD010000}"/>
    <cellStyle name="Normal 120" xfId="322" xr:uid="{00000000-0005-0000-0000-0000FE010000}"/>
    <cellStyle name="Normal 120 2" xfId="323" xr:uid="{00000000-0005-0000-0000-0000FF010000}"/>
    <cellStyle name="Normal 121" xfId="324" xr:uid="{00000000-0005-0000-0000-000000020000}"/>
    <cellStyle name="Normal 121 2" xfId="325" xr:uid="{00000000-0005-0000-0000-000001020000}"/>
    <cellStyle name="Normal 122" xfId="326" xr:uid="{00000000-0005-0000-0000-000002020000}"/>
    <cellStyle name="Normal 122 2" xfId="327" xr:uid="{00000000-0005-0000-0000-000003020000}"/>
    <cellStyle name="Normal 123" xfId="328" xr:uid="{00000000-0005-0000-0000-000004020000}"/>
    <cellStyle name="Normal 123 2" xfId="329" xr:uid="{00000000-0005-0000-0000-000005020000}"/>
    <cellStyle name="Normal 124" xfId="330" xr:uid="{00000000-0005-0000-0000-000006020000}"/>
    <cellStyle name="Normal 124 2" xfId="331" xr:uid="{00000000-0005-0000-0000-000007020000}"/>
    <cellStyle name="Normal 125" xfId="332" xr:uid="{00000000-0005-0000-0000-000008020000}"/>
    <cellStyle name="Normal 125 2" xfId="333" xr:uid="{00000000-0005-0000-0000-000009020000}"/>
    <cellStyle name="Normal 126" xfId="334" xr:uid="{00000000-0005-0000-0000-00000A020000}"/>
    <cellStyle name="Normal 126 2" xfId="335" xr:uid="{00000000-0005-0000-0000-00000B020000}"/>
    <cellStyle name="Normal 127" xfId="336" xr:uid="{00000000-0005-0000-0000-00000C020000}"/>
    <cellStyle name="Normal 127 2" xfId="337" xr:uid="{00000000-0005-0000-0000-00000D020000}"/>
    <cellStyle name="Normal 128" xfId="338" xr:uid="{00000000-0005-0000-0000-00000E020000}"/>
    <cellStyle name="Normal 128 2" xfId="339" xr:uid="{00000000-0005-0000-0000-00000F020000}"/>
    <cellStyle name="Normal 129" xfId="340" xr:uid="{00000000-0005-0000-0000-000010020000}"/>
    <cellStyle name="Normal 129 2" xfId="341" xr:uid="{00000000-0005-0000-0000-000011020000}"/>
    <cellStyle name="Normal 13" xfId="342" xr:uid="{00000000-0005-0000-0000-000012020000}"/>
    <cellStyle name="Normal 13 2" xfId="343" xr:uid="{00000000-0005-0000-0000-000013020000}"/>
    <cellStyle name="Normal 13 3" xfId="344" xr:uid="{00000000-0005-0000-0000-000014020000}"/>
    <cellStyle name="Normal 13 4" xfId="345" xr:uid="{00000000-0005-0000-0000-000015020000}"/>
    <cellStyle name="Normal 13 5" xfId="346" xr:uid="{00000000-0005-0000-0000-000016020000}"/>
    <cellStyle name="Normal 130" xfId="347" xr:uid="{00000000-0005-0000-0000-000017020000}"/>
    <cellStyle name="Normal 130 2" xfId="348" xr:uid="{00000000-0005-0000-0000-000018020000}"/>
    <cellStyle name="Normal 131" xfId="349" xr:uid="{00000000-0005-0000-0000-000019020000}"/>
    <cellStyle name="Normal 131 2" xfId="350" xr:uid="{00000000-0005-0000-0000-00001A020000}"/>
    <cellStyle name="Normal 132" xfId="351" xr:uid="{00000000-0005-0000-0000-00001B020000}"/>
    <cellStyle name="Normal 132 2" xfId="352" xr:uid="{00000000-0005-0000-0000-00001C020000}"/>
    <cellStyle name="Normal 133" xfId="353" xr:uid="{00000000-0005-0000-0000-00001D020000}"/>
    <cellStyle name="Normal 133 2" xfId="354" xr:uid="{00000000-0005-0000-0000-00001E020000}"/>
    <cellStyle name="Normal 134" xfId="355" xr:uid="{00000000-0005-0000-0000-00001F020000}"/>
    <cellStyle name="Normal 134 2" xfId="356" xr:uid="{00000000-0005-0000-0000-000020020000}"/>
    <cellStyle name="Normal 135" xfId="357" xr:uid="{00000000-0005-0000-0000-000021020000}"/>
    <cellStyle name="Normal 135 2" xfId="358" xr:uid="{00000000-0005-0000-0000-000022020000}"/>
    <cellStyle name="Normal 136" xfId="359" xr:uid="{00000000-0005-0000-0000-000023020000}"/>
    <cellStyle name="Normal 136 2" xfId="360" xr:uid="{00000000-0005-0000-0000-000024020000}"/>
    <cellStyle name="Normal 137" xfId="361" xr:uid="{00000000-0005-0000-0000-000025020000}"/>
    <cellStyle name="Normal 137 2" xfId="362" xr:uid="{00000000-0005-0000-0000-000026020000}"/>
    <cellStyle name="Normal 138" xfId="363" xr:uid="{00000000-0005-0000-0000-000027020000}"/>
    <cellStyle name="Normal 138 2" xfId="364" xr:uid="{00000000-0005-0000-0000-000028020000}"/>
    <cellStyle name="Normal 139" xfId="365" xr:uid="{00000000-0005-0000-0000-000029020000}"/>
    <cellStyle name="Normal 139 2" xfId="366" xr:uid="{00000000-0005-0000-0000-00002A020000}"/>
    <cellStyle name="Normal 14" xfId="367" xr:uid="{00000000-0005-0000-0000-00002B020000}"/>
    <cellStyle name="Normal 14 2" xfId="368" xr:uid="{00000000-0005-0000-0000-00002C020000}"/>
    <cellStyle name="Normal 14 3" xfId="369" xr:uid="{00000000-0005-0000-0000-00002D020000}"/>
    <cellStyle name="Normal 14 4" xfId="370" xr:uid="{00000000-0005-0000-0000-00002E020000}"/>
    <cellStyle name="Normal 14 5" xfId="371" xr:uid="{00000000-0005-0000-0000-00002F020000}"/>
    <cellStyle name="Normal 140" xfId="372" xr:uid="{00000000-0005-0000-0000-000030020000}"/>
    <cellStyle name="Normal 140 2" xfId="373" xr:uid="{00000000-0005-0000-0000-000031020000}"/>
    <cellStyle name="Normal 141" xfId="374" xr:uid="{00000000-0005-0000-0000-000032020000}"/>
    <cellStyle name="Normal 141 2" xfId="375" xr:uid="{00000000-0005-0000-0000-000033020000}"/>
    <cellStyle name="Normal 142" xfId="376" xr:uid="{00000000-0005-0000-0000-000034020000}"/>
    <cellStyle name="Normal 142 2" xfId="377" xr:uid="{00000000-0005-0000-0000-000035020000}"/>
    <cellStyle name="Normal 143" xfId="378" xr:uid="{00000000-0005-0000-0000-000036020000}"/>
    <cellStyle name="Normal 143 2" xfId="379" xr:uid="{00000000-0005-0000-0000-000037020000}"/>
    <cellStyle name="Normal 144" xfId="380" xr:uid="{00000000-0005-0000-0000-000038020000}"/>
    <cellStyle name="Normal 144 2" xfId="381" xr:uid="{00000000-0005-0000-0000-000039020000}"/>
    <cellStyle name="Normal 145" xfId="382" xr:uid="{00000000-0005-0000-0000-00003A020000}"/>
    <cellStyle name="Normal 145 2" xfId="383" xr:uid="{00000000-0005-0000-0000-00003B020000}"/>
    <cellStyle name="Normal 146" xfId="384" xr:uid="{00000000-0005-0000-0000-00003C020000}"/>
    <cellStyle name="Normal 146 2" xfId="385" xr:uid="{00000000-0005-0000-0000-00003D020000}"/>
    <cellStyle name="Normal 147" xfId="386" xr:uid="{00000000-0005-0000-0000-00003E020000}"/>
    <cellStyle name="Normal 147 2" xfId="387" xr:uid="{00000000-0005-0000-0000-00003F020000}"/>
    <cellStyle name="Normal 148" xfId="388" xr:uid="{00000000-0005-0000-0000-000040020000}"/>
    <cellStyle name="Normal 148 2" xfId="389" xr:uid="{00000000-0005-0000-0000-000041020000}"/>
    <cellStyle name="Normal 149" xfId="390" xr:uid="{00000000-0005-0000-0000-000042020000}"/>
    <cellStyle name="Normal 149 2" xfId="391" xr:uid="{00000000-0005-0000-0000-000043020000}"/>
    <cellStyle name="Normal 15" xfId="392" xr:uid="{00000000-0005-0000-0000-000044020000}"/>
    <cellStyle name="Normal 15 2" xfId="393" xr:uid="{00000000-0005-0000-0000-000045020000}"/>
    <cellStyle name="Normal 15 3" xfId="394" xr:uid="{00000000-0005-0000-0000-000046020000}"/>
    <cellStyle name="Normal 15 4" xfId="395" xr:uid="{00000000-0005-0000-0000-000047020000}"/>
    <cellStyle name="Normal 15 5" xfId="396" xr:uid="{00000000-0005-0000-0000-000048020000}"/>
    <cellStyle name="Normal 150" xfId="397" xr:uid="{00000000-0005-0000-0000-000049020000}"/>
    <cellStyle name="Normal 150 2" xfId="398" xr:uid="{00000000-0005-0000-0000-00004A020000}"/>
    <cellStyle name="Normal 151" xfId="399" xr:uid="{00000000-0005-0000-0000-00004B020000}"/>
    <cellStyle name="Normal 151 2" xfId="400" xr:uid="{00000000-0005-0000-0000-00004C020000}"/>
    <cellStyle name="Normal 152" xfId="401" xr:uid="{00000000-0005-0000-0000-00004D020000}"/>
    <cellStyle name="Normal 152 2" xfId="402" xr:uid="{00000000-0005-0000-0000-00004E020000}"/>
    <cellStyle name="Normal 153" xfId="403" xr:uid="{00000000-0005-0000-0000-00004F020000}"/>
    <cellStyle name="Normal 153 2" xfId="404" xr:uid="{00000000-0005-0000-0000-000050020000}"/>
    <cellStyle name="Normal 154" xfId="405" xr:uid="{00000000-0005-0000-0000-000051020000}"/>
    <cellStyle name="Normal 154 2" xfId="406" xr:uid="{00000000-0005-0000-0000-000052020000}"/>
    <cellStyle name="Normal 155" xfId="407" xr:uid="{00000000-0005-0000-0000-000053020000}"/>
    <cellStyle name="Normal 155 2" xfId="408" xr:uid="{00000000-0005-0000-0000-000054020000}"/>
    <cellStyle name="Normal 156" xfId="409" xr:uid="{00000000-0005-0000-0000-000055020000}"/>
    <cellStyle name="Normal 156 2" xfId="410" xr:uid="{00000000-0005-0000-0000-000056020000}"/>
    <cellStyle name="Normal 157" xfId="411" xr:uid="{00000000-0005-0000-0000-000057020000}"/>
    <cellStyle name="Normal 157 2" xfId="412" xr:uid="{00000000-0005-0000-0000-000058020000}"/>
    <cellStyle name="Normal 158" xfId="413" xr:uid="{00000000-0005-0000-0000-000059020000}"/>
    <cellStyle name="Normal 158 2" xfId="414" xr:uid="{00000000-0005-0000-0000-00005A020000}"/>
    <cellStyle name="Normal 159" xfId="415" xr:uid="{00000000-0005-0000-0000-00005B020000}"/>
    <cellStyle name="Normal 159 2" xfId="416" xr:uid="{00000000-0005-0000-0000-00005C020000}"/>
    <cellStyle name="Normal 16" xfId="417" xr:uid="{00000000-0005-0000-0000-00005D020000}"/>
    <cellStyle name="Normal 16 2" xfId="418" xr:uid="{00000000-0005-0000-0000-00005E020000}"/>
    <cellStyle name="Normal 160" xfId="419" xr:uid="{00000000-0005-0000-0000-00005F020000}"/>
    <cellStyle name="Normal 160 2" xfId="420" xr:uid="{00000000-0005-0000-0000-000060020000}"/>
    <cellStyle name="Normal 161" xfId="421" xr:uid="{00000000-0005-0000-0000-000061020000}"/>
    <cellStyle name="Normal 161 2" xfId="422" xr:uid="{00000000-0005-0000-0000-000062020000}"/>
    <cellStyle name="Normal 162" xfId="423" xr:uid="{00000000-0005-0000-0000-000063020000}"/>
    <cellStyle name="Normal 162 2" xfId="424" xr:uid="{00000000-0005-0000-0000-000064020000}"/>
    <cellStyle name="Normal 163" xfId="425" xr:uid="{00000000-0005-0000-0000-000065020000}"/>
    <cellStyle name="Normal 163 2" xfId="426" xr:uid="{00000000-0005-0000-0000-000066020000}"/>
    <cellStyle name="Normal 164" xfId="427" xr:uid="{00000000-0005-0000-0000-000067020000}"/>
    <cellStyle name="Normal 164 2" xfId="428" xr:uid="{00000000-0005-0000-0000-000068020000}"/>
    <cellStyle name="Normal 165" xfId="429" xr:uid="{00000000-0005-0000-0000-000069020000}"/>
    <cellStyle name="Normal 165 2" xfId="430" xr:uid="{00000000-0005-0000-0000-00006A020000}"/>
    <cellStyle name="Normal 166" xfId="431" xr:uid="{00000000-0005-0000-0000-00006B020000}"/>
    <cellStyle name="Normal 166 2" xfId="432" xr:uid="{00000000-0005-0000-0000-00006C020000}"/>
    <cellStyle name="Normal 167" xfId="433" xr:uid="{00000000-0005-0000-0000-00006D020000}"/>
    <cellStyle name="Normal 167 2" xfId="434" xr:uid="{00000000-0005-0000-0000-00006E020000}"/>
    <cellStyle name="Normal 168" xfId="435" xr:uid="{00000000-0005-0000-0000-00006F020000}"/>
    <cellStyle name="Normal 168 2" xfId="436" xr:uid="{00000000-0005-0000-0000-000070020000}"/>
    <cellStyle name="Normal 169" xfId="437" xr:uid="{00000000-0005-0000-0000-000071020000}"/>
    <cellStyle name="Normal 169 2" xfId="438" xr:uid="{00000000-0005-0000-0000-000072020000}"/>
    <cellStyle name="Normal 17" xfId="439" xr:uid="{00000000-0005-0000-0000-000073020000}"/>
    <cellStyle name="Normal 17 2" xfId="440" xr:uid="{00000000-0005-0000-0000-000074020000}"/>
    <cellStyle name="Normal 170" xfId="441" xr:uid="{00000000-0005-0000-0000-000075020000}"/>
    <cellStyle name="Normal 170 2" xfId="442" xr:uid="{00000000-0005-0000-0000-000076020000}"/>
    <cellStyle name="Normal 171" xfId="443" xr:uid="{00000000-0005-0000-0000-000077020000}"/>
    <cellStyle name="Normal 171 2" xfId="444" xr:uid="{00000000-0005-0000-0000-000078020000}"/>
    <cellStyle name="Normal 172" xfId="445" xr:uid="{00000000-0005-0000-0000-000079020000}"/>
    <cellStyle name="Normal 172 2" xfId="446" xr:uid="{00000000-0005-0000-0000-00007A020000}"/>
    <cellStyle name="Normal 173" xfId="447" xr:uid="{00000000-0005-0000-0000-00007B020000}"/>
    <cellStyle name="Normal 173 2" xfId="448" xr:uid="{00000000-0005-0000-0000-00007C020000}"/>
    <cellStyle name="Normal 174" xfId="449" xr:uid="{00000000-0005-0000-0000-00007D020000}"/>
    <cellStyle name="Normal 174 2" xfId="450" xr:uid="{00000000-0005-0000-0000-00007E020000}"/>
    <cellStyle name="Normal 175" xfId="451" xr:uid="{00000000-0005-0000-0000-00007F020000}"/>
    <cellStyle name="Normal 175 2" xfId="452" xr:uid="{00000000-0005-0000-0000-000080020000}"/>
    <cellStyle name="Normal 176" xfId="453" xr:uid="{00000000-0005-0000-0000-000081020000}"/>
    <cellStyle name="Normal 176 2" xfId="454" xr:uid="{00000000-0005-0000-0000-000082020000}"/>
    <cellStyle name="Normal 177" xfId="455" xr:uid="{00000000-0005-0000-0000-000083020000}"/>
    <cellStyle name="Normal 177 2" xfId="456" xr:uid="{00000000-0005-0000-0000-000084020000}"/>
    <cellStyle name="Normal 178" xfId="457" xr:uid="{00000000-0005-0000-0000-000085020000}"/>
    <cellStyle name="Normal 178 2" xfId="458" xr:uid="{00000000-0005-0000-0000-000086020000}"/>
    <cellStyle name="Normal 179" xfId="459" xr:uid="{00000000-0005-0000-0000-000087020000}"/>
    <cellStyle name="Normal 179 2" xfId="460" xr:uid="{00000000-0005-0000-0000-000088020000}"/>
    <cellStyle name="Normal 18" xfId="461" xr:uid="{00000000-0005-0000-0000-000089020000}"/>
    <cellStyle name="Normal 18 2" xfId="462" xr:uid="{00000000-0005-0000-0000-00008A020000}"/>
    <cellStyle name="Normal 18 3" xfId="463" xr:uid="{00000000-0005-0000-0000-00008B020000}"/>
    <cellStyle name="Normal 18 4" xfId="464" xr:uid="{00000000-0005-0000-0000-00008C020000}"/>
    <cellStyle name="Normal 18 5" xfId="465" xr:uid="{00000000-0005-0000-0000-00008D020000}"/>
    <cellStyle name="Normal 180" xfId="466" xr:uid="{00000000-0005-0000-0000-00008E020000}"/>
    <cellStyle name="Normal 180 2" xfId="467" xr:uid="{00000000-0005-0000-0000-00008F020000}"/>
    <cellStyle name="Normal 181" xfId="468" xr:uid="{00000000-0005-0000-0000-000090020000}"/>
    <cellStyle name="Normal 181 2" xfId="469" xr:uid="{00000000-0005-0000-0000-000091020000}"/>
    <cellStyle name="Normal 182" xfId="470" xr:uid="{00000000-0005-0000-0000-000092020000}"/>
    <cellStyle name="Normal 182 2" xfId="471" xr:uid="{00000000-0005-0000-0000-000093020000}"/>
    <cellStyle name="Normal 183" xfId="472" xr:uid="{00000000-0005-0000-0000-000094020000}"/>
    <cellStyle name="Normal 183 2" xfId="473" xr:uid="{00000000-0005-0000-0000-000095020000}"/>
    <cellStyle name="Normal 184" xfId="474" xr:uid="{00000000-0005-0000-0000-000096020000}"/>
    <cellStyle name="Normal 184 2" xfId="475" xr:uid="{00000000-0005-0000-0000-000097020000}"/>
    <cellStyle name="Normal 185" xfId="476" xr:uid="{00000000-0005-0000-0000-000098020000}"/>
    <cellStyle name="Normal 185 2" xfId="477" xr:uid="{00000000-0005-0000-0000-000099020000}"/>
    <cellStyle name="Normal 186" xfId="478" xr:uid="{00000000-0005-0000-0000-00009A020000}"/>
    <cellStyle name="Normal 186 2" xfId="479" xr:uid="{00000000-0005-0000-0000-00009B020000}"/>
    <cellStyle name="Normal 187" xfId="480" xr:uid="{00000000-0005-0000-0000-00009C020000}"/>
    <cellStyle name="Normal 187 2" xfId="481" xr:uid="{00000000-0005-0000-0000-00009D020000}"/>
    <cellStyle name="Normal 188" xfId="482" xr:uid="{00000000-0005-0000-0000-00009E020000}"/>
    <cellStyle name="Normal 188 2" xfId="483" xr:uid="{00000000-0005-0000-0000-00009F020000}"/>
    <cellStyle name="Normal 189" xfId="484" xr:uid="{00000000-0005-0000-0000-0000A0020000}"/>
    <cellStyle name="Normal 189 2" xfId="485" xr:uid="{00000000-0005-0000-0000-0000A1020000}"/>
    <cellStyle name="Normal 19" xfId="486" xr:uid="{00000000-0005-0000-0000-0000A2020000}"/>
    <cellStyle name="Normal 19 2" xfId="487" xr:uid="{00000000-0005-0000-0000-0000A3020000}"/>
    <cellStyle name="Normal 190" xfId="488" xr:uid="{00000000-0005-0000-0000-0000A4020000}"/>
    <cellStyle name="Normal 190 2" xfId="489" xr:uid="{00000000-0005-0000-0000-0000A5020000}"/>
    <cellStyle name="Normal 191" xfId="490" xr:uid="{00000000-0005-0000-0000-0000A6020000}"/>
    <cellStyle name="Normal 191 2" xfId="491" xr:uid="{00000000-0005-0000-0000-0000A7020000}"/>
    <cellStyle name="Normal 192" xfId="492" xr:uid="{00000000-0005-0000-0000-0000A8020000}"/>
    <cellStyle name="Normal 192 2" xfId="493" xr:uid="{00000000-0005-0000-0000-0000A9020000}"/>
    <cellStyle name="Normal 193" xfId="494" xr:uid="{00000000-0005-0000-0000-0000AA020000}"/>
    <cellStyle name="Normal 193 2" xfId="495" xr:uid="{00000000-0005-0000-0000-0000AB020000}"/>
    <cellStyle name="Normal 194" xfId="496" xr:uid="{00000000-0005-0000-0000-0000AC020000}"/>
    <cellStyle name="Normal 194 2" xfId="497" xr:uid="{00000000-0005-0000-0000-0000AD020000}"/>
    <cellStyle name="Normal 195" xfId="498" xr:uid="{00000000-0005-0000-0000-0000AE020000}"/>
    <cellStyle name="Normal 195 2" xfId="499" xr:uid="{00000000-0005-0000-0000-0000AF020000}"/>
    <cellStyle name="Normal 196" xfId="500" xr:uid="{00000000-0005-0000-0000-0000B0020000}"/>
    <cellStyle name="Normal 196 2" xfId="501" xr:uid="{00000000-0005-0000-0000-0000B1020000}"/>
    <cellStyle name="Normal 197" xfId="502" xr:uid="{00000000-0005-0000-0000-0000B2020000}"/>
    <cellStyle name="Normal 197 2" xfId="503" xr:uid="{00000000-0005-0000-0000-0000B3020000}"/>
    <cellStyle name="Normal 198" xfId="504" xr:uid="{00000000-0005-0000-0000-0000B4020000}"/>
    <cellStyle name="Normal 198 2" xfId="505" xr:uid="{00000000-0005-0000-0000-0000B5020000}"/>
    <cellStyle name="Normal 199" xfId="506" xr:uid="{00000000-0005-0000-0000-0000B6020000}"/>
    <cellStyle name="Normal 199 2" xfId="507" xr:uid="{00000000-0005-0000-0000-0000B7020000}"/>
    <cellStyle name="Normal 2" xfId="508" xr:uid="{00000000-0005-0000-0000-0000B8020000}"/>
    <cellStyle name="Normal 2 2" xfId="509" xr:uid="{00000000-0005-0000-0000-0000B9020000}"/>
    <cellStyle name="Normal 2 2 2" xfId="510" xr:uid="{00000000-0005-0000-0000-0000BA020000}"/>
    <cellStyle name="Normal 2 2 2 50" xfId="511" xr:uid="{00000000-0005-0000-0000-0000BB020000}"/>
    <cellStyle name="Normal 2 2 3" xfId="512" xr:uid="{00000000-0005-0000-0000-0000BC020000}"/>
    <cellStyle name="Normal 2 2 76" xfId="513" xr:uid="{00000000-0005-0000-0000-0000BD020000}"/>
    <cellStyle name="Normal 2 3" xfId="514" xr:uid="{00000000-0005-0000-0000-0000BE020000}"/>
    <cellStyle name="Normal 20" xfId="515" xr:uid="{00000000-0005-0000-0000-0000BF020000}"/>
    <cellStyle name="Normal 20 2" xfId="516" xr:uid="{00000000-0005-0000-0000-0000C0020000}"/>
    <cellStyle name="Normal 20 3" xfId="517" xr:uid="{00000000-0005-0000-0000-0000C1020000}"/>
    <cellStyle name="Normal 20 4" xfId="518" xr:uid="{00000000-0005-0000-0000-0000C2020000}"/>
    <cellStyle name="Normal 20 5" xfId="519" xr:uid="{00000000-0005-0000-0000-0000C3020000}"/>
    <cellStyle name="Normal 200" xfId="520" xr:uid="{00000000-0005-0000-0000-0000C4020000}"/>
    <cellStyle name="Normal 200 2" xfId="521" xr:uid="{00000000-0005-0000-0000-0000C5020000}"/>
    <cellStyle name="Normal 201" xfId="522" xr:uid="{00000000-0005-0000-0000-0000C6020000}"/>
    <cellStyle name="Normal 201 2" xfId="523" xr:uid="{00000000-0005-0000-0000-0000C7020000}"/>
    <cellStyle name="Normal 202" xfId="524" xr:uid="{00000000-0005-0000-0000-0000C8020000}"/>
    <cellStyle name="Normal 202 2" xfId="525" xr:uid="{00000000-0005-0000-0000-0000C9020000}"/>
    <cellStyle name="Normal 203" xfId="526" xr:uid="{00000000-0005-0000-0000-0000CA020000}"/>
    <cellStyle name="Normal 203 2" xfId="527" xr:uid="{00000000-0005-0000-0000-0000CB020000}"/>
    <cellStyle name="Normal 204" xfId="528" xr:uid="{00000000-0005-0000-0000-0000CC020000}"/>
    <cellStyle name="Normal 204 2" xfId="529" xr:uid="{00000000-0005-0000-0000-0000CD020000}"/>
    <cellStyle name="Normal 205" xfId="530" xr:uid="{00000000-0005-0000-0000-0000CE020000}"/>
    <cellStyle name="Normal 205 2" xfId="531" xr:uid="{00000000-0005-0000-0000-0000CF020000}"/>
    <cellStyle name="Normal 206" xfId="532" xr:uid="{00000000-0005-0000-0000-0000D0020000}"/>
    <cellStyle name="Normal 206 2" xfId="533" xr:uid="{00000000-0005-0000-0000-0000D1020000}"/>
    <cellStyle name="Normal 207" xfId="534" xr:uid="{00000000-0005-0000-0000-0000D2020000}"/>
    <cellStyle name="Normal 207 2" xfId="535" xr:uid="{00000000-0005-0000-0000-0000D3020000}"/>
    <cellStyle name="Normal 208" xfId="536" xr:uid="{00000000-0005-0000-0000-0000D4020000}"/>
    <cellStyle name="Normal 208 2" xfId="537" xr:uid="{00000000-0005-0000-0000-0000D5020000}"/>
    <cellStyle name="Normal 209" xfId="538" xr:uid="{00000000-0005-0000-0000-0000D6020000}"/>
    <cellStyle name="Normal 209 2" xfId="539" xr:uid="{00000000-0005-0000-0000-0000D7020000}"/>
    <cellStyle name="Normal 21" xfId="540" xr:uid="{00000000-0005-0000-0000-0000D8020000}"/>
    <cellStyle name="Normal 21 2" xfId="541" xr:uid="{00000000-0005-0000-0000-0000D9020000}"/>
    <cellStyle name="Normal 21 3" xfId="542" xr:uid="{00000000-0005-0000-0000-0000DA020000}"/>
    <cellStyle name="Normal 21 4" xfId="543" xr:uid="{00000000-0005-0000-0000-0000DB020000}"/>
    <cellStyle name="Normal 21 5" xfId="544" xr:uid="{00000000-0005-0000-0000-0000DC020000}"/>
    <cellStyle name="Normal 210" xfId="545" xr:uid="{00000000-0005-0000-0000-0000DD020000}"/>
    <cellStyle name="Normal 210 2" xfId="546" xr:uid="{00000000-0005-0000-0000-0000DE020000}"/>
    <cellStyle name="Normal 211" xfId="547" xr:uid="{00000000-0005-0000-0000-0000DF020000}"/>
    <cellStyle name="Normal 211 2" xfId="548" xr:uid="{00000000-0005-0000-0000-0000E0020000}"/>
    <cellStyle name="Normal 212" xfId="549" xr:uid="{00000000-0005-0000-0000-0000E1020000}"/>
    <cellStyle name="Normal 212 2" xfId="550" xr:uid="{00000000-0005-0000-0000-0000E2020000}"/>
    <cellStyle name="Normal 213" xfId="551" xr:uid="{00000000-0005-0000-0000-0000E3020000}"/>
    <cellStyle name="Normal 213 2" xfId="552" xr:uid="{00000000-0005-0000-0000-0000E4020000}"/>
    <cellStyle name="Normal 214" xfId="553" xr:uid="{00000000-0005-0000-0000-0000E5020000}"/>
    <cellStyle name="Normal 214 2" xfId="554" xr:uid="{00000000-0005-0000-0000-0000E6020000}"/>
    <cellStyle name="Normal 215" xfId="555" xr:uid="{00000000-0005-0000-0000-0000E7020000}"/>
    <cellStyle name="Normal 215 2" xfId="556" xr:uid="{00000000-0005-0000-0000-0000E8020000}"/>
    <cellStyle name="Normal 216" xfId="557" xr:uid="{00000000-0005-0000-0000-0000E9020000}"/>
    <cellStyle name="Normal 216 2" xfId="558" xr:uid="{00000000-0005-0000-0000-0000EA020000}"/>
    <cellStyle name="Normal 217" xfId="559" xr:uid="{00000000-0005-0000-0000-0000EB020000}"/>
    <cellStyle name="Normal 217 2" xfId="560" xr:uid="{00000000-0005-0000-0000-0000EC020000}"/>
    <cellStyle name="Normal 218" xfId="561" xr:uid="{00000000-0005-0000-0000-0000ED020000}"/>
    <cellStyle name="Normal 218 2" xfId="562" xr:uid="{00000000-0005-0000-0000-0000EE020000}"/>
    <cellStyle name="Normal 219" xfId="563" xr:uid="{00000000-0005-0000-0000-0000EF020000}"/>
    <cellStyle name="Normal 219 2" xfId="564" xr:uid="{00000000-0005-0000-0000-0000F0020000}"/>
    <cellStyle name="Normal 22" xfId="565" xr:uid="{00000000-0005-0000-0000-0000F1020000}"/>
    <cellStyle name="Normal 22 2" xfId="566" xr:uid="{00000000-0005-0000-0000-0000F2020000}"/>
    <cellStyle name="Normal 220" xfId="567" xr:uid="{00000000-0005-0000-0000-0000F3020000}"/>
    <cellStyle name="Normal 220 2" xfId="568" xr:uid="{00000000-0005-0000-0000-0000F4020000}"/>
    <cellStyle name="Normal 221" xfId="569" xr:uid="{00000000-0005-0000-0000-0000F5020000}"/>
    <cellStyle name="Normal 221 2" xfId="570" xr:uid="{00000000-0005-0000-0000-0000F6020000}"/>
    <cellStyle name="Normal 222" xfId="571" xr:uid="{00000000-0005-0000-0000-0000F7020000}"/>
    <cellStyle name="Normal 222 2" xfId="572" xr:uid="{00000000-0005-0000-0000-0000F8020000}"/>
    <cellStyle name="Normal 223" xfId="573" xr:uid="{00000000-0005-0000-0000-0000F9020000}"/>
    <cellStyle name="Normal 223 2" xfId="574" xr:uid="{00000000-0005-0000-0000-0000FA020000}"/>
    <cellStyle name="Normal 224" xfId="575" xr:uid="{00000000-0005-0000-0000-0000FB020000}"/>
    <cellStyle name="Normal 224 2" xfId="576" xr:uid="{00000000-0005-0000-0000-0000FC020000}"/>
    <cellStyle name="Normal 225" xfId="577" xr:uid="{00000000-0005-0000-0000-0000FD020000}"/>
    <cellStyle name="Normal 225 2" xfId="578" xr:uid="{00000000-0005-0000-0000-0000FE020000}"/>
    <cellStyle name="Normal 226" xfId="579" xr:uid="{00000000-0005-0000-0000-0000FF020000}"/>
    <cellStyle name="Normal 226 2" xfId="580" xr:uid="{00000000-0005-0000-0000-000000030000}"/>
    <cellStyle name="Normal 227" xfId="581" xr:uid="{00000000-0005-0000-0000-000001030000}"/>
    <cellStyle name="Normal 227 2" xfId="582" xr:uid="{00000000-0005-0000-0000-000002030000}"/>
    <cellStyle name="Normal 228" xfId="583" xr:uid="{00000000-0005-0000-0000-000003030000}"/>
    <cellStyle name="Normal 228 2" xfId="584" xr:uid="{00000000-0005-0000-0000-000004030000}"/>
    <cellStyle name="Normal 229" xfId="585" xr:uid="{00000000-0005-0000-0000-000005030000}"/>
    <cellStyle name="Normal 229 2" xfId="586" xr:uid="{00000000-0005-0000-0000-000006030000}"/>
    <cellStyle name="Normal 23" xfId="587" xr:uid="{00000000-0005-0000-0000-000007030000}"/>
    <cellStyle name="Normal 23 2" xfId="588" xr:uid="{00000000-0005-0000-0000-000008030000}"/>
    <cellStyle name="Normal 23 3" xfId="589" xr:uid="{00000000-0005-0000-0000-000009030000}"/>
    <cellStyle name="Normal 23 4" xfId="590" xr:uid="{00000000-0005-0000-0000-00000A030000}"/>
    <cellStyle name="Normal 23 5" xfId="591" xr:uid="{00000000-0005-0000-0000-00000B030000}"/>
    <cellStyle name="Normal 230" xfId="592" xr:uid="{00000000-0005-0000-0000-00000C030000}"/>
    <cellStyle name="Normal 230 2" xfId="593" xr:uid="{00000000-0005-0000-0000-00000D030000}"/>
    <cellStyle name="Normal 231" xfId="594" xr:uid="{00000000-0005-0000-0000-00000E030000}"/>
    <cellStyle name="Normal 231 2" xfId="595" xr:uid="{00000000-0005-0000-0000-00000F030000}"/>
    <cellStyle name="Normal 232" xfId="596" xr:uid="{00000000-0005-0000-0000-000010030000}"/>
    <cellStyle name="Normal 232 2" xfId="597" xr:uid="{00000000-0005-0000-0000-000011030000}"/>
    <cellStyle name="Normal 233" xfId="598" xr:uid="{00000000-0005-0000-0000-000012030000}"/>
    <cellStyle name="Normal 233 2" xfId="599" xr:uid="{00000000-0005-0000-0000-000013030000}"/>
    <cellStyle name="Normal 234" xfId="600" xr:uid="{00000000-0005-0000-0000-000014030000}"/>
    <cellStyle name="Normal 234 2" xfId="601" xr:uid="{00000000-0005-0000-0000-000015030000}"/>
    <cellStyle name="Normal 235" xfId="602" xr:uid="{00000000-0005-0000-0000-000016030000}"/>
    <cellStyle name="Normal 235 2" xfId="603" xr:uid="{00000000-0005-0000-0000-000017030000}"/>
    <cellStyle name="Normal 236" xfId="604" xr:uid="{00000000-0005-0000-0000-000018030000}"/>
    <cellStyle name="Normal 236 2" xfId="605" xr:uid="{00000000-0005-0000-0000-000019030000}"/>
    <cellStyle name="Normal 237" xfId="606" xr:uid="{00000000-0005-0000-0000-00001A030000}"/>
    <cellStyle name="Normal 237 2" xfId="607" xr:uid="{00000000-0005-0000-0000-00001B030000}"/>
    <cellStyle name="Normal 238" xfId="608" xr:uid="{00000000-0005-0000-0000-00001C030000}"/>
    <cellStyle name="Normal 238 2" xfId="609" xr:uid="{00000000-0005-0000-0000-00001D030000}"/>
    <cellStyle name="Normal 239" xfId="610" xr:uid="{00000000-0005-0000-0000-00001E030000}"/>
    <cellStyle name="Normal 239 2" xfId="611" xr:uid="{00000000-0005-0000-0000-00001F030000}"/>
    <cellStyle name="Normal 24" xfId="612" xr:uid="{00000000-0005-0000-0000-000020030000}"/>
    <cellStyle name="Normal 24 2" xfId="613" xr:uid="{00000000-0005-0000-0000-000021030000}"/>
    <cellStyle name="Normal 240" xfId="614" xr:uid="{00000000-0005-0000-0000-000022030000}"/>
    <cellStyle name="Normal 240 2" xfId="615" xr:uid="{00000000-0005-0000-0000-000023030000}"/>
    <cellStyle name="Normal 241" xfId="616" xr:uid="{00000000-0005-0000-0000-000024030000}"/>
    <cellStyle name="Normal 241 2" xfId="617" xr:uid="{00000000-0005-0000-0000-000025030000}"/>
    <cellStyle name="Normal 242" xfId="618" xr:uid="{00000000-0005-0000-0000-000026030000}"/>
    <cellStyle name="Normal 242 2" xfId="619" xr:uid="{00000000-0005-0000-0000-000027030000}"/>
    <cellStyle name="Normal 243" xfId="620" xr:uid="{00000000-0005-0000-0000-000028030000}"/>
    <cellStyle name="Normal 243 2" xfId="621" xr:uid="{00000000-0005-0000-0000-000029030000}"/>
    <cellStyle name="Normal 244" xfId="622" xr:uid="{00000000-0005-0000-0000-00002A030000}"/>
    <cellStyle name="Normal 244 2" xfId="623" xr:uid="{00000000-0005-0000-0000-00002B030000}"/>
    <cellStyle name="Normal 245" xfId="624" xr:uid="{00000000-0005-0000-0000-00002C030000}"/>
    <cellStyle name="Normal 245 2" xfId="625" xr:uid="{00000000-0005-0000-0000-00002D030000}"/>
    <cellStyle name="Normal 246" xfId="626" xr:uid="{00000000-0005-0000-0000-00002E030000}"/>
    <cellStyle name="Normal 246 2" xfId="627" xr:uid="{00000000-0005-0000-0000-00002F030000}"/>
    <cellStyle name="Normal 247" xfId="628" xr:uid="{00000000-0005-0000-0000-000030030000}"/>
    <cellStyle name="Normal 247 2" xfId="629" xr:uid="{00000000-0005-0000-0000-000031030000}"/>
    <cellStyle name="Normal 248" xfId="630" xr:uid="{00000000-0005-0000-0000-000032030000}"/>
    <cellStyle name="Normal 248 2" xfId="631" xr:uid="{00000000-0005-0000-0000-000033030000}"/>
    <cellStyle name="Normal 249" xfId="632" xr:uid="{00000000-0005-0000-0000-000034030000}"/>
    <cellStyle name="Normal 249 2" xfId="633" xr:uid="{00000000-0005-0000-0000-000035030000}"/>
    <cellStyle name="Normal 25" xfId="634" xr:uid="{00000000-0005-0000-0000-000036030000}"/>
    <cellStyle name="Normal 25 2" xfId="635" xr:uid="{00000000-0005-0000-0000-000037030000}"/>
    <cellStyle name="Normal 250" xfId="636" xr:uid="{00000000-0005-0000-0000-000038030000}"/>
    <cellStyle name="Normal 250 2" xfId="637" xr:uid="{00000000-0005-0000-0000-000039030000}"/>
    <cellStyle name="Normal 251" xfId="638" xr:uid="{00000000-0005-0000-0000-00003A030000}"/>
    <cellStyle name="Normal 251 2" xfId="639" xr:uid="{00000000-0005-0000-0000-00003B030000}"/>
    <cellStyle name="Normal 252" xfId="640" xr:uid="{00000000-0005-0000-0000-00003C030000}"/>
    <cellStyle name="Normal 252 2" xfId="641" xr:uid="{00000000-0005-0000-0000-00003D030000}"/>
    <cellStyle name="Normal 253" xfId="642" xr:uid="{00000000-0005-0000-0000-00003E030000}"/>
    <cellStyle name="Normal 253 2" xfId="643" xr:uid="{00000000-0005-0000-0000-00003F030000}"/>
    <cellStyle name="Normal 254" xfId="644" xr:uid="{00000000-0005-0000-0000-000040030000}"/>
    <cellStyle name="Normal 254 2" xfId="645" xr:uid="{00000000-0005-0000-0000-000041030000}"/>
    <cellStyle name="Normal 255" xfId="646" xr:uid="{00000000-0005-0000-0000-000042030000}"/>
    <cellStyle name="Normal 255 2" xfId="647" xr:uid="{00000000-0005-0000-0000-000043030000}"/>
    <cellStyle name="Normal 256" xfId="648" xr:uid="{00000000-0005-0000-0000-000044030000}"/>
    <cellStyle name="Normal 256 2" xfId="649" xr:uid="{00000000-0005-0000-0000-000045030000}"/>
    <cellStyle name="Normal 257" xfId="650" xr:uid="{00000000-0005-0000-0000-000046030000}"/>
    <cellStyle name="Normal 257 2" xfId="651" xr:uid="{00000000-0005-0000-0000-000047030000}"/>
    <cellStyle name="Normal 257 3" xfId="1044" xr:uid="{00000000-0005-0000-0000-000048030000}"/>
    <cellStyle name="Normal 258" xfId="652" xr:uid="{00000000-0005-0000-0000-000049030000}"/>
    <cellStyle name="Normal 258 2" xfId="653" xr:uid="{00000000-0005-0000-0000-00004A030000}"/>
    <cellStyle name="Normal 258 3" xfId="654" xr:uid="{00000000-0005-0000-0000-00004B030000}"/>
    <cellStyle name="Normal 259" xfId="1045" xr:uid="{00000000-0005-0000-0000-00004C030000}"/>
    <cellStyle name="Normal 26" xfId="655" xr:uid="{00000000-0005-0000-0000-00004D030000}"/>
    <cellStyle name="Normal 26 2" xfId="656" xr:uid="{00000000-0005-0000-0000-00004E030000}"/>
    <cellStyle name="Normal 27" xfId="657" xr:uid="{00000000-0005-0000-0000-00004F030000}"/>
    <cellStyle name="Normal 27 2" xfId="658" xr:uid="{00000000-0005-0000-0000-000050030000}"/>
    <cellStyle name="Normal 28" xfId="659" xr:uid="{00000000-0005-0000-0000-000051030000}"/>
    <cellStyle name="Normal 28 2" xfId="660" xr:uid="{00000000-0005-0000-0000-000052030000}"/>
    <cellStyle name="Normal 28 3" xfId="661" xr:uid="{00000000-0005-0000-0000-000053030000}"/>
    <cellStyle name="Normal 28 4" xfId="662" xr:uid="{00000000-0005-0000-0000-000054030000}"/>
    <cellStyle name="Normal 28 5" xfId="663" xr:uid="{00000000-0005-0000-0000-000055030000}"/>
    <cellStyle name="Normal 29" xfId="664" xr:uid="{00000000-0005-0000-0000-000056030000}"/>
    <cellStyle name="Normal 29 2" xfId="665" xr:uid="{00000000-0005-0000-0000-000057030000}"/>
    <cellStyle name="Normal 29 3" xfId="666" xr:uid="{00000000-0005-0000-0000-000058030000}"/>
    <cellStyle name="Normal 29 4" xfId="667" xr:uid="{00000000-0005-0000-0000-000059030000}"/>
    <cellStyle name="Normal 29 5" xfId="668" xr:uid="{00000000-0005-0000-0000-00005A030000}"/>
    <cellStyle name="Normal 3" xfId="669" xr:uid="{00000000-0005-0000-0000-00005B030000}"/>
    <cellStyle name="Normal 3 2" xfId="670" xr:uid="{00000000-0005-0000-0000-00005C030000}"/>
    <cellStyle name="Normal 3 3" xfId="671" xr:uid="{00000000-0005-0000-0000-00005D030000}"/>
    <cellStyle name="Normal 3 4" xfId="672" xr:uid="{00000000-0005-0000-0000-00005E030000}"/>
    <cellStyle name="Normal 3 5" xfId="673" xr:uid="{00000000-0005-0000-0000-00005F030000}"/>
    <cellStyle name="Normal 3 6" xfId="674" xr:uid="{00000000-0005-0000-0000-000060030000}"/>
    <cellStyle name="Normal 30" xfId="675" xr:uid="{00000000-0005-0000-0000-000061030000}"/>
    <cellStyle name="Normal 30 2" xfId="676" xr:uid="{00000000-0005-0000-0000-000062030000}"/>
    <cellStyle name="Normal 31" xfId="677" xr:uid="{00000000-0005-0000-0000-000063030000}"/>
    <cellStyle name="Normal 31 2" xfId="678" xr:uid="{00000000-0005-0000-0000-000064030000}"/>
    <cellStyle name="Normal 32" xfId="679" xr:uid="{00000000-0005-0000-0000-000065030000}"/>
    <cellStyle name="Normal 32 2" xfId="680" xr:uid="{00000000-0005-0000-0000-000066030000}"/>
    <cellStyle name="Normal 33" xfId="681" xr:uid="{00000000-0005-0000-0000-000067030000}"/>
    <cellStyle name="Normal 33 2" xfId="682" xr:uid="{00000000-0005-0000-0000-000068030000}"/>
    <cellStyle name="Normal 34" xfId="683" xr:uid="{00000000-0005-0000-0000-000069030000}"/>
    <cellStyle name="Normal 34 2" xfId="684" xr:uid="{00000000-0005-0000-0000-00006A030000}"/>
    <cellStyle name="Normal 35" xfId="685" xr:uid="{00000000-0005-0000-0000-00006B030000}"/>
    <cellStyle name="Normal 35 2" xfId="686" xr:uid="{00000000-0005-0000-0000-00006C030000}"/>
    <cellStyle name="Normal 36" xfId="687" xr:uid="{00000000-0005-0000-0000-00006D030000}"/>
    <cellStyle name="Normal 36 2" xfId="688" xr:uid="{00000000-0005-0000-0000-00006E030000}"/>
    <cellStyle name="Normal 37" xfId="689" xr:uid="{00000000-0005-0000-0000-00006F030000}"/>
    <cellStyle name="Normal 37 2" xfId="690" xr:uid="{00000000-0005-0000-0000-000070030000}"/>
    <cellStyle name="Normal 38" xfId="691" xr:uid="{00000000-0005-0000-0000-000071030000}"/>
    <cellStyle name="Normal 38 2" xfId="692" xr:uid="{00000000-0005-0000-0000-000072030000}"/>
    <cellStyle name="Normal 39" xfId="693" xr:uid="{00000000-0005-0000-0000-000073030000}"/>
    <cellStyle name="Normal 39 2" xfId="694" xr:uid="{00000000-0005-0000-0000-000074030000}"/>
    <cellStyle name="Normal 4" xfId="695" xr:uid="{00000000-0005-0000-0000-000075030000}"/>
    <cellStyle name="Normal 4 2" xfId="696" xr:uid="{00000000-0005-0000-0000-000076030000}"/>
    <cellStyle name="Normal 4 3" xfId="697" xr:uid="{00000000-0005-0000-0000-000077030000}"/>
    <cellStyle name="Normal 4 4" xfId="698" xr:uid="{00000000-0005-0000-0000-000078030000}"/>
    <cellStyle name="Normal 40" xfId="699" xr:uid="{00000000-0005-0000-0000-000079030000}"/>
    <cellStyle name="Normal 40 2" xfId="700" xr:uid="{00000000-0005-0000-0000-00007A030000}"/>
    <cellStyle name="Normal 41" xfId="701" xr:uid="{00000000-0005-0000-0000-00007B030000}"/>
    <cellStyle name="Normal 41 2" xfId="702" xr:uid="{00000000-0005-0000-0000-00007C030000}"/>
    <cellStyle name="Normal 42" xfId="703" xr:uid="{00000000-0005-0000-0000-00007D030000}"/>
    <cellStyle name="Normal 42 2" xfId="704" xr:uid="{00000000-0005-0000-0000-00007E030000}"/>
    <cellStyle name="Normal 43" xfId="705" xr:uid="{00000000-0005-0000-0000-00007F030000}"/>
    <cellStyle name="Normal 43 2" xfId="706" xr:uid="{00000000-0005-0000-0000-000080030000}"/>
    <cellStyle name="Normal 44" xfId="707" xr:uid="{00000000-0005-0000-0000-000081030000}"/>
    <cellStyle name="Normal 44 2" xfId="708" xr:uid="{00000000-0005-0000-0000-000082030000}"/>
    <cellStyle name="Normal 45" xfId="709" xr:uid="{00000000-0005-0000-0000-000083030000}"/>
    <cellStyle name="Normal 45 2" xfId="710" xr:uid="{00000000-0005-0000-0000-000084030000}"/>
    <cellStyle name="Normal 46" xfId="711" xr:uid="{00000000-0005-0000-0000-000085030000}"/>
    <cellStyle name="Normal 46 2" xfId="712" xr:uid="{00000000-0005-0000-0000-000086030000}"/>
    <cellStyle name="Normal 47" xfId="713" xr:uid="{00000000-0005-0000-0000-000087030000}"/>
    <cellStyle name="Normal 47 2" xfId="714" xr:uid="{00000000-0005-0000-0000-000088030000}"/>
    <cellStyle name="Normal 48" xfId="715" xr:uid="{00000000-0005-0000-0000-000089030000}"/>
    <cellStyle name="Normal 48 2" xfId="716" xr:uid="{00000000-0005-0000-0000-00008A030000}"/>
    <cellStyle name="Normal 49" xfId="717" xr:uid="{00000000-0005-0000-0000-00008B030000}"/>
    <cellStyle name="Normal 49 2" xfId="718" xr:uid="{00000000-0005-0000-0000-00008C030000}"/>
    <cellStyle name="Normal 5" xfId="719" xr:uid="{00000000-0005-0000-0000-00008D030000}"/>
    <cellStyle name="Normal 50" xfId="720" xr:uid="{00000000-0005-0000-0000-00008E030000}"/>
    <cellStyle name="Normal 50 2" xfId="721" xr:uid="{00000000-0005-0000-0000-00008F030000}"/>
    <cellStyle name="Normal 51" xfId="722" xr:uid="{00000000-0005-0000-0000-000090030000}"/>
    <cellStyle name="Normal 51 2" xfId="723" xr:uid="{00000000-0005-0000-0000-000091030000}"/>
    <cellStyle name="Normal 52" xfId="724" xr:uid="{00000000-0005-0000-0000-000092030000}"/>
    <cellStyle name="Normal 52 2" xfId="725" xr:uid="{00000000-0005-0000-0000-000093030000}"/>
    <cellStyle name="Normal 53" xfId="726" xr:uid="{00000000-0005-0000-0000-000094030000}"/>
    <cellStyle name="Normal 53 2" xfId="727" xr:uid="{00000000-0005-0000-0000-000095030000}"/>
    <cellStyle name="Normal 54" xfId="728" xr:uid="{00000000-0005-0000-0000-000096030000}"/>
    <cellStyle name="Normal 54 2" xfId="729" xr:uid="{00000000-0005-0000-0000-000097030000}"/>
    <cellStyle name="Normal 55" xfId="730" xr:uid="{00000000-0005-0000-0000-000098030000}"/>
    <cellStyle name="Normal 55 2" xfId="731" xr:uid="{00000000-0005-0000-0000-000099030000}"/>
    <cellStyle name="Normal 56" xfId="732" xr:uid="{00000000-0005-0000-0000-00009A030000}"/>
    <cellStyle name="Normal 56 2" xfId="733" xr:uid="{00000000-0005-0000-0000-00009B030000}"/>
    <cellStyle name="Normal 57" xfId="734" xr:uid="{00000000-0005-0000-0000-00009C030000}"/>
    <cellStyle name="Normal 57 2" xfId="735" xr:uid="{00000000-0005-0000-0000-00009D030000}"/>
    <cellStyle name="Normal 58" xfId="736" xr:uid="{00000000-0005-0000-0000-00009E030000}"/>
    <cellStyle name="Normal 58 2" xfId="737" xr:uid="{00000000-0005-0000-0000-00009F030000}"/>
    <cellStyle name="Normal 59" xfId="738" xr:uid="{00000000-0005-0000-0000-0000A0030000}"/>
    <cellStyle name="Normal 59 2" xfId="739" xr:uid="{00000000-0005-0000-0000-0000A1030000}"/>
    <cellStyle name="Normal 6" xfId="740" xr:uid="{00000000-0005-0000-0000-0000A2030000}"/>
    <cellStyle name="Normal 6 2" xfId="741" xr:uid="{00000000-0005-0000-0000-0000A3030000}"/>
    <cellStyle name="Normal 60" xfId="742" xr:uid="{00000000-0005-0000-0000-0000A4030000}"/>
    <cellStyle name="Normal 60 2" xfId="743" xr:uid="{00000000-0005-0000-0000-0000A5030000}"/>
    <cellStyle name="Normal 61" xfId="744" xr:uid="{00000000-0005-0000-0000-0000A6030000}"/>
    <cellStyle name="Normal 61 2" xfId="745" xr:uid="{00000000-0005-0000-0000-0000A7030000}"/>
    <cellStyle name="Normal 62" xfId="746" xr:uid="{00000000-0005-0000-0000-0000A8030000}"/>
    <cellStyle name="Normal 62 2" xfId="747" xr:uid="{00000000-0005-0000-0000-0000A9030000}"/>
    <cellStyle name="Normal 63" xfId="748" xr:uid="{00000000-0005-0000-0000-0000AA030000}"/>
    <cellStyle name="Normal 63 2" xfId="749" xr:uid="{00000000-0005-0000-0000-0000AB030000}"/>
    <cellStyle name="Normal 64" xfId="750" xr:uid="{00000000-0005-0000-0000-0000AC030000}"/>
    <cellStyle name="Normal 64 2" xfId="751" xr:uid="{00000000-0005-0000-0000-0000AD030000}"/>
    <cellStyle name="Normal 65" xfId="752" xr:uid="{00000000-0005-0000-0000-0000AE030000}"/>
    <cellStyle name="Normal 65 2" xfId="753" xr:uid="{00000000-0005-0000-0000-0000AF030000}"/>
    <cellStyle name="Normal 66" xfId="754" xr:uid="{00000000-0005-0000-0000-0000B0030000}"/>
    <cellStyle name="Normal 66 2" xfId="755" xr:uid="{00000000-0005-0000-0000-0000B1030000}"/>
    <cellStyle name="Normal 67" xfId="756" xr:uid="{00000000-0005-0000-0000-0000B2030000}"/>
    <cellStyle name="Normal 67 2" xfId="757" xr:uid="{00000000-0005-0000-0000-0000B3030000}"/>
    <cellStyle name="Normal 68" xfId="758" xr:uid="{00000000-0005-0000-0000-0000B4030000}"/>
    <cellStyle name="Normal 68 2" xfId="759" xr:uid="{00000000-0005-0000-0000-0000B5030000}"/>
    <cellStyle name="Normal 69" xfId="760" xr:uid="{00000000-0005-0000-0000-0000B6030000}"/>
    <cellStyle name="Normal 69 2" xfId="761" xr:uid="{00000000-0005-0000-0000-0000B7030000}"/>
    <cellStyle name="Normal 7" xfId="762" xr:uid="{00000000-0005-0000-0000-0000B8030000}"/>
    <cellStyle name="Normal 7 2" xfId="763" xr:uid="{00000000-0005-0000-0000-0000B9030000}"/>
    <cellStyle name="Normal 7 3" xfId="764" xr:uid="{00000000-0005-0000-0000-0000BA030000}"/>
    <cellStyle name="Normal 7 4" xfId="765" xr:uid="{00000000-0005-0000-0000-0000BB030000}"/>
    <cellStyle name="Normal 7 5" xfId="766" xr:uid="{00000000-0005-0000-0000-0000BC030000}"/>
    <cellStyle name="Normal 7 6" xfId="1046" xr:uid="{A4520B39-C5EC-4DE8-9101-59CA927F3961}"/>
    <cellStyle name="Normal 70" xfId="767" xr:uid="{00000000-0005-0000-0000-0000BD030000}"/>
    <cellStyle name="Normal 70 2" xfId="768" xr:uid="{00000000-0005-0000-0000-0000BE030000}"/>
    <cellStyle name="Normal 71" xfId="769" xr:uid="{00000000-0005-0000-0000-0000BF030000}"/>
    <cellStyle name="Normal 71 2" xfId="770" xr:uid="{00000000-0005-0000-0000-0000C0030000}"/>
    <cellStyle name="Normal 72" xfId="771" xr:uid="{00000000-0005-0000-0000-0000C1030000}"/>
    <cellStyle name="Normal 72 2" xfId="772" xr:uid="{00000000-0005-0000-0000-0000C2030000}"/>
    <cellStyle name="Normal 73" xfId="773" xr:uid="{00000000-0005-0000-0000-0000C3030000}"/>
    <cellStyle name="Normal 73 2" xfId="774" xr:uid="{00000000-0005-0000-0000-0000C4030000}"/>
    <cellStyle name="Normal 74" xfId="775" xr:uid="{00000000-0005-0000-0000-0000C5030000}"/>
    <cellStyle name="Normal 74 2" xfId="776" xr:uid="{00000000-0005-0000-0000-0000C6030000}"/>
    <cellStyle name="Normal 75" xfId="777" xr:uid="{00000000-0005-0000-0000-0000C7030000}"/>
    <cellStyle name="Normal 75 2" xfId="778" xr:uid="{00000000-0005-0000-0000-0000C8030000}"/>
    <cellStyle name="Normal 76" xfId="779" xr:uid="{00000000-0005-0000-0000-0000C9030000}"/>
    <cellStyle name="Normal 76 2" xfId="780" xr:uid="{00000000-0005-0000-0000-0000CA030000}"/>
    <cellStyle name="Normal 77" xfId="781" xr:uid="{00000000-0005-0000-0000-0000CB030000}"/>
    <cellStyle name="Normal 77 2" xfId="782" xr:uid="{00000000-0005-0000-0000-0000CC030000}"/>
    <cellStyle name="Normal 78" xfId="783" xr:uid="{00000000-0005-0000-0000-0000CD030000}"/>
    <cellStyle name="Normal 78 2" xfId="784" xr:uid="{00000000-0005-0000-0000-0000CE030000}"/>
    <cellStyle name="Normal 79" xfId="785" xr:uid="{00000000-0005-0000-0000-0000CF030000}"/>
    <cellStyle name="Normal 79 2" xfId="786" xr:uid="{00000000-0005-0000-0000-0000D0030000}"/>
    <cellStyle name="Normal 8" xfId="787" xr:uid="{00000000-0005-0000-0000-0000D1030000}"/>
    <cellStyle name="Normal 80" xfId="788" xr:uid="{00000000-0005-0000-0000-0000D2030000}"/>
    <cellStyle name="Normal 80 2" xfId="789" xr:uid="{00000000-0005-0000-0000-0000D3030000}"/>
    <cellStyle name="Normal 81" xfId="790" xr:uid="{00000000-0005-0000-0000-0000D4030000}"/>
    <cellStyle name="Normal 81 2" xfId="791" xr:uid="{00000000-0005-0000-0000-0000D5030000}"/>
    <cellStyle name="Normal 82" xfId="792" xr:uid="{00000000-0005-0000-0000-0000D6030000}"/>
    <cellStyle name="Normal 82 2" xfId="793" xr:uid="{00000000-0005-0000-0000-0000D7030000}"/>
    <cellStyle name="Normal 83" xfId="794" xr:uid="{00000000-0005-0000-0000-0000D8030000}"/>
    <cellStyle name="Normal 83 2" xfId="795" xr:uid="{00000000-0005-0000-0000-0000D9030000}"/>
    <cellStyle name="Normal 84" xfId="796" xr:uid="{00000000-0005-0000-0000-0000DA030000}"/>
    <cellStyle name="Normal 84 2" xfId="797" xr:uid="{00000000-0005-0000-0000-0000DB030000}"/>
    <cellStyle name="Normal 85" xfId="798" xr:uid="{00000000-0005-0000-0000-0000DC030000}"/>
    <cellStyle name="Normal 85 2" xfId="799" xr:uid="{00000000-0005-0000-0000-0000DD030000}"/>
    <cellStyle name="Normal 86" xfId="800" xr:uid="{00000000-0005-0000-0000-0000DE030000}"/>
    <cellStyle name="Normal 86 2" xfId="801" xr:uid="{00000000-0005-0000-0000-0000DF030000}"/>
    <cellStyle name="Normal 87" xfId="802" xr:uid="{00000000-0005-0000-0000-0000E0030000}"/>
    <cellStyle name="Normal 87 2" xfId="803" xr:uid="{00000000-0005-0000-0000-0000E1030000}"/>
    <cellStyle name="Normal 88" xfId="804" xr:uid="{00000000-0005-0000-0000-0000E2030000}"/>
    <cellStyle name="Normal 88 2" xfId="805" xr:uid="{00000000-0005-0000-0000-0000E3030000}"/>
    <cellStyle name="Normal 89" xfId="806" xr:uid="{00000000-0005-0000-0000-0000E4030000}"/>
    <cellStyle name="Normal 89 2" xfId="807" xr:uid="{00000000-0005-0000-0000-0000E5030000}"/>
    <cellStyle name="Normal 9" xfId="808" xr:uid="{00000000-0005-0000-0000-0000E6030000}"/>
    <cellStyle name="Normal 9 2" xfId="809" xr:uid="{00000000-0005-0000-0000-0000E7030000}"/>
    <cellStyle name="Normal 9 3" xfId="810" xr:uid="{00000000-0005-0000-0000-0000E8030000}"/>
    <cellStyle name="Normal 9 4" xfId="811" xr:uid="{00000000-0005-0000-0000-0000E9030000}"/>
    <cellStyle name="Normal 9 5" xfId="812" xr:uid="{00000000-0005-0000-0000-0000EA030000}"/>
    <cellStyle name="Normal 90" xfId="813" xr:uid="{00000000-0005-0000-0000-0000EB030000}"/>
    <cellStyle name="Normal 90 2" xfId="814" xr:uid="{00000000-0005-0000-0000-0000EC030000}"/>
    <cellStyle name="Normal 91" xfId="815" xr:uid="{00000000-0005-0000-0000-0000ED030000}"/>
    <cellStyle name="Normal 91 2" xfId="816" xr:uid="{00000000-0005-0000-0000-0000EE030000}"/>
    <cellStyle name="Normal 92" xfId="817" xr:uid="{00000000-0005-0000-0000-0000EF030000}"/>
    <cellStyle name="Normal 92 2" xfId="818" xr:uid="{00000000-0005-0000-0000-0000F0030000}"/>
    <cellStyle name="Normal 93" xfId="819" xr:uid="{00000000-0005-0000-0000-0000F1030000}"/>
    <cellStyle name="Normal 93 2" xfId="820" xr:uid="{00000000-0005-0000-0000-0000F2030000}"/>
    <cellStyle name="Normal 94" xfId="821" xr:uid="{00000000-0005-0000-0000-0000F3030000}"/>
    <cellStyle name="Normal 94 2" xfId="822" xr:uid="{00000000-0005-0000-0000-0000F4030000}"/>
    <cellStyle name="Normal 95" xfId="823" xr:uid="{00000000-0005-0000-0000-0000F5030000}"/>
    <cellStyle name="Normal 95 2" xfId="824" xr:uid="{00000000-0005-0000-0000-0000F6030000}"/>
    <cellStyle name="Normal 96" xfId="825" xr:uid="{00000000-0005-0000-0000-0000F7030000}"/>
    <cellStyle name="Normal 96 2" xfId="826" xr:uid="{00000000-0005-0000-0000-0000F8030000}"/>
    <cellStyle name="Normal 97" xfId="827" xr:uid="{00000000-0005-0000-0000-0000F9030000}"/>
    <cellStyle name="Normal 97 2" xfId="828" xr:uid="{00000000-0005-0000-0000-0000FA030000}"/>
    <cellStyle name="Normal 98" xfId="829" xr:uid="{00000000-0005-0000-0000-0000FB030000}"/>
    <cellStyle name="Normal 98 2" xfId="830" xr:uid="{00000000-0005-0000-0000-0000FC030000}"/>
    <cellStyle name="Normal 99" xfId="831" xr:uid="{00000000-0005-0000-0000-0000FD030000}"/>
    <cellStyle name="Normal 99 2" xfId="832" xr:uid="{00000000-0005-0000-0000-0000FE030000}"/>
    <cellStyle name="Note 2" xfId="833" xr:uid="{00000000-0005-0000-0000-0000FF030000}"/>
    <cellStyle name="Note 2 2" xfId="834" xr:uid="{00000000-0005-0000-0000-000000040000}"/>
    <cellStyle name="Note 2 3" xfId="835" xr:uid="{00000000-0005-0000-0000-000001040000}"/>
    <cellStyle name="Note 2 4" xfId="836" xr:uid="{00000000-0005-0000-0000-000002040000}"/>
    <cellStyle name="Note 3" xfId="837" xr:uid="{00000000-0005-0000-0000-000003040000}"/>
    <cellStyle name="Note 3 2" xfId="838" xr:uid="{00000000-0005-0000-0000-000004040000}"/>
    <cellStyle name="Note 4" xfId="839" xr:uid="{00000000-0005-0000-0000-000005040000}"/>
    <cellStyle name="Output 2" xfId="840" xr:uid="{00000000-0005-0000-0000-000006040000}"/>
    <cellStyle name="Sheet Title" xfId="841" xr:uid="{00000000-0005-0000-0000-000007040000}"/>
    <cellStyle name="Title 2" xfId="842" xr:uid="{00000000-0005-0000-0000-000008040000}"/>
    <cellStyle name="Total 2" xfId="843" xr:uid="{00000000-0005-0000-0000-000009040000}"/>
    <cellStyle name="Total 2 2" xfId="844" xr:uid="{00000000-0005-0000-0000-00000A040000}"/>
    <cellStyle name="Warning Text 2" xfId="845" xr:uid="{00000000-0005-0000-0000-00000B040000}"/>
    <cellStyle name="Warning Text 2 2" xfId="846" xr:uid="{00000000-0005-0000-0000-00000C040000}"/>
    <cellStyle name="Warning Text 2 2 2" xfId="847" xr:uid="{00000000-0005-0000-0000-00000D040000}"/>
    <cellStyle name="Warning Text 2 3" xfId="848" xr:uid="{00000000-0005-0000-0000-00000E040000}"/>
    <cellStyle name="Warning Text 2 3 2" xfId="849" xr:uid="{00000000-0005-0000-0000-00000F040000}"/>
    <cellStyle name="Warning Text 3" xfId="850" xr:uid="{00000000-0005-0000-0000-000010040000}"/>
    <cellStyle name="Warning Text 3 2" xfId="851" xr:uid="{00000000-0005-0000-0000-000011040000}"/>
    <cellStyle name="Warning Text 3 2 2" xfId="852" xr:uid="{00000000-0005-0000-0000-000012040000}"/>
    <cellStyle name="Warning Text 3 3" xfId="853" xr:uid="{00000000-0005-0000-0000-000013040000}"/>
    <cellStyle name="Warning Text 4" xfId="854" xr:uid="{00000000-0005-0000-0000-000014040000}"/>
    <cellStyle name="Warning Text 4 2" xfId="855" xr:uid="{00000000-0005-0000-0000-000015040000}"/>
  </cellStyles>
  <dxfs count="12">
    <dxf>
      <font>
        <color auto="1"/>
      </font>
      <fill>
        <patternFill>
          <bgColor rgb="FFFFFF99"/>
        </patternFill>
      </fill>
    </dxf>
    <dxf>
      <font>
        <color auto="1"/>
      </font>
      <fill>
        <patternFill>
          <bgColor rgb="FFFF0000"/>
        </patternFill>
      </fill>
    </dxf>
    <dxf>
      <font>
        <color theme="0"/>
      </font>
      <fill>
        <patternFill>
          <bgColor rgb="FF008000"/>
        </patternFill>
      </fill>
    </dxf>
    <dxf>
      <font>
        <b/>
        <i val="0"/>
        <color rgb="FFFF0000"/>
      </font>
      <fill>
        <patternFill>
          <bgColor rgb="FFFFFF00"/>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9"/>
  <sheetViews>
    <sheetView showGridLines="0" showRuler="0" zoomScale="80" zoomScaleNormal="80" workbookViewId="0">
      <selection activeCell="A6" sqref="A6"/>
    </sheetView>
  </sheetViews>
  <sheetFormatPr defaultColWidth="9.1796875" defaultRowHeight="12.5" x14ac:dyDescent="0.25"/>
  <cols>
    <col min="2" max="2" width="9.81640625" customWidth="1"/>
    <col min="3" max="3" width="108.1796875" customWidth="1"/>
  </cols>
  <sheetData>
    <row r="1" spans="1:3" ht="15.5" x14ac:dyDescent="0.35">
      <c r="A1" s="71" t="s">
        <v>0</v>
      </c>
      <c r="B1" s="72"/>
      <c r="C1" s="73"/>
    </row>
    <row r="2" spans="1:3" ht="15.5" x14ac:dyDescent="0.35">
      <c r="A2" s="17" t="s">
        <v>1</v>
      </c>
      <c r="B2" s="4"/>
      <c r="C2" s="217"/>
    </row>
    <row r="3" spans="1:3" x14ac:dyDescent="0.25">
      <c r="A3" s="18"/>
      <c r="B3" s="5"/>
      <c r="C3" s="218"/>
    </row>
    <row r="4" spans="1:3" x14ac:dyDescent="0.25">
      <c r="A4" s="18" t="s">
        <v>2</v>
      </c>
      <c r="B4" s="5"/>
      <c r="C4" s="218"/>
    </row>
    <row r="5" spans="1:3" x14ac:dyDescent="0.25">
      <c r="A5" s="18" t="s">
        <v>4453</v>
      </c>
      <c r="B5" s="5"/>
      <c r="C5" s="218"/>
    </row>
    <row r="6" spans="1:3" x14ac:dyDescent="0.25">
      <c r="A6" s="18" t="s">
        <v>4454</v>
      </c>
      <c r="B6" s="5"/>
      <c r="C6" s="218"/>
    </row>
    <row r="7" spans="1:3" x14ac:dyDescent="0.25">
      <c r="A7" s="74"/>
      <c r="B7" s="75"/>
      <c r="C7" s="36"/>
    </row>
    <row r="8" spans="1:3" ht="18" customHeight="1" x14ac:dyDescent="0.25">
      <c r="A8" s="76" t="s">
        <v>3</v>
      </c>
      <c r="B8" s="77"/>
      <c r="C8" s="78"/>
    </row>
    <row r="9" spans="1:3" ht="12.75" customHeight="1" x14ac:dyDescent="0.25">
      <c r="A9" s="6" t="s">
        <v>4</v>
      </c>
      <c r="B9" s="7"/>
      <c r="C9" s="219"/>
    </row>
    <row r="10" spans="1:3" x14ac:dyDescent="0.25">
      <c r="A10" s="6" t="s">
        <v>5</v>
      </c>
      <c r="B10" s="7"/>
      <c r="C10" s="219"/>
    </row>
    <row r="11" spans="1:3" x14ac:dyDescent="0.25">
      <c r="A11" s="6" t="s">
        <v>6</v>
      </c>
      <c r="B11" s="7"/>
      <c r="C11" s="219"/>
    </row>
    <row r="12" spans="1:3" x14ac:dyDescent="0.25">
      <c r="A12" s="6" t="s">
        <v>7</v>
      </c>
      <c r="B12" s="7"/>
      <c r="C12" s="219"/>
    </row>
    <row r="13" spans="1:3" x14ac:dyDescent="0.25">
      <c r="A13" s="6" t="s">
        <v>8</v>
      </c>
      <c r="B13" s="7"/>
      <c r="C13" s="219"/>
    </row>
    <row r="14" spans="1:3" x14ac:dyDescent="0.25">
      <c r="A14" s="79"/>
      <c r="B14" s="80"/>
      <c r="C14" s="37"/>
    </row>
    <row r="16" spans="1:3" ht="13" x14ac:dyDescent="0.25">
      <c r="A16" s="81" t="s">
        <v>9</v>
      </c>
      <c r="B16" s="82"/>
      <c r="C16" s="82"/>
    </row>
    <row r="17" spans="1:16" ht="13" x14ac:dyDescent="0.25">
      <c r="A17" s="83" t="s">
        <v>10</v>
      </c>
      <c r="B17" s="84"/>
      <c r="C17" s="85"/>
    </row>
    <row r="18" spans="1:16" ht="13" x14ac:dyDescent="0.25">
      <c r="A18" s="83" t="s">
        <v>11</v>
      </c>
      <c r="B18" s="84"/>
      <c r="C18" s="85"/>
    </row>
    <row r="19" spans="1:16" ht="13" x14ac:dyDescent="0.25">
      <c r="A19" s="83" t="s">
        <v>12</v>
      </c>
      <c r="B19" s="84"/>
      <c r="C19" s="85"/>
    </row>
    <row r="20" spans="1:16" ht="13" x14ac:dyDescent="0.25">
      <c r="A20" s="83" t="s">
        <v>13</v>
      </c>
      <c r="B20" s="84"/>
      <c r="C20" s="86"/>
    </row>
    <row r="21" spans="1:16" ht="13" x14ac:dyDescent="0.25">
      <c r="A21" s="83" t="s">
        <v>14</v>
      </c>
      <c r="B21" s="84"/>
      <c r="C21" s="87"/>
    </row>
    <row r="22" spans="1:16" ht="13" x14ac:dyDescent="0.25">
      <c r="A22" s="83" t="s">
        <v>15</v>
      </c>
      <c r="B22" s="84"/>
      <c r="C22" s="85"/>
    </row>
    <row r="23" spans="1:16" ht="13" x14ac:dyDescent="0.25">
      <c r="A23" s="83" t="s">
        <v>16</v>
      </c>
      <c r="B23" s="84"/>
      <c r="C23" s="85"/>
    </row>
    <row r="24" spans="1:16" ht="13" x14ac:dyDescent="0.25">
      <c r="A24" s="83" t="s">
        <v>17</v>
      </c>
      <c r="B24" s="84"/>
      <c r="C24" s="85"/>
      <c r="P24" t="s">
        <v>18</v>
      </c>
    </row>
    <row r="25" spans="1:16" ht="13" x14ac:dyDescent="0.25">
      <c r="A25" s="83" t="s">
        <v>19</v>
      </c>
      <c r="B25" s="84"/>
      <c r="C25" s="85"/>
    </row>
    <row r="26" spans="1:16" ht="13" x14ac:dyDescent="0.25">
      <c r="A26" s="88" t="s">
        <v>20</v>
      </c>
      <c r="B26" s="84"/>
      <c r="C26" s="85"/>
    </row>
    <row r="27" spans="1:16" ht="13" x14ac:dyDescent="0.25">
      <c r="A27" s="88" t="s">
        <v>21</v>
      </c>
      <c r="B27" s="84"/>
      <c r="C27" s="85"/>
    </row>
    <row r="29" spans="1:16" ht="13" x14ac:dyDescent="0.25">
      <c r="A29" s="81" t="s">
        <v>22</v>
      </c>
      <c r="B29" s="82"/>
      <c r="C29" s="89"/>
    </row>
    <row r="30" spans="1:16" x14ac:dyDescent="0.25">
      <c r="A30" s="90"/>
      <c r="B30" s="91"/>
      <c r="C30" s="92"/>
    </row>
    <row r="31" spans="1:16" ht="13" x14ac:dyDescent="0.25">
      <c r="A31" s="93" t="s">
        <v>23</v>
      </c>
      <c r="B31" s="94"/>
      <c r="C31" s="95"/>
    </row>
    <row r="32" spans="1:16" ht="13" x14ac:dyDescent="0.25">
      <c r="A32" s="93" t="s">
        <v>24</v>
      </c>
      <c r="B32" s="94"/>
      <c r="C32" s="95"/>
    </row>
    <row r="33" spans="1:3" ht="12.75" customHeight="1" x14ac:dyDescent="0.25">
      <c r="A33" s="93" t="s">
        <v>25</v>
      </c>
      <c r="B33" s="94"/>
      <c r="C33" s="95"/>
    </row>
    <row r="34" spans="1:3" ht="12.75" customHeight="1" x14ac:dyDescent="0.25">
      <c r="A34" s="93" t="s">
        <v>26</v>
      </c>
      <c r="B34" s="96"/>
      <c r="C34" s="95"/>
    </row>
    <row r="35" spans="1:3" ht="13" x14ac:dyDescent="0.25">
      <c r="A35" s="93" t="s">
        <v>27</v>
      </c>
      <c r="B35" s="94"/>
      <c r="C35" s="95"/>
    </row>
    <row r="36" spans="1:3" x14ac:dyDescent="0.25">
      <c r="A36" s="90"/>
      <c r="B36" s="91"/>
      <c r="C36" s="92"/>
    </row>
    <row r="37" spans="1:3" ht="13" x14ac:dyDescent="0.25">
      <c r="A37" s="93" t="s">
        <v>23</v>
      </c>
      <c r="B37" s="94"/>
      <c r="C37" s="95"/>
    </row>
    <row r="38" spans="1:3" ht="13" x14ac:dyDescent="0.25">
      <c r="A38" s="93" t="s">
        <v>24</v>
      </c>
      <c r="B38" s="94"/>
      <c r="C38" s="95"/>
    </row>
    <row r="39" spans="1:3" ht="13" x14ac:dyDescent="0.25">
      <c r="A39" s="93" t="s">
        <v>25</v>
      </c>
      <c r="B39" s="94"/>
      <c r="C39" s="95"/>
    </row>
    <row r="40" spans="1:3" ht="13" x14ac:dyDescent="0.25">
      <c r="A40" s="93" t="s">
        <v>26</v>
      </c>
      <c r="B40" s="96"/>
      <c r="C40" s="95"/>
    </row>
    <row r="41" spans="1:3" ht="13" x14ac:dyDescent="0.25">
      <c r="A41" s="93" t="s">
        <v>27</v>
      </c>
      <c r="B41" s="94"/>
      <c r="C41" s="95"/>
    </row>
    <row r="43" spans="1:3" x14ac:dyDescent="0.25">
      <c r="A43" s="21" t="s">
        <v>28</v>
      </c>
    </row>
    <row r="44" spans="1:3" x14ac:dyDescent="0.25">
      <c r="A44" s="21" t="s">
        <v>29</v>
      </c>
    </row>
    <row r="45" spans="1:3" x14ac:dyDescent="0.25">
      <c r="A45" s="21" t="s">
        <v>30</v>
      </c>
    </row>
    <row r="47" spans="1:3" ht="12.75" hidden="1" customHeight="1" x14ac:dyDescent="0.35">
      <c r="A47" s="38" t="s">
        <v>31</v>
      </c>
      <c r="B47" s="31"/>
    </row>
    <row r="48" spans="1:3" ht="12.75" hidden="1" customHeight="1" x14ac:dyDescent="0.35">
      <c r="A48" s="38" t="s">
        <v>32</v>
      </c>
    </row>
    <row r="49" spans="1:1" ht="12.75" hidden="1" customHeight="1" x14ac:dyDescent="0.35">
      <c r="A49" s="38" t="s">
        <v>33</v>
      </c>
    </row>
  </sheetData>
  <sheetProtection sort="0" autoFilter="0"/>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tabSelected="1" showRuler="0" zoomScale="90" zoomScaleNormal="90" workbookViewId="0">
      <selection activeCell="O12" sqref="O12"/>
    </sheetView>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1796875" customWidth="1"/>
    <col min="8" max="8" width="8.7265625" hidden="1" customWidth="1"/>
    <col min="9" max="9" width="6.7265625" hidden="1" customWidth="1"/>
    <col min="13" max="13" width="9.1796875" customWidth="1"/>
  </cols>
  <sheetData>
    <row r="1" spans="1:16" ht="13" x14ac:dyDescent="0.3">
      <c r="A1" s="97" t="s">
        <v>34</v>
      </c>
      <c r="B1" s="98"/>
      <c r="C1" s="98"/>
      <c r="D1" s="98"/>
      <c r="E1" s="98"/>
      <c r="F1" s="98"/>
      <c r="G1" s="98"/>
      <c r="H1" s="98"/>
      <c r="I1" s="98"/>
      <c r="J1" s="98"/>
      <c r="K1" s="98"/>
      <c r="L1" s="98"/>
      <c r="M1" s="98"/>
      <c r="N1" s="98"/>
      <c r="O1" s="98"/>
      <c r="P1" s="99"/>
    </row>
    <row r="2" spans="1:16" ht="18" customHeight="1" x14ac:dyDescent="0.25">
      <c r="A2" s="100" t="s">
        <v>35</v>
      </c>
      <c r="B2" s="101"/>
      <c r="C2" s="101"/>
      <c r="D2" s="101"/>
      <c r="E2" s="101"/>
      <c r="F2" s="101"/>
      <c r="G2" s="101"/>
      <c r="H2" s="101"/>
      <c r="I2" s="101"/>
      <c r="J2" s="101"/>
      <c r="K2" s="101"/>
      <c r="L2" s="101"/>
      <c r="M2" s="101"/>
      <c r="N2" s="101"/>
      <c r="O2" s="101"/>
      <c r="P2" s="102"/>
    </row>
    <row r="3" spans="1:16" ht="12.75" customHeight="1" x14ac:dyDescent="0.25">
      <c r="A3" s="30" t="s">
        <v>36</v>
      </c>
      <c r="B3" s="3"/>
      <c r="C3" s="3"/>
      <c r="D3" s="3"/>
      <c r="E3" s="3"/>
      <c r="F3" s="3"/>
      <c r="G3" s="3"/>
      <c r="H3" s="3"/>
      <c r="I3" s="3"/>
      <c r="J3" s="3"/>
      <c r="K3" s="3"/>
      <c r="L3" s="3"/>
      <c r="M3" s="3"/>
      <c r="N3" s="3"/>
      <c r="O3" s="3"/>
      <c r="P3" s="103"/>
    </row>
    <row r="4" spans="1:16" x14ac:dyDescent="0.25">
      <c r="A4" s="19"/>
      <c r="B4" s="3"/>
      <c r="C4" s="3"/>
      <c r="D4" s="3"/>
      <c r="E4" s="3"/>
      <c r="F4" s="3"/>
      <c r="G4" s="3"/>
      <c r="H4" s="3"/>
      <c r="I4" s="3"/>
      <c r="J4" s="3"/>
      <c r="K4" s="3"/>
      <c r="L4" s="3"/>
      <c r="M4" s="3"/>
      <c r="N4" s="3"/>
      <c r="O4" s="3"/>
      <c r="P4" s="103"/>
    </row>
    <row r="5" spans="1:16" x14ac:dyDescent="0.25">
      <c r="A5" s="19" t="s">
        <v>37</v>
      </c>
      <c r="B5" s="3"/>
      <c r="C5" s="3"/>
      <c r="D5" s="3"/>
      <c r="E5" s="3"/>
      <c r="F5" s="3"/>
      <c r="G5" s="3"/>
      <c r="H5" s="3"/>
      <c r="I5" s="3"/>
      <c r="J5" s="3"/>
      <c r="K5" s="3"/>
      <c r="L5" s="3"/>
      <c r="M5" s="3"/>
      <c r="N5" s="3"/>
      <c r="O5" s="3"/>
      <c r="P5" s="103"/>
    </row>
    <row r="6" spans="1:16" x14ac:dyDescent="0.25">
      <c r="A6" s="19" t="s">
        <v>38</v>
      </c>
      <c r="B6" s="3"/>
      <c r="C6" s="3"/>
      <c r="D6" s="3"/>
      <c r="E6" s="3"/>
      <c r="F6" s="3"/>
      <c r="G6" s="3"/>
      <c r="H6" s="3"/>
      <c r="I6" s="3"/>
      <c r="J6" s="3"/>
      <c r="K6" s="3"/>
      <c r="L6" s="3"/>
      <c r="M6" s="3"/>
      <c r="N6" s="3"/>
      <c r="O6" s="3"/>
      <c r="P6" s="103"/>
    </row>
    <row r="7" spans="1:16" x14ac:dyDescent="0.25">
      <c r="A7" s="104"/>
      <c r="B7" s="105"/>
      <c r="C7" s="105"/>
      <c r="D7" s="105"/>
      <c r="E7" s="105"/>
      <c r="F7" s="105"/>
      <c r="G7" s="105"/>
      <c r="H7" s="105"/>
      <c r="I7" s="105"/>
      <c r="J7" s="105"/>
      <c r="K7" s="105"/>
      <c r="L7" s="105"/>
      <c r="M7" s="105"/>
      <c r="N7" s="105"/>
      <c r="O7" s="105"/>
      <c r="P7" s="106"/>
    </row>
    <row r="8" spans="1:16" ht="12.75" customHeight="1" x14ac:dyDescent="0.25">
      <c r="A8" s="22"/>
      <c r="B8" s="23"/>
      <c r="C8" s="23"/>
      <c r="D8" s="23"/>
      <c r="E8" s="23"/>
      <c r="F8" s="23"/>
      <c r="G8" s="23"/>
      <c r="H8" s="23"/>
      <c r="I8" s="23"/>
      <c r="J8" s="23"/>
      <c r="K8" s="23"/>
      <c r="L8" s="23"/>
      <c r="M8" s="23"/>
      <c r="N8" s="23"/>
      <c r="O8" s="23"/>
      <c r="P8" s="24"/>
    </row>
    <row r="9" spans="1:16" ht="12.75" customHeight="1" x14ac:dyDescent="0.3">
      <c r="A9" s="107"/>
      <c r="B9" s="25" t="s">
        <v>39</v>
      </c>
      <c r="C9" s="26"/>
      <c r="D9" s="26"/>
      <c r="E9" s="26"/>
      <c r="F9" s="26"/>
      <c r="G9" s="27"/>
      <c r="P9" s="108"/>
    </row>
    <row r="10" spans="1:16" ht="12.75" customHeight="1" x14ac:dyDescent="0.3">
      <c r="A10" s="109" t="s">
        <v>40</v>
      </c>
      <c r="B10" s="110" t="s">
        <v>41</v>
      </c>
      <c r="C10" s="111"/>
      <c r="D10" s="112"/>
      <c r="E10" s="112"/>
      <c r="F10" s="112"/>
      <c r="G10" s="113"/>
      <c r="K10" s="114" t="s">
        <v>42</v>
      </c>
      <c r="L10" s="115"/>
      <c r="M10" s="115"/>
      <c r="N10" s="115"/>
      <c r="O10" s="116"/>
      <c r="P10" s="108"/>
    </row>
    <row r="11" spans="1:16" ht="36" x14ac:dyDescent="0.25">
      <c r="A11" s="117"/>
      <c r="B11" s="118" t="s">
        <v>43</v>
      </c>
      <c r="C11" s="119" t="s">
        <v>44</v>
      </c>
      <c r="D11" s="119" t="s">
        <v>45</v>
      </c>
      <c r="E11" s="119" t="s">
        <v>46</v>
      </c>
      <c r="F11" s="119" t="s">
        <v>47</v>
      </c>
      <c r="G11" s="120" t="s">
        <v>48</v>
      </c>
      <c r="K11" s="121" t="s">
        <v>49</v>
      </c>
      <c r="L11" s="122"/>
      <c r="M11" s="123" t="s">
        <v>50</v>
      </c>
      <c r="N11" s="123" t="s">
        <v>51</v>
      </c>
      <c r="O11" s="124" t="s">
        <v>52</v>
      </c>
      <c r="P11" s="108"/>
    </row>
    <row r="12" spans="1:16" ht="12.75" customHeight="1" x14ac:dyDescent="0.3">
      <c r="A12" s="125"/>
      <c r="B12" s="126">
        <f>COUNTIF('Test Cases Server 2019'!J3:J298,"Pass")</f>
        <v>0</v>
      </c>
      <c r="C12" s="127">
        <f>COUNTIF('Test Cases Server 2019'!J3:J298,"Fail")</f>
        <v>0</v>
      </c>
      <c r="D12" s="128">
        <f>COUNTIF('Test Cases Server 2019'!J3:J298,"Info")</f>
        <v>0</v>
      </c>
      <c r="E12" s="126">
        <f>COUNTIF('Test Cases Server 2019'!J3:J298,"N/A")</f>
        <v>0</v>
      </c>
      <c r="F12" s="126">
        <f>B12+C12</f>
        <v>0</v>
      </c>
      <c r="G12" s="129">
        <f>D24/100</f>
        <v>0</v>
      </c>
      <c r="K12" s="130" t="s">
        <v>53</v>
      </c>
      <c r="L12" s="131"/>
      <c r="M12" s="132">
        <f>COUNTA('Test Cases Server 2019'!J3:J298)</f>
        <v>0</v>
      </c>
      <c r="N12" s="132">
        <f>O12-M12</f>
        <v>296</v>
      </c>
      <c r="O12" s="133">
        <f>COUNTA('Test Cases Server 2019'!A3:A298)</f>
        <v>296</v>
      </c>
      <c r="P12" s="108"/>
    </row>
    <row r="13" spans="1:16" ht="12.75" customHeight="1" x14ac:dyDescent="0.3">
      <c r="A13" s="125"/>
      <c r="B13" s="28"/>
      <c r="K13" s="14"/>
      <c r="L13" s="14"/>
      <c r="M13" s="14"/>
      <c r="N13" s="14"/>
      <c r="O13" s="14"/>
      <c r="P13" s="108"/>
    </row>
    <row r="14" spans="1:16" ht="12.75" customHeight="1" x14ac:dyDescent="0.3">
      <c r="A14" s="125"/>
      <c r="B14" s="110" t="s">
        <v>54</v>
      </c>
      <c r="C14" s="112"/>
      <c r="D14" s="112"/>
      <c r="E14" s="112"/>
      <c r="F14" s="112"/>
      <c r="G14" s="134"/>
      <c r="K14" s="14"/>
      <c r="L14" s="14"/>
      <c r="M14" s="14"/>
      <c r="N14" s="14"/>
      <c r="O14" s="14"/>
      <c r="P14" s="108"/>
    </row>
    <row r="15" spans="1:16" ht="12.75" customHeight="1" x14ac:dyDescent="0.25">
      <c r="A15" s="39"/>
      <c r="B15" s="135" t="s">
        <v>55</v>
      </c>
      <c r="C15" s="135" t="s">
        <v>56</v>
      </c>
      <c r="D15" s="135" t="s">
        <v>57</v>
      </c>
      <c r="E15" s="135" t="s">
        <v>58</v>
      </c>
      <c r="F15" s="135" t="s">
        <v>46</v>
      </c>
      <c r="G15" s="135" t="s">
        <v>59</v>
      </c>
      <c r="H15" s="29" t="s">
        <v>60</v>
      </c>
      <c r="I15" s="29" t="s">
        <v>61</v>
      </c>
      <c r="K15" s="20"/>
      <c r="L15" s="20"/>
      <c r="M15" s="20"/>
      <c r="N15" s="20"/>
      <c r="O15" s="20"/>
      <c r="P15" s="108"/>
    </row>
    <row r="16" spans="1:16" ht="12.75" customHeight="1" x14ac:dyDescent="0.25">
      <c r="A16" s="39"/>
      <c r="B16" s="136">
        <v>8</v>
      </c>
      <c r="C16" s="137">
        <f>COUNTIF('Test Cases Server 2019'!AA:AA,B16)</f>
        <v>0</v>
      </c>
      <c r="D16" s="138">
        <f>COUNTIFS('Test Cases Server 2019'!AA:AA,B16,'Test Cases Server 2019'!J:J,$D$15)</f>
        <v>0</v>
      </c>
      <c r="E16" s="138">
        <f>COUNTIFS('Test Cases Server 2019'!AA:AA,B16,'Test Cases Server 2019'!J:J,$E$15)</f>
        <v>0</v>
      </c>
      <c r="F16" s="138">
        <f>COUNTIFS('Test Cases Server 2019'!AA:AA,B16,'Test Cases Server 2019'!J:J,$F$15)</f>
        <v>0</v>
      </c>
      <c r="G16" s="139">
        <v>1500</v>
      </c>
      <c r="H16">
        <f t="shared" ref="H16:H23" si="0">(C16-F16)*(G16)</f>
        <v>0</v>
      </c>
      <c r="I16">
        <f t="shared" ref="I16:I23" si="1">D16*G16</f>
        <v>0</v>
      </c>
      <c r="P16" s="108"/>
    </row>
    <row r="17" spans="1:16" ht="12.75" customHeight="1" x14ac:dyDescent="0.25">
      <c r="A17" s="39"/>
      <c r="B17" s="136">
        <v>7</v>
      </c>
      <c r="C17" s="137">
        <f>COUNTIF('Test Cases Server 2019'!AA:AA,B17)</f>
        <v>5</v>
      </c>
      <c r="D17" s="138">
        <f>COUNTIFS('Test Cases Server 2019'!AA:AA,B17,'Test Cases Server 2019'!J:J,$D$15)</f>
        <v>0</v>
      </c>
      <c r="E17" s="138">
        <f>COUNTIFS('Test Cases Server 2019'!AA:AA,B17,'Test Cases Server 2019'!J:J,$E$15)</f>
        <v>0</v>
      </c>
      <c r="F17" s="138">
        <f>COUNTIFS('Test Cases Server 2019'!AA:AA,B17,'Test Cases Server 2019'!J:J,$F$15)</f>
        <v>0</v>
      </c>
      <c r="G17" s="139">
        <v>750</v>
      </c>
      <c r="H17">
        <f t="shared" si="0"/>
        <v>3750</v>
      </c>
      <c r="I17">
        <f t="shared" si="1"/>
        <v>0</v>
      </c>
      <c r="P17" s="108"/>
    </row>
    <row r="18" spans="1:16" ht="12.75" customHeight="1" x14ac:dyDescent="0.25">
      <c r="A18" s="39"/>
      <c r="B18" s="136">
        <v>6</v>
      </c>
      <c r="C18" s="137">
        <f>COUNTIF('Test Cases Server 2019'!AA:AA,B18)</f>
        <v>37</v>
      </c>
      <c r="D18" s="138">
        <f>COUNTIFS('Test Cases Server 2019'!AA:AA,B18,'Test Cases Server 2019'!J:J,$D$15)</f>
        <v>0</v>
      </c>
      <c r="E18" s="138">
        <f>COUNTIFS('Test Cases Server 2019'!AA:AA,B18,'Test Cases Server 2019'!J:J,$E$15)</f>
        <v>0</v>
      </c>
      <c r="F18" s="138">
        <f>COUNTIFS('Test Cases Server 2019'!AA:AA,B18,'Test Cases Server 2019'!J:J,$F$15)</f>
        <v>0</v>
      </c>
      <c r="G18" s="139">
        <v>100</v>
      </c>
      <c r="H18">
        <f t="shared" si="0"/>
        <v>3700</v>
      </c>
      <c r="I18">
        <f t="shared" si="1"/>
        <v>0</v>
      </c>
      <c r="P18" s="108"/>
    </row>
    <row r="19" spans="1:16" ht="12.75" customHeight="1" x14ac:dyDescent="0.25">
      <c r="A19" s="39"/>
      <c r="B19" s="136">
        <v>5</v>
      </c>
      <c r="C19" s="137">
        <f>COUNTIF('Test Cases Server 2019'!AA:AA,B19)</f>
        <v>146</v>
      </c>
      <c r="D19" s="138">
        <f>COUNTIFS('Test Cases Server 2019'!AA:AA,B19,'Test Cases Server 2019'!J:J,$D$15)</f>
        <v>0</v>
      </c>
      <c r="E19" s="138">
        <f>COUNTIFS('Test Cases Server 2019'!AA:AA,B19,'Test Cases Server 2019'!J:J,$E$15)</f>
        <v>0</v>
      </c>
      <c r="F19" s="138">
        <f>COUNTIFS('Test Cases Server 2019'!AA:AA,B19,'Test Cases Server 2019'!J:J,$F$15)</f>
        <v>0</v>
      </c>
      <c r="G19" s="139">
        <v>50</v>
      </c>
      <c r="H19">
        <f t="shared" si="0"/>
        <v>7300</v>
      </c>
      <c r="I19">
        <f t="shared" si="1"/>
        <v>0</v>
      </c>
      <c r="P19" s="108"/>
    </row>
    <row r="20" spans="1:16" ht="12.75" customHeight="1" x14ac:dyDescent="0.25">
      <c r="A20" s="39"/>
      <c r="B20" s="136">
        <v>4</v>
      </c>
      <c r="C20" s="137">
        <f>COUNTIF('Test Cases Server 2019'!AA:AA,B20)</f>
        <v>67</v>
      </c>
      <c r="D20" s="138">
        <f>COUNTIFS('Test Cases Server 2019'!AA:AA,B20,'Test Cases Server 2019'!J:J,$D$15)</f>
        <v>0</v>
      </c>
      <c r="E20" s="138">
        <f>COUNTIFS('Test Cases Server 2019'!AA:AA,B20,'Test Cases Server 2019'!J:J,$E$15)</f>
        <v>0</v>
      </c>
      <c r="F20" s="138">
        <f>COUNTIFS('Test Cases Server 2019'!AA:AA,B20,'Test Cases Server 2019'!J:J,$F$15)</f>
        <v>0</v>
      </c>
      <c r="G20" s="139">
        <v>10</v>
      </c>
      <c r="H20">
        <f t="shared" si="0"/>
        <v>670</v>
      </c>
      <c r="I20">
        <f t="shared" si="1"/>
        <v>0</v>
      </c>
      <c r="P20" s="108"/>
    </row>
    <row r="21" spans="1:16" ht="12" customHeight="1" x14ac:dyDescent="0.25">
      <c r="A21" s="39"/>
      <c r="B21" s="136">
        <v>3</v>
      </c>
      <c r="C21" s="137">
        <f>COUNTIF('Test Cases Server 2019'!AA:AA,B21)</f>
        <v>32</v>
      </c>
      <c r="D21" s="138">
        <f>COUNTIFS('Test Cases Server 2019'!AA:AA,B21,'Test Cases Server 2019'!J:J,$D$15)</f>
        <v>0</v>
      </c>
      <c r="E21" s="138">
        <f>COUNTIFS('Test Cases Server 2019'!AA:AA,B21,'Test Cases Server 2019'!J:J,$E$15)</f>
        <v>0</v>
      </c>
      <c r="F21" s="138">
        <f>COUNTIFS('Test Cases Server 2019'!AA:AA,B21,'Test Cases Server 2019'!J:J,$F$15)</f>
        <v>0</v>
      </c>
      <c r="G21" s="139">
        <v>5</v>
      </c>
      <c r="H21">
        <f t="shared" si="0"/>
        <v>160</v>
      </c>
      <c r="I21">
        <f t="shared" si="1"/>
        <v>0</v>
      </c>
      <c r="P21" s="108"/>
    </row>
    <row r="22" spans="1:16" ht="20.25" customHeight="1" x14ac:dyDescent="0.25">
      <c r="A22" s="39"/>
      <c r="B22" s="136">
        <v>2</v>
      </c>
      <c r="C22" s="137">
        <f>COUNTIF('Test Cases Server 2019'!AA:AA,B22)</f>
        <v>3</v>
      </c>
      <c r="D22" s="138">
        <f>COUNTIFS('Test Cases Server 2019'!AA:AA,B22,'Test Cases Server 2019'!J:J,$D$15)</f>
        <v>0</v>
      </c>
      <c r="E22" s="138">
        <f>COUNTIFS('Test Cases Server 2019'!AA:AA,B22,'Test Cases Server 2019'!J:J,$E$15)</f>
        <v>0</v>
      </c>
      <c r="F22" s="138">
        <f>COUNTIFS('Test Cases Server 2019'!AA:AA,B22,'Test Cases Server 2019'!J:J,$F$15)</f>
        <v>0</v>
      </c>
      <c r="G22" s="139">
        <v>2</v>
      </c>
      <c r="H22">
        <f t="shared" si="0"/>
        <v>6</v>
      </c>
      <c r="I22">
        <f t="shared" si="1"/>
        <v>0</v>
      </c>
      <c r="P22" s="108"/>
    </row>
    <row r="23" spans="1:16" ht="15.75" customHeight="1" x14ac:dyDescent="0.25">
      <c r="A23" s="39"/>
      <c r="B23" s="136">
        <v>1</v>
      </c>
      <c r="C23" s="137">
        <f>COUNTIF('Test Cases Server 2019'!AA:AA,B23)</f>
        <v>1</v>
      </c>
      <c r="D23" s="138">
        <f>COUNTIFS('Test Cases Server 2019'!AA:AA,B23,'Test Cases Server 2019'!J:J,$D$15)</f>
        <v>0</v>
      </c>
      <c r="E23" s="138">
        <f>COUNTIFS('Test Cases Server 2019'!AA:AA,B23,'Test Cases Server 2019'!J:J,$E$15)</f>
        <v>0</v>
      </c>
      <c r="F23" s="138">
        <f>COUNTIFS('Test Cases Server 2019'!AA:AA,B23,'Test Cases Server 2019'!J:J,$F$15)</f>
        <v>0</v>
      </c>
      <c r="G23" s="139">
        <v>1</v>
      </c>
      <c r="H23">
        <f t="shared" si="0"/>
        <v>1</v>
      </c>
      <c r="I23">
        <f t="shared" si="1"/>
        <v>0</v>
      </c>
      <c r="P23" s="108"/>
    </row>
    <row r="24" spans="1:16" ht="48.75" hidden="1" customHeight="1" x14ac:dyDescent="0.25">
      <c r="A24" s="39"/>
      <c r="B24" s="140" t="s">
        <v>62</v>
      </c>
      <c r="C24" s="137"/>
      <c r="D24" s="142">
        <f>SUM(I16:I23)/SUM(H16:H23)*100</f>
        <v>0</v>
      </c>
      <c r="P24" s="108"/>
    </row>
    <row r="25" spans="1:16" ht="48.75" hidden="1" customHeight="1" x14ac:dyDescent="0.25">
      <c r="A25" s="141"/>
      <c r="B25" s="142"/>
      <c r="C25" s="142"/>
      <c r="D25" s="142"/>
      <c r="E25" s="142"/>
      <c r="F25" s="142"/>
      <c r="G25" s="142"/>
      <c r="H25" s="142"/>
      <c r="I25" s="142"/>
      <c r="J25" s="142"/>
      <c r="K25" s="143"/>
      <c r="L25" s="143"/>
      <c r="M25" s="143"/>
      <c r="N25" s="143"/>
      <c r="O25" s="143"/>
      <c r="P25" s="144"/>
    </row>
    <row r="26" spans="1:16" ht="48.75" customHeight="1" x14ac:dyDescent="0.25"/>
    <row r="27" spans="1:16" ht="13.5" customHeight="1" x14ac:dyDescent="0.3">
      <c r="A27" s="42">
        <f>D12+N12</f>
        <v>296</v>
      </c>
      <c r="B27" s="43" t="str">
        <f>"WARNING: THERE IS AT LEAST ONE TEST CASE WITH AN 'INFO' OR BLANK STATUS (SEE ABOVE)"</f>
        <v>WARNING: THERE IS AT LEAST ONE TEST CASE WITH AN 'INFO' OR BLANK STATUS (SEE ABOVE)</v>
      </c>
    </row>
    <row r="28" spans="1:16" ht="12.75" customHeight="1" x14ac:dyDescent="0.25">
      <c r="B28" s="41"/>
    </row>
    <row r="29" spans="1:16" ht="12.75" customHeight="1" x14ac:dyDescent="0.3">
      <c r="A29" s="42">
        <f>SUMPRODUCT(--ISERROR('Test Cases Server 2019'!AA7:AA278))</f>
        <v>2</v>
      </c>
      <c r="B29" s="43"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sort="0" autoFilter="0"/>
  <conditionalFormatting sqref="D12">
    <cfRule type="cellIs" dxfId="11" priority="5" stopIfTrue="1" operator="greaterThan">
      <formula>0</formula>
    </cfRule>
  </conditionalFormatting>
  <conditionalFormatting sqref="N12">
    <cfRule type="cellIs" dxfId="10" priority="3" stopIfTrue="1" operator="greaterThan">
      <formula>0</formula>
    </cfRule>
    <cfRule type="cellIs" dxfId="9" priority="4" stopIfTrue="1" operator="lessThan">
      <formula>0</formula>
    </cfRule>
  </conditionalFormatting>
  <conditionalFormatting sqref="B27">
    <cfRule type="expression" dxfId="8" priority="2" stopIfTrue="1">
      <formula>$A$27=0</formula>
    </cfRule>
  </conditionalFormatting>
  <conditionalFormatting sqref="B29">
    <cfRule type="expression" dxfId="7" priority="1" stopIfTrue="1">
      <formula>$A$29=0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0"/>
  <sheetViews>
    <sheetView showGridLines="0" showRuler="0" zoomScale="80" zoomScaleNormal="80" workbookViewId="0">
      <pane ySplit="1" topLeftCell="A2" activePane="bottomLeft" state="frozen"/>
      <selection pane="bottomLeft" activeCell="N7" sqref="N7"/>
    </sheetView>
  </sheetViews>
  <sheetFormatPr defaultColWidth="9.1796875" defaultRowHeight="12.5" x14ac:dyDescent="0.25"/>
  <cols>
    <col min="14" max="14" width="13.54296875" customWidth="1"/>
  </cols>
  <sheetData>
    <row r="1" spans="1:14" ht="13" x14ac:dyDescent="0.3">
      <c r="A1" s="97" t="s">
        <v>63</v>
      </c>
      <c r="B1" s="98"/>
      <c r="C1" s="98"/>
      <c r="D1" s="98"/>
      <c r="E1" s="98"/>
      <c r="F1" s="98"/>
      <c r="G1" s="98"/>
      <c r="H1" s="98"/>
      <c r="I1" s="98"/>
      <c r="J1" s="98"/>
      <c r="K1" s="98"/>
      <c r="L1" s="98"/>
      <c r="M1" s="98"/>
      <c r="N1" s="99"/>
    </row>
    <row r="2" spans="1:14" ht="12.75" customHeight="1" x14ac:dyDescent="0.25">
      <c r="A2" s="145" t="s">
        <v>64</v>
      </c>
      <c r="B2" s="146"/>
      <c r="C2" s="146"/>
      <c r="D2" s="146"/>
      <c r="E2" s="146"/>
      <c r="F2" s="146"/>
      <c r="G2" s="146"/>
      <c r="H2" s="146"/>
      <c r="I2" s="146"/>
      <c r="J2" s="146"/>
      <c r="K2" s="146"/>
      <c r="L2" s="146"/>
      <c r="M2" s="146"/>
      <c r="N2" s="147"/>
    </row>
    <row r="3" spans="1:14" s="8" customFormat="1" ht="12.75" customHeight="1" x14ac:dyDescent="0.25">
      <c r="A3" s="148" t="s">
        <v>65</v>
      </c>
      <c r="B3" s="149"/>
      <c r="C3" s="149"/>
      <c r="D3" s="149"/>
      <c r="E3" s="149"/>
      <c r="F3" s="149"/>
      <c r="G3" s="149"/>
      <c r="H3" s="149"/>
      <c r="I3" s="149"/>
      <c r="J3" s="149"/>
      <c r="K3" s="149"/>
      <c r="L3" s="149"/>
      <c r="M3" s="149"/>
      <c r="N3" s="150"/>
    </row>
    <row r="4" spans="1:14" s="8" customFormat="1" x14ac:dyDescent="0.25">
      <c r="A4" s="2" t="s">
        <v>66</v>
      </c>
      <c r="B4" s="9"/>
      <c r="C4" s="9"/>
      <c r="D4" s="9"/>
      <c r="E4" s="9"/>
      <c r="F4" s="9"/>
      <c r="G4" s="9"/>
      <c r="H4" s="9"/>
      <c r="I4" s="9"/>
      <c r="J4" s="9"/>
      <c r="K4" s="9"/>
      <c r="L4" s="9"/>
      <c r="M4" s="9"/>
      <c r="N4" s="151"/>
    </row>
    <row r="5" spans="1:14" s="8" customFormat="1" x14ac:dyDescent="0.25">
      <c r="A5" s="2" t="s">
        <v>67</v>
      </c>
      <c r="B5" s="9"/>
      <c r="C5" s="9"/>
      <c r="D5" s="9"/>
      <c r="E5" s="9"/>
      <c r="F5" s="9"/>
      <c r="G5" s="9"/>
      <c r="H5" s="9"/>
      <c r="I5" s="9"/>
      <c r="J5" s="9"/>
      <c r="K5" s="9"/>
      <c r="L5" s="9"/>
      <c r="M5" s="9"/>
      <c r="N5" s="151"/>
    </row>
    <row r="6" spans="1:14" s="8" customFormat="1" x14ac:dyDescent="0.25">
      <c r="A6" s="2"/>
      <c r="B6" s="9"/>
      <c r="C6" s="9"/>
      <c r="D6" s="9"/>
      <c r="E6" s="9"/>
      <c r="F6" s="9"/>
      <c r="G6" s="9"/>
      <c r="H6" s="9"/>
      <c r="I6" s="9"/>
      <c r="J6" s="9"/>
      <c r="K6" s="9"/>
      <c r="L6" s="9"/>
      <c r="M6" s="9"/>
      <c r="N6" s="151"/>
    </row>
    <row r="7" spans="1:14" s="8" customFormat="1" x14ac:dyDescent="0.25">
      <c r="A7" s="2" t="s">
        <v>68</v>
      </c>
      <c r="B7" s="9"/>
      <c r="C7" s="9"/>
      <c r="D7" s="9"/>
      <c r="E7" s="9"/>
      <c r="F7" s="9"/>
      <c r="G7" s="9"/>
      <c r="H7" s="9"/>
      <c r="I7" s="9"/>
      <c r="J7" s="9"/>
      <c r="K7" s="9"/>
      <c r="L7" s="9"/>
      <c r="M7" s="9"/>
      <c r="N7" s="151"/>
    </row>
    <row r="8" spans="1:14" s="8" customFormat="1" x14ac:dyDescent="0.25">
      <c r="A8" s="2" t="s">
        <v>69</v>
      </c>
      <c r="B8" s="9"/>
      <c r="C8" s="9"/>
      <c r="D8" s="9"/>
      <c r="E8" s="9"/>
      <c r="F8" s="9"/>
      <c r="G8" s="9"/>
      <c r="H8" s="9"/>
      <c r="I8" s="9"/>
      <c r="J8" s="9"/>
      <c r="K8" s="9"/>
      <c r="L8" s="9"/>
      <c r="M8" s="9"/>
      <c r="N8" s="151"/>
    </row>
    <row r="9" spans="1:14" s="8" customFormat="1" ht="21" customHeight="1" x14ac:dyDescent="0.25">
      <c r="A9" s="2" t="s">
        <v>70</v>
      </c>
      <c r="B9" s="9"/>
      <c r="C9" s="9"/>
      <c r="D9" s="9"/>
      <c r="E9" s="9"/>
      <c r="F9" s="9"/>
      <c r="G9" s="9"/>
      <c r="H9" s="9"/>
      <c r="I9" s="9"/>
      <c r="J9" s="9"/>
      <c r="K9" s="9"/>
      <c r="L9" s="9"/>
      <c r="M9" s="9"/>
      <c r="N9" s="151"/>
    </row>
    <row r="10" spans="1:14" s="31" customFormat="1" ht="12.75" customHeight="1" x14ac:dyDescent="0.25">
      <c r="A10" s="145" t="s">
        <v>71</v>
      </c>
      <c r="B10" s="146"/>
      <c r="C10" s="146"/>
      <c r="D10" s="146"/>
      <c r="E10" s="146"/>
      <c r="F10" s="146"/>
      <c r="G10" s="146"/>
      <c r="H10" s="146"/>
      <c r="I10" s="146"/>
      <c r="J10" s="146"/>
      <c r="K10" s="146"/>
      <c r="L10" s="146"/>
      <c r="M10" s="146"/>
      <c r="N10" s="147"/>
    </row>
    <row r="11" spans="1:14" s="31" customFormat="1" ht="12.75" customHeight="1" x14ac:dyDescent="0.25">
      <c r="A11" s="152" t="s">
        <v>72</v>
      </c>
      <c r="B11" s="153"/>
      <c r="C11" s="154"/>
      <c r="D11" s="155" t="s">
        <v>73</v>
      </c>
      <c r="E11" s="156"/>
      <c r="F11" s="156"/>
      <c r="G11" s="156"/>
      <c r="H11" s="156"/>
      <c r="I11" s="156"/>
      <c r="J11" s="156"/>
      <c r="K11" s="156"/>
      <c r="L11" s="156"/>
      <c r="M11" s="156"/>
      <c r="N11" s="157"/>
    </row>
    <row r="12" spans="1:14" s="31" customFormat="1" ht="13" x14ac:dyDescent="0.25">
      <c r="A12" s="158"/>
      <c r="B12" s="159"/>
      <c r="C12" s="160"/>
      <c r="D12" s="161" t="s">
        <v>74</v>
      </c>
      <c r="E12" s="162"/>
      <c r="F12" s="162"/>
      <c r="G12" s="162"/>
      <c r="H12" s="162"/>
      <c r="I12" s="162"/>
      <c r="J12" s="162"/>
      <c r="K12" s="162"/>
      <c r="L12" s="162"/>
      <c r="M12" s="162"/>
      <c r="N12" s="163"/>
    </row>
    <row r="13" spans="1:14" s="31" customFormat="1" ht="12.75" customHeight="1" x14ac:dyDescent="0.25">
      <c r="A13" s="164" t="s">
        <v>75</v>
      </c>
      <c r="B13" s="165"/>
      <c r="C13" s="166"/>
      <c r="D13" s="167" t="s">
        <v>76</v>
      </c>
      <c r="E13" s="168"/>
      <c r="F13" s="168"/>
      <c r="G13" s="168"/>
      <c r="H13" s="168"/>
      <c r="I13" s="168"/>
      <c r="J13" s="168"/>
      <c r="K13" s="168"/>
      <c r="L13" s="168"/>
      <c r="M13" s="168"/>
      <c r="N13" s="169"/>
    </row>
    <row r="14" spans="1:14" ht="12.75" customHeight="1" x14ac:dyDescent="0.25">
      <c r="A14" s="152" t="s">
        <v>77</v>
      </c>
      <c r="B14" s="153"/>
      <c r="C14" s="154"/>
      <c r="D14" s="155" t="s">
        <v>78</v>
      </c>
      <c r="E14" s="156"/>
      <c r="F14" s="156"/>
      <c r="G14" s="156"/>
      <c r="H14" s="156"/>
      <c r="I14" s="156"/>
      <c r="J14" s="156"/>
      <c r="K14" s="156"/>
      <c r="L14" s="156"/>
      <c r="M14" s="156"/>
      <c r="N14" s="157"/>
    </row>
    <row r="15" spans="1:14" s="31" customFormat="1" ht="12.75" customHeight="1" x14ac:dyDescent="0.25">
      <c r="A15" s="152" t="s">
        <v>79</v>
      </c>
      <c r="B15" s="153"/>
      <c r="C15" s="154"/>
      <c r="D15" s="265" t="s">
        <v>80</v>
      </c>
      <c r="E15" s="266"/>
      <c r="F15" s="266"/>
      <c r="G15" s="266"/>
      <c r="H15" s="266"/>
      <c r="I15" s="266"/>
      <c r="J15" s="266"/>
      <c r="K15" s="266"/>
      <c r="L15" s="266"/>
      <c r="M15" s="266"/>
      <c r="N15" s="267"/>
    </row>
    <row r="16" spans="1:14" s="31" customFormat="1" ht="13" x14ac:dyDescent="0.25">
      <c r="A16" s="10"/>
      <c r="B16" s="11"/>
      <c r="C16" s="170"/>
      <c r="D16" s="268"/>
      <c r="E16" s="269"/>
      <c r="F16" s="269"/>
      <c r="G16" s="269"/>
      <c r="H16" s="269"/>
      <c r="I16" s="269"/>
      <c r="J16" s="269"/>
      <c r="K16" s="269"/>
      <c r="L16" s="269"/>
      <c r="M16" s="269"/>
      <c r="N16" s="270"/>
    </row>
    <row r="17" spans="1:14" s="31" customFormat="1" ht="12.75" customHeight="1" x14ac:dyDescent="0.25">
      <c r="A17" s="171" t="s">
        <v>81</v>
      </c>
      <c r="B17" s="172"/>
      <c r="C17" s="173"/>
      <c r="D17" s="174" t="s">
        <v>82</v>
      </c>
      <c r="E17" s="175"/>
      <c r="F17" s="175"/>
      <c r="G17" s="175"/>
      <c r="H17" s="175"/>
      <c r="I17" s="175"/>
      <c r="J17" s="175"/>
      <c r="K17" s="175"/>
      <c r="L17" s="175"/>
      <c r="M17" s="175"/>
      <c r="N17" s="176"/>
    </row>
    <row r="18" spans="1:14" ht="12.75" customHeight="1" x14ac:dyDescent="0.25">
      <c r="A18" s="10" t="s">
        <v>83</v>
      </c>
      <c r="B18" s="11"/>
      <c r="C18" s="170"/>
      <c r="D18" s="32" t="s">
        <v>84</v>
      </c>
      <c r="E18" s="33"/>
      <c r="F18" s="33"/>
      <c r="G18" s="33"/>
      <c r="H18" s="33"/>
      <c r="I18" s="33"/>
      <c r="J18" s="33"/>
      <c r="K18" s="33"/>
      <c r="L18" s="33"/>
      <c r="M18" s="33"/>
      <c r="N18" s="177"/>
    </row>
    <row r="19" spans="1:14" ht="13" x14ac:dyDescent="0.25">
      <c r="A19" s="158"/>
      <c r="B19" s="159"/>
      <c r="C19" s="160"/>
      <c r="D19" s="161" t="s">
        <v>85</v>
      </c>
      <c r="E19" s="162"/>
      <c r="F19" s="162"/>
      <c r="G19" s="162"/>
      <c r="H19" s="162"/>
      <c r="I19" s="162"/>
      <c r="J19" s="162"/>
      <c r="K19" s="162"/>
      <c r="L19" s="162"/>
      <c r="M19" s="162"/>
      <c r="N19" s="163"/>
    </row>
    <row r="20" spans="1:14" ht="12.75" customHeight="1" x14ac:dyDescent="0.25">
      <c r="A20" s="152" t="s">
        <v>86</v>
      </c>
      <c r="B20" s="153"/>
      <c r="C20" s="154"/>
      <c r="D20" s="155" t="s">
        <v>87</v>
      </c>
      <c r="E20" s="156"/>
      <c r="F20" s="156"/>
      <c r="G20" s="156"/>
      <c r="H20" s="156"/>
      <c r="I20" s="156"/>
      <c r="J20" s="156"/>
      <c r="K20" s="156"/>
      <c r="L20" s="156"/>
      <c r="M20" s="156"/>
      <c r="N20" s="157"/>
    </row>
    <row r="21" spans="1:14" ht="13" x14ac:dyDescent="0.25">
      <c r="A21" s="158"/>
      <c r="B21" s="159"/>
      <c r="C21" s="160"/>
      <c r="D21" s="161" t="s">
        <v>88</v>
      </c>
      <c r="E21" s="162"/>
      <c r="F21" s="162"/>
      <c r="G21" s="162"/>
      <c r="H21" s="162"/>
      <c r="I21" s="162"/>
      <c r="J21" s="162"/>
      <c r="K21" s="162"/>
      <c r="L21" s="162"/>
      <c r="M21" s="162"/>
      <c r="N21" s="163"/>
    </row>
    <row r="22" spans="1:14" ht="12.75" customHeight="1" x14ac:dyDescent="0.25">
      <c r="A22" s="164" t="s">
        <v>89</v>
      </c>
      <c r="B22" s="165"/>
      <c r="C22" s="166"/>
      <c r="D22" s="167" t="s">
        <v>90</v>
      </c>
      <c r="E22" s="168"/>
      <c r="F22" s="168"/>
      <c r="G22" s="168"/>
      <c r="H22" s="168"/>
      <c r="I22" s="168"/>
      <c r="J22" s="168"/>
      <c r="K22" s="168"/>
      <c r="L22" s="168"/>
      <c r="M22" s="168"/>
      <c r="N22" s="169"/>
    </row>
    <row r="23" spans="1:14" ht="12.75" customHeight="1" x14ac:dyDescent="0.25">
      <c r="A23" s="152" t="s">
        <v>91</v>
      </c>
      <c r="B23" s="153"/>
      <c r="C23" s="154"/>
      <c r="D23" s="155" t="s">
        <v>92</v>
      </c>
      <c r="E23" s="156"/>
      <c r="F23" s="156"/>
      <c r="G23" s="156"/>
      <c r="H23" s="156"/>
      <c r="I23" s="156"/>
      <c r="J23" s="156"/>
      <c r="K23" s="156"/>
      <c r="L23" s="156"/>
      <c r="M23" s="156"/>
      <c r="N23" s="157"/>
    </row>
    <row r="24" spans="1:14" ht="13" x14ac:dyDescent="0.25">
      <c r="A24" s="158"/>
      <c r="B24" s="159"/>
      <c r="C24" s="160"/>
      <c r="D24" s="161" t="s">
        <v>93</v>
      </c>
      <c r="E24" s="162"/>
      <c r="F24" s="162"/>
      <c r="G24" s="162"/>
      <c r="H24" s="162"/>
      <c r="I24" s="162"/>
      <c r="J24" s="162"/>
      <c r="K24" s="162"/>
      <c r="L24" s="162"/>
      <c r="M24" s="162"/>
      <c r="N24" s="163"/>
    </row>
    <row r="25" spans="1:14" ht="12.75" customHeight="1" x14ac:dyDescent="0.25">
      <c r="A25" s="152" t="s">
        <v>94</v>
      </c>
      <c r="B25" s="153"/>
      <c r="C25" s="154"/>
      <c r="D25" s="155" t="s">
        <v>95</v>
      </c>
      <c r="E25" s="156"/>
      <c r="F25" s="156"/>
      <c r="G25" s="156"/>
      <c r="H25" s="156"/>
      <c r="I25" s="156"/>
      <c r="J25" s="156"/>
      <c r="K25" s="156"/>
      <c r="L25" s="156"/>
      <c r="M25" s="156"/>
      <c r="N25" s="157"/>
    </row>
    <row r="26" spans="1:14" ht="13" x14ac:dyDescent="0.25">
      <c r="A26" s="10"/>
      <c r="B26" s="11"/>
      <c r="C26" s="170"/>
      <c r="D26" s="32" t="s">
        <v>96</v>
      </c>
      <c r="E26" s="33"/>
      <c r="F26" s="33"/>
      <c r="G26" s="33"/>
      <c r="H26" s="33"/>
      <c r="I26" s="33"/>
      <c r="J26" s="33"/>
      <c r="K26" s="33"/>
      <c r="L26" s="33"/>
      <c r="M26" s="33"/>
      <c r="N26" s="177"/>
    </row>
    <row r="27" spans="1:14" ht="13" x14ac:dyDescent="0.25">
      <c r="A27" s="10"/>
      <c r="B27" s="11"/>
      <c r="C27" s="170"/>
      <c r="D27" s="32" t="s">
        <v>97</v>
      </c>
      <c r="E27" s="33"/>
      <c r="F27" s="33"/>
      <c r="G27" s="33"/>
      <c r="H27" s="33"/>
      <c r="I27" s="33"/>
      <c r="J27" s="33"/>
      <c r="K27" s="33"/>
      <c r="L27" s="33"/>
      <c r="M27" s="33"/>
      <c r="N27" s="177"/>
    </row>
    <row r="28" spans="1:14" ht="13" x14ac:dyDescent="0.25">
      <c r="A28" s="10"/>
      <c r="B28" s="11"/>
      <c r="C28" s="170"/>
      <c r="D28" s="32" t="s">
        <v>98</v>
      </c>
      <c r="E28" s="33"/>
      <c r="F28" s="33"/>
      <c r="G28" s="33"/>
      <c r="H28" s="33"/>
      <c r="I28" s="33"/>
      <c r="J28" s="33"/>
      <c r="K28" s="33"/>
      <c r="L28" s="33"/>
      <c r="M28" s="33"/>
      <c r="N28" s="177"/>
    </row>
    <row r="29" spans="1:14" ht="13" x14ac:dyDescent="0.25">
      <c r="A29" s="158"/>
      <c r="B29" s="159"/>
      <c r="C29" s="160"/>
      <c r="D29" s="161" t="s">
        <v>99</v>
      </c>
      <c r="E29" s="162"/>
      <c r="F29" s="162"/>
      <c r="G29" s="162"/>
      <c r="H29" s="162"/>
      <c r="I29" s="162"/>
      <c r="J29" s="162"/>
      <c r="K29" s="162"/>
      <c r="L29" s="162"/>
      <c r="M29" s="162"/>
      <c r="N29" s="163"/>
    </row>
    <row r="30" spans="1:14" ht="12.75" customHeight="1" x14ac:dyDescent="0.25">
      <c r="A30" s="152" t="s">
        <v>100</v>
      </c>
      <c r="B30" s="153"/>
      <c r="C30" s="154"/>
      <c r="D30" s="155" t="s">
        <v>101</v>
      </c>
      <c r="E30" s="156"/>
      <c r="F30" s="156"/>
      <c r="G30" s="156"/>
      <c r="H30" s="156"/>
      <c r="I30" s="156"/>
      <c r="J30" s="156"/>
      <c r="K30" s="156"/>
      <c r="L30" s="156"/>
      <c r="M30" s="156"/>
      <c r="N30" s="157"/>
    </row>
    <row r="31" spans="1:14" ht="13" x14ac:dyDescent="0.25">
      <c r="A31" s="158"/>
      <c r="B31" s="159"/>
      <c r="C31" s="160"/>
      <c r="D31" s="161" t="s">
        <v>102</v>
      </c>
      <c r="E31" s="162"/>
      <c r="F31" s="162"/>
      <c r="G31" s="162"/>
      <c r="H31" s="162"/>
      <c r="I31" s="162"/>
      <c r="J31" s="162"/>
      <c r="K31" s="162"/>
      <c r="L31" s="162"/>
      <c r="M31" s="162"/>
      <c r="N31" s="163"/>
    </row>
    <row r="32" spans="1:14" ht="13" x14ac:dyDescent="0.25">
      <c r="A32" s="178" t="s">
        <v>103</v>
      </c>
      <c r="B32" s="179"/>
      <c r="C32" s="180"/>
      <c r="D32" s="271" t="s">
        <v>104</v>
      </c>
      <c r="E32" s="272"/>
      <c r="F32" s="272"/>
      <c r="G32" s="272"/>
      <c r="H32" s="272"/>
      <c r="I32" s="272"/>
      <c r="J32" s="272"/>
      <c r="K32" s="272"/>
      <c r="L32" s="272"/>
      <c r="M32" s="272"/>
      <c r="N32" s="273"/>
    </row>
    <row r="33" spans="1:14" ht="13" x14ac:dyDescent="0.25">
      <c r="A33" s="34"/>
      <c r="B33" s="11"/>
      <c r="C33" s="35"/>
      <c r="D33" s="274"/>
      <c r="E33" s="275"/>
      <c r="F33" s="275"/>
      <c r="G33" s="275"/>
      <c r="H33" s="275"/>
      <c r="I33" s="275"/>
      <c r="J33" s="275"/>
      <c r="K33" s="275"/>
      <c r="L33" s="275"/>
      <c r="M33" s="275"/>
      <c r="N33" s="276"/>
    </row>
    <row r="34" spans="1:14" ht="12.75" customHeight="1" x14ac:dyDescent="0.25">
      <c r="A34" s="181" t="s">
        <v>105</v>
      </c>
      <c r="B34" s="172"/>
      <c r="C34" s="182"/>
      <c r="D34" s="167" t="s">
        <v>106</v>
      </c>
      <c r="E34" s="168"/>
      <c r="F34" s="168"/>
      <c r="G34" s="168"/>
      <c r="H34" s="168"/>
      <c r="I34" s="168"/>
      <c r="J34" s="168"/>
      <c r="K34" s="168"/>
      <c r="L34" s="168"/>
      <c r="M34" s="168"/>
      <c r="N34" s="169"/>
    </row>
    <row r="35" spans="1:14" ht="12.75" customHeight="1" x14ac:dyDescent="0.25">
      <c r="A35" s="171" t="s">
        <v>107</v>
      </c>
      <c r="B35" s="172"/>
      <c r="C35" s="182"/>
      <c r="D35" s="167" t="s">
        <v>108</v>
      </c>
      <c r="E35" s="168"/>
      <c r="F35" s="168"/>
      <c r="G35" s="168"/>
      <c r="H35" s="168"/>
      <c r="I35" s="168"/>
      <c r="J35" s="168"/>
      <c r="K35" s="168"/>
      <c r="L35" s="168"/>
      <c r="M35" s="168"/>
      <c r="N35" s="169"/>
    </row>
    <row r="36" spans="1:14" ht="12.75" customHeight="1" x14ac:dyDescent="0.25">
      <c r="A36" s="277" t="s">
        <v>109</v>
      </c>
      <c r="B36" s="278"/>
      <c r="C36" s="279"/>
      <c r="D36" s="271" t="s">
        <v>110</v>
      </c>
      <c r="E36" s="272"/>
      <c r="F36" s="272"/>
      <c r="G36" s="272"/>
      <c r="H36" s="272"/>
      <c r="I36" s="272"/>
      <c r="J36" s="272"/>
      <c r="K36" s="272"/>
      <c r="L36" s="272"/>
      <c r="M36" s="272"/>
      <c r="N36" s="273"/>
    </row>
    <row r="37" spans="1:14" ht="12.75" customHeight="1" x14ac:dyDescent="0.25">
      <c r="A37" s="280"/>
      <c r="B37" s="281"/>
      <c r="C37" s="282"/>
      <c r="D37" s="283"/>
      <c r="E37" s="284"/>
      <c r="F37" s="284"/>
      <c r="G37" s="284"/>
      <c r="H37" s="284"/>
      <c r="I37" s="284"/>
      <c r="J37" s="284"/>
      <c r="K37" s="284"/>
      <c r="L37" s="284"/>
      <c r="M37" s="284"/>
      <c r="N37" s="285"/>
    </row>
    <row r="38" spans="1:14" ht="12.75" customHeight="1" x14ac:dyDescent="0.25">
      <c r="A38" s="277" t="s">
        <v>111</v>
      </c>
      <c r="B38" s="278"/>
      <c r="C38" s="279"/>
      <c r="D38" s="271" t="s">
        <v>112</v>
      </c>
      <c r="E38" s="272"/>
      <c r="F38" s="272"/>
      <c r="G38" s="272"/>
      <c r="H38" s="272"/>
      <c r="I38" s="272"/>
      <c r="J38" s="272"/>
      <c r="K38" s="272"/>
      <c r="L38" s="272"/>
      <c r="M38" s="272"/>
      <c r="N38" s="273"/>
    </row>
    <row r="39" spans="1:14" ht="12.75" customHeight="1" x14ac:dyDescent="0.25">
      <c r="A39" s="280"/>
      <c r="B39" s="281"/>
      <c r="C39" s="282"/>
      <c r="D39" s="283"/>
      <c r="E39" s="284"/>
      <c r="F39" s="284"/>
      <c r="G39" s="284"/>
      <c r="H39" s="284"/>
      <c r="I39" s="284"/>
      <c r="J39" s="284"/>
      <c r="K39" s="284"/>
      <c r="L39" s="284"/>
      <c r="M39" s="284"/>
      <c r="N39" s="285"/>
    </row>
    <row r="40" spans="1:14" ht="12.75" customHeight="1" x14ac:dyDescent="0.25">
      <c r="A40" s="178" t="s">
        <v>113</v>
      </c>
      <c r="B40" s="179"/>
      <c r="C40" s="180"/>
      <c r="D40" s="259" t="s">
        <v>114</v>
      </c>
      <c r="E40" s="260"/>
      <c r="F40" s="260"/>
      <c r="G40" s="260"/>
      <c r="H40" s="260"/>
      <c r="I40" s="260"/>
      <c r="J40" s="260"/>
      <c r="K40" s="260"/>
      <c r="L40" s="260"/>
      <c r="M40" s="260"/>
      <c r="N40" s="261"/>
    </row>
    <row r="41" spans="1:14" ht="12.75" customHeight="1" x14ac:dyDescent="0.25">
      <c r="A41" s="40"/>
      <c r="B41" s="230"/>
      <c r="C41" s="250"/>
      <c r="D41" s="262"/>
      <c r="E41" s="263"/>
      <c r="F41" s="263"/>
      <c r="G41" s="263"/>
      <c r="H41" s="263"/>
      <c r="I41" s="263"/>
      <c r="J41" s="263"/>
      <c r="K41" s="263"/>
      <c r="L41" s="263"/>
      <c r="M41" s="263"/>
      <c r="N41" s="264"/>
    </row>
    <row r="43" spans="1:14" ht="12.75" customHeight="1" x14ac:dyDescent="0.25">
      <c r="A43" s="145" t="s">
        <v>115</v>
      </c>
      <c r="B43" s="146"/>
      <c r="C43" s="146"/>
      <c r="D43" s="146"/>
      <c r="E43" s="146"/>
      <c r="F43" s="146"/>
      <c r="G43" s="146"/>
      <c r="H43" s="146"/>
      <c r="I43" s="146"/>
      <c r="J43" s="146"/>
      <c r="K43" s="146"/>
      <c r="L43" s="146"/>
      <c r="M43" s="146"/>
      <c r="N43" s="147"/>
    </row>
    <row r="44" spans="1:14" ht="12.75" customHeight="1" x14ac:dyDescent="0.25">
      <c r="A44" s="183" t="s">
        <v>116</v>
      </c>
      <c r="B44" s="184"/>
      <c r="C44" s="184"/>
      <c r="D44" s="184"/>
      <c r="E44" s="184"/>
      <c r="F44" s="184"/>
      <c r="G44" s="184"/>
      <c r="H44" s="184"/>
      <c r="I44" s="184"/>
      <c r="J44" s="184"/>
      <c r="K44" s="184"/>
      <c r="L44" s="184"/>
      <c r="M44" s="184"/>
      <c r="N44" s="185"/>
    </row>
    <row r="45" spans="1:14" ht="12.75" customHeight="1" x14ac:dyDescent="0.25">
      <c r="A45" s="12" t="s">
        <v>117</v>
      </c>
      <c r="B45" s="3" t="s">
        <v>118</v>
      </c>
      <c r="C45" s="3"/>
      <c r="D45" s="3"/>
      <c r="E45" s="3"/>
      <c r="F45" s="3"/>
      <c r="G45" s="3"/>
      <c r="H45" s="3"/>
      <c r="I45" s="3"/>
      <c r="J45" s="3"/>
      <c r="K45" s="3"/>
      <c r="L45" s="3"/>
      <c r="M45" s="3"/>
      <c r="N45" s="103"/>
    </row>
    <row r="46" spans="1:14" ht="12.75" customHeight="1" x14ac:dyDescent="0.25">
      <c r="A46" s="12" t="s">
        <v>119</v>
      </c>
      <c r="B46" s="3" t="s">
        <v>120</v>
      </c>
      <c r="C46" s="3"/>
      <c r="D46" s="3"/>
      <c r="E46" s="3"/>
      <c r="F46" s="3"/>
      <c r="G46" s="3"/>
      <c r="H46" s="3"/>
      <c r="I46" s="3"/>
      <c r="J46" s="3"/>
      <c r="K46" s="3"/>
      <c r="L46" s="3"/>
      <c r="M46" s="3"/>
      <c r="N46" s="103"/>
    </row>
    <row r="47" spans="1:14" ht="12.75" customHeight="1" x14ac:dyDescent="0.25">
      <c r="A47" s="12" t="s">
        <v>121</v>
      </c>
      <c r="B47" s="3" t="s">
        <v>122</v>
      </c>
      <c r="C47" s="3"/>
      <c r="D47" s="3"/>
      <c r="E47" s="3"/>
      <c r="F47" s="3"/>
      <c r="G47" s="3"/>
      <c r="H47" s="3"/>
      <c r="I47" s="3"/>
      <c r="J47" s="3"/>
      <c r="K47" s="3"/>
      <c r="L47" s="3"/>
      <c r="M47" s="3"/>
      <c r="N47" s="103"/>
    </row>
    <row r="48" spans="1:14" ht="12.75" customHeight="1" x14ac:dyDescent="0.25">
      <c r="A48" s="12" t="s">
        <v>123</v>
      </c>
      <c r="B48" s="3" t="s">
        <v>124</v>
      </c>
      <c r="C48" s="3"/>
      <c r="D48" s="3"/>
      <c r="E48" s="3"/>
      <c r="F48" s="3"/>
      <c r="G48" s="3"/>
      <c r="H48" s="3"/>
      <c r="I48" s="3"/>
      <c r="J48" s="3"/>
      <c r="K48" s="3"/>
      <c r="L48" s="3"/>
      <c r="M48" s="3"/>
      <c r="N48" s="103"/>
    </row>
    <row r="49" spans="1:14" ht="12.75" customHeight="1" x14ac:dyDescent="0.25">
      <c r="A49" s="12" t="s">
        <v>125</v>
      </c>
      <c r="B49" s="3" t="s">
        <v>126</v>
      </c>
      <c r="C49" s="3"/>
      <c r="D49" s="3"/>
      <c r="E49" s="3"/>
      <c r="F49" s="3"/>
      <c r="G49" s="3"/>
      <c r="H49" s="3"/>
      <c r="I49" s="3"/>
      <c r="J49" s="3"/>
      <c r="K49" s="3"/>
      <c r="L49" s="3"/>
      <c r="M49" s="3"/>
      <c r="N49" s="103"/>
    </row>
    <row r="50" spans="1:14" ht="12.75" customHeight="1" x14ac:dyDescent="0.25">
      <c r="A50" s="12" t="s">
        <v>127</v>
      </c>
      <c r="B50" s="3" t="s">
        <v>128</v>
      </c>
      <c r="C50" s="3"/>
      <c r="D50" s="3"/>
      <c r="E50" s="3"/>
      <c r="F50" s="3"/>
      <c r="G50" s="3"/>
      <c r="H50" s="3"/>
      <c r="I50" s="3"/>
      <c r="J50" s="3"/>
      <c r="K50" s="3"/>
      <c r="L50" s="3"/>
      <c r="M50" s="3"/>
      <c r="N50" s="103"/>
    </row>
    <row r="51" spans="1:14" ht="12.75" customHeight="1" x14ac:dyDescent="0.25">
      <c r="A51" s="12" t="s">
        <v>129</v>
      </c>
      <c r="B51" s="3" t="s">
        <v>130</v>
      </c>
      <c r="C51" s="3"/>
      <c r="D51" s="3"/>
      <c r="E51" s="3"/>
      <c r="F51" s="3"/>
      <c r="G51" s="3"/>
      <c r="H51" s="3"/>
      <c r="I51" s="3"/>
      <c r="J51" s="3"/>
      <c r="K51" s="3"/>
      <c r="L51" s="3"/>
      <c r="M51" s="3"/>
      <c r="N51" s="103"/>
    </row>
    <row r="52" spans="1:14" ht="12.75" customHeight="1" x14ac:dyDescent="0.25">
      <c r="A52" s="12" t="s">
        <v>131</v>
      </c>
      <c r="B52" s="3" t="s">
        <v>132</v>
      </c>
      <c r="C52" s="3"/>
      <c r="D52" s="3"/>
      <c r="E52" s="3"/>
      <c r="F52" s="3"/>
      <c r="G52" s="3"/>
      <c r="H52" s="3"/>
      <c r="I52" s="3"/>
      <c r="J52" s="3"/>
      <c r="K52" s="3"/>
      <c r="L52" s="3"/>
      <c r="M52" s="3"/>
      <c r="N52" s="103"/>
    </row>
    <row r="53" spans="1:14" ht="12.75" customHeight="1" x14ac:dyDescent="0.25">
      <c r="A53" s="13"/>
      <c r="B53" s="3"/>
      <c r="C53" s="3"/>
      <c r="D53" s="3"/>
      <c r="E53" s="3"/>
      <c r="F53" s="3"/>
      <c r="G53" s="3"/>
      <c r="H53" s="3"/>
      <c r="I53" s="3"/>
      <c r="J53" s="3"/>
      <c r="K53" s="3"/>
      <c r="L53" s="3"/>
      <c r="M53" s="3"/>
      <c r="N53" s="103"/>
    </row>
    <row r="54" spans="1:14" ht="12.75" customHeight="1" x14ac:dyDescent="0.25">
      <c r="A54" s="2" t="s">
        <v>133</v>
      </c>
      <c r="B54" s="14"/>
      <c r="C54" s="14"/>
      <c r="D54" s="14"/>
      <c r="E54" s="14"/>
      <c r="F54" s="14"/>
      <c r="G54" s="14"/>
      <c r="H54" s="14"/>
      <c r="I54" s="14"/>
      <c r="J54" s="14"/>
      <c r="K54" s="14"/>
      <c r="L54" s="14"/>
      <c r="M54" s="14"/>
      <c r="N54" s="186"/>
    </row>
    <row r="55" spans="1:14" ht="12.75" customHeight="1" x14ac:dyDescent="0.25">
      <c r="A55" s="13"/>
      <c r="B55" s="3"/>
      <c r="C55" s="3"/>
      <c r="D55" s="3"/>
      <c r="E55" s="3"/>
      <c r="F55" s="3"/>
      <c r="G55" s="3"/>
      <c r="H55" s="3"/>
      <c r="I55" s="3"/>
      <c r="J55" s="3"/>
      <c r="K55" s="3"/>
      <c r="L55" s="3"/>
      <c r="M55" s="3"/>
      <c r="N55" s="103"/>
    </row>
    <row r="56" spans="1:14" ht="12.75" customHeight="1" x14ac:dyDescent="0.25">
      <c r="A56" s="15" t="s">
        <v>134</v>
      </c>
      <c r="B56" s="16"/>
      <c r="C56" s="16"/>
      <c r="D56" s="16"/>
      <c r="E56" s="16"/>
      <c r="F56" s="16"/>
      <c r="G56" s="16"/>
      <c r="H56" s="16"/>
      <c r="I56" s="16"/>
      <c r="J56" s="16"/>
      <c r="K56" s="16"/>
      <c r="L56" s="16"/>
      <c r="M56" s="16"/>
      <c r="N56" s="187"/>
    </row>
    <row r="57" spans="1:14" ht="12.75" customHeight="1" x14ac:dyDescent="0.25">
      <c r="A57" s="12" t="s">
        <v>117</v>
      </c>
      <c r="B57" s="3" t="s">
        <v>135</v>
      </c>
      <c r="C57" s="3"/>
      <c r="D57" s="3"/>
      <c r="E57" s="3"/>
      <c r="F57" s="3"/>
      <c r="G57" s="3"/>
      <c r="H57" s="3"/>
      <c r="I57" s="3"/>
      <c r="J57" s="3"/>
      <c r="K57" s="3"/>
      <c r="L57" s="3"/>
      <c r="M57" s="3"/>
      <c r="N57" s="103"/>
    </row>
    <row r="58" spans="1:14" ht="12.75" customHeight="1" x14ac:dyDescent="0.25">
      <c r="A58" s="12" t="s">
        <v>119</v>
      </c>
      <c r="B58" s="3" t="s">
        <v>136</v>
      </c>
      <c r="C58" s="3"/>
      <c r="D58" s="3"/>
      <c r="E58" s="3"/>
      <c r="F58" s="3"/>
      <c r="G58" s="3"/>
      <c r="H58" s="3"/>
      <c r="I58" s="3"/>
      <c r="J58" s="3"/>
      <c r="K58" s="3"/>
      <c r="L58" s="3"/>
      <c r="M58" s="3"/>
      <c r="N58" s="103"/>
    </row>
    <row r="59" spans="1:14" ht="12.75" customHeight="1" x14ac:dyDescent="0.25">
      <c r="A59" s="12" t="s">
        <v>121</v>
      </c>
      <c r="B59" s="3" t="s">
        <v>137</v>
      </c>
      <c r="C59" s="3"/>
      <c r="D59" s="3"/>
      <c r="E59" s="3"/>
      <c r="F59" s="3"/>
      <c r="G59" s="3"/>
      <c r="H59" s="3"/>
      <c r="I59" s="3"/>
      <c r="J59" s="3"/>
      <c r="K59" s="3"/>
      <c r="L59" s="3"/>
      <c r="M59" s="3"/>
      <c r="N59" s="103"/>
    </row>
    <row r="60" spans="1:14" ht="12.75" customHeight="1" x14ac:dyDescent="0.25">
      <c r="A60" s="188"/>
      <c r="B60" s="105"/>
      <c r="C60" s="105"/>
      <c r="D60" s="105"/>
      <c r="E60" s="105"/>
      <c r="F60" s="105"/>
      <c r="G60" s="105"/>
      <c r="H60" s="105"/>
      <c r="I60" s="105"/>
      <c r="J60" s="105"/>
      <c r="K60" s="105"/>
      <c r="L60" s="105"/>
      <c r="M60" s="105"/>
      <c r="N60" s="106"/>
    </row>
  </sheetData>
  <sheetProtection sort="0" autoFilter="0"/>
  <mergeCells count="7">
    <mergeCell ref="D40:N41"/>
    <mergeCell ref="D15:N16"/>
    <mergeCell ref="D32:N33"/>
    <mergeCell ref="A36:C37"/>
    <mergeCell ref="D36:N37"/>
    <mergeCell ref="A38:C39"/>
    <mergeCell ref="D38:N39"/>
  </mergeCells>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917"/>
  <sheetViews>
    <sheetView showRuler="0" zoomScale="80" zoomScaleNormal="80" workbookViewId="0">
      <pane ySplit="2" topLeftCell="A294" activePane="bottomLeft" state="frozen"/>
      <selection activeCell="K2" sqref="K2:K256"/>
      <selection pane="bottomLeft" activeCell="J3" sqref="J3:J298"/>
    </sheetView>
  </sheetViews>
  <sheetFormatPr defaultColWidth="10.7265625" defaultRowHeight="12.5" x14ac:dyDescent="0.25"/>
  <cols>
    <col min="1" max="1" width="13.7265625" style="50" customWidth="1"/>
    <col min="2" max="2" width="10.7265625" style="50" bestFit="1" customWidth="1"/>
    <col min="3" max="3" width="17.7265625" style="50" customWidth="1"/>
    <col min="4" max="4" width="14.7265625" style="50" customWidth="1"/>
    <col min="5" max="5" width="27" style="50" customWidth="1"/>
    <col min="6" max="6" width="56.26953125" style="50" customWidth="1"/>
    <col min="7" max="7" width="46.54296875" style="50" customWidth="1"/>
    <col min="8" max="8" width="39.26953125" style="50" customWidth="1"/>
    <col min="9" max="9" width="32.26953125" style="50" customWidth="1"/>
    <col min="10" max="10" width="16.453125" style="50" customWidth="1"/>
    <col min="11" max="11" width="34" style="50" hidden="1" customWidth="1"/>
    <col min="12" max="12" width="25.1796875" style="50" customWidth="1"/>
    <col min="13" max="13" width="14.81640625" style="55" customWidth="1"/>
    <col min="14" max="14" width="12.453125" style="55" customWidth="1"/>
    <col min="15" max="15" width="56.453125" style="55" customWidth="1"/>
    <col min="16" max="16" width="3.1796875" style="50" customWidth="1"/>
    <col min="17" max="17" width="17.453125" style="50" customWidth="1"/>
    <col min="18" max="18" width="20.81640625" style="50" customWidth="1"/>
    <col min="19" max="19" width="49.81640625" style="50" customWidth="1"/>
    <col min="20" max="20" width="45.1796875" style="50" customWidth="1"/>
    <col min="21" max="21" width="49.81640625" style="50" customWidth="1"/>
    <col min="22" max="22" width="52.81640625" style="68" hidden="1" customWidth="1"/>
    <col min="23" max="23" width="37.54296875" style="69" hidden="1" customWidth="1"/>
    <col min="26" max="26" width="10.7265625" bestFit="1" customWidth="1"/>
    <col min="27" max="27" width="37.7265625" style="50" hidden="1" customWidth="1"/>
    <col min="28" max="34" width="9.1796875" style="50" customWidth="1"/>
    <col min="35" max="16384" width="10.7265625" style="50"/>
  </cols>
  <sheetData>
    <row r="1" spans="1:27" ht="15.65" customHeight="1" x14ac:dyDescent="0.25">
      <c r="A1" s="189" t="s">
        <v>56</v>
      </c>
      <c r="B1" s="190"/>
      <c r="C1" s="190"/>
      <c r="D1" s="190"/>
      <c r="E1" s="190"/>
      <c r="F1" s="190"/>
      <c r="G1" s="190"/>
      <c r="H1" s="190"/>
      <c r="I1" s="190"/>
      <c r="J1" s="190"/>
      <c r="K1" s="48"/>
      <c r="L1" s="48"/>
      <c r="M1" s="191"/>
      <c r="N1" s="191" t="s">
        <v>138</v>
      </c>
      <c r="O1" s="191"/>
      <c r="P1" s="49"/>
      <c r="Q1" s="191"/>
      <c r="R1" s="191"/>
      <c r="S1" s="191"/>
      <c r="T1" s="191"/>
      <c r="U1" s="191"/>
      <c r="V1" s="192"/>
      <c r="W1" s="192"/>
      <c r="AA1" s="191"/>
    </row>
    <row r="2" spans="1:27" ht="52.9" customHeight="1" x14ac:dyDescent="0.25">
      <c r="A2" s="193" t="s">
        <v>139</v>
      </c>
      <c r="B2" s="193" t="s">
        <v>140</v>
      </c>
      <c r="C2" s="193" t="s">
        <v>141</v>
      </c>
      <c r="D2" s="193" t="s">
        <v>142</v>
      </c>
      <c r="E2" s="193" t="s">
        <v>143</v>
      </c>
      <c r="F2" s="193" t="s">
        <v>144</v>
      </c>
      <c r="G2" s="193" t="s">
        <v>145</v>
      </c>
      <c r="H2" s="193" t="s">
        <v>146</v>
      </c>
      <c r="I2" s="193" t="s">
        <v>147</v>
      </c>
      <c r="J2" s="193" t="s">
        <v>148</v>
      </c>
      <c r="K2" s="194" t="s">
        <v>149</v>
      </c>
      <c r="L2" s="193" t="s">
        <v>150</v>
      </c>
      <c r="M2" s="193" t="s">
        <v>151</v>
      </c>
      <c r="N2" s="195" t="s">
        <v>152</v>
      </c>
      <c r="O2" s="195" t="s">
        <v>153</v>
      </c>
      <c r="P2" s="51"/>
      <c r="Q2" s="193" t="s">
        <v>154</v>
      </c>
      <c r="R2" s="193" t="s">
        <v>155</v>
      </c>
      <c r="S2" s="193" t="s">
        <v>156</v>
      </c>
      <c r="T2" s="193" t="s">
        <v>157</v>
      </c>
      <c r="U2" s="193" t="s">
        <v>158</v>
      </c>
      <c r="V2" s="196" t="s">
        <v>159</v>
      </c>
      <c r="W2" s="196" t="s">
        <v>160</v>
      </c>
      <c r="AA2" s="195" t="s">
        <v>161</v>
      </c>
    </row>
    <row r="3" spans="1:27" ht="87.75" customHeight="1" x14ac:dyDescent="0.25">
      <c r="A3" s="197" t="s">
        <v>162</v>
      </c>
      <c r="B3" s="198" t="s">
        <v>163</v>
      </c>
      <c r="C3" s="198" t="s">
        <v>164</v>
      </c>
      <c r="D3" s="199" t="s">
        <v>165</v>
      </c>
      <c r="E3" s="198" t="s">
        <v>166</v>
      </c>
      <c r="F3" s="198" t="s">
        <v>167</v>
      </c>
      <c r="G3" s="200" t="s">
        <v>168</v>
      </c>
      <c r="H3" s="200" t="s">
        <v>169</v>
      </c>
      <c r="I3" s="199"/>
      <c r="J3" s="198"/>
      <c r="K3" s="198" t="s">
        <v>170</v>
      </c>
      <c r="L3" s="201" t="s">
        <v>171</v>
      </c>
      <c r="M3" s="202" t="s">
        <v>172</v>
      </c>
      <c r="N3" s="202" t="s">
        <v>173</v>
      </c>
      <c r="O3" s="203" t="s">
        <v>174</v>
      </c>
      <c r="P3" s="286"/>
      <c r="Q3" s="204"/>
      <c r="R3" s="200"/>
      <c r="S3" s="200"/>
      <c r="T3" s="200"/>
      <c r="U3" s="205" t="s">
        <v>175</v>
      </c>
      <c r="V3" s="198" t="s">
        <v>176</v>
      </c>
      <c r="W3" s="205" t="s">
        <v>177</v>
      </c>
      <c r="X3" s="50"/>
      <c r="Y3" s="50"/>
      <c r="Z3" s="50"/>
      <c r="AA3" s="206" t="e">
        <f>IF(OR(J3="Fail",ISBLANK(J3)),INDEX('Issue Code Table'!C:C,MATCH(N:N,'Issue Code Table'!A:A,0)),IF(M3="Critical",6,IF(M3="Significant",5,IF(M3="Moderate",3,2))))</f>
        <v>#N/A</v>
      </c>
    </row>
    <row r="4" spans="1:27" ht="50" x14ac:dyDescent="0.25">
      <c r="A4" s="197" t="s">
        <v>178</v>
      </c>
      <c r="B4" s="198" t="s">
        <v>179</v>
      </c>
      <c r="C4" s="198" t="s">
        <v>180</v>
      </c>
      <c r="D4" s="199" t="s">
        <v>165</v>
      </c>
      <c r="E4" s="198" t="s">
        <v>181</v>
      </c>
      <c r="F4" s="198" t="s">
        <v>182</v>
      </c>
      <c r="G4" s="200" t="s">
        <v>183</v>
      </c>
      <c r="H4" s="200" t="s">
        <v>184</v>
      </c>
      <c r="I4" s="199"/>
      <c r="J4" s="198"/>
      <c r="K4" s="198" t="s">
        <v>185</v>
      </c>
      <c r="L4" s="201"/>
      <c r="M4" s="47" t="s">
        <v>186</v>
      </c>
      <c r="N4" s="47" t="s">
        <v>187</v>
      </c>
      <c r="O4" s="203" t="s">
        <v>188</v>
      </c>
      <c r="P4" s="286"/>
      <c r="Q4" s="52"/>
      <c r="R4" s="53"/>
      <c r="S4" s="53"/>
      <c r="T4" s="53"/>
      <c r="U4" s="205" t="s">
        <v>189</v>
      </c>
      <c r="V4" s="207" t="s">
        <v>190</v>
      </c>
      <c r="W4" s="207" t="s">
        <v>191</v>
      </c>
      <c r="X4" s="50"/>
      <c r="Y4" s="50"/>
      <c r="Z4" s="50"/>
      <c r="AA4" s="206" t="e">
        <f>IF(OR(J4="Fail",ISBLANK(J4)),INDEX('Issue Code Table'!C:C,MATCH(N:N,'Issue Code Table'!A:A,0)),IF(M4="Critical",6,IF(M4="Significant",5,IF(M4="Moderate",3,2))))</f>
        <v>#N/A</v>
      </c>
    </row>
    <row r="5" spans="1:27" s="227" customFormat="1" ht="62.25" customHeight="1" x14ac:dyDescent="0.25">
      <c r="A5" s="197" t="s">
        <v>192</v>
      </c>
      <c r="B5" s="202" t="s">
        <v>193</v>
      </c>
      <c r="C5" s="202" t="s">
        <v>194</v>
      </c>
      <c r="D5" s="231" t="s">
        <v>165</v>
      </c>
      <c r="E5" s="232" t="s">
        <v>195</v>
      </c>
      <c r="F5" s="202" t="s">
        <v>196</v>
      </c>
      <c r="G5" s="202" t="s">
        <v>197</v>
      </c>
      <c r="H5" s="202" t="s">
        <v>198</v>
      </c>
      <c r="I5" s="199"/>
      <c r="J5" s="202"/>
      <c r="K5" s="231" t="s">
        <v>199</v>
      </c>
      <c r="L5" s="202" t="s">
        <v>200</v>
      </c>
      <c r="M5" s="233" t="s">
        <v>186</v>
      </c>
      <c r="N5" s="224" t="s">
        <v>201</v>
      </c>
      <c r="O5" s="198" t="s">
        <v>202</v>
      </c>
      <c r="P5" s="225"/>
      <c r="Q5" s="199"/>
      <c r="R5" s="199"/>
      <c r="S5" s="231"/>
      <c r="T5" s="226" t="s">
        <v>203</v>
      </c>
      <c r="U5" s="226" t="s">
        <v>203</v>
      </c>
      <c r="V5" s="226" t="s">
        <v>204</v>
      </c>
      <c r="W5" s="226" t="s">
        <v>205</v>
      </c>
      <c r="AA5" s="206" t="e">
        <f>IF(OR(J5="Fail",ISBLANK(J5)),INDEX('Issue Code Table'!C:C,MATCH(N:N,'Issue Code Table'!A:A,0)),IF(M5="Critical",6,IF(M5="Significant",5,IF(M5="Moderate",3,2))))</f>
        <v>#N/A</v>
      </c>
    </row>
    <row r="6" spans="1:27" s="227" customFormat="1" ht="99.65" customHeight="1" x14ac:dyDescent="0.25">
      <c r="A6" s="197" t="s">
        <v>206</v>
      </c>
      <c r="B6" s="202" t="s">
        <v>207</v>
      </c>
      <c r="C6" s="202" t="s">
        <v>208</v>
      </c>
      <c r="D6" s="231" t="s">
        <v>165</v>
      </c>
      <c r="E6" s="232" t="s">
        <v>209</v>
      </c>
      <c r="F6" s="202" t="s">
        <v>210</v>
      </c>
      <c r="G6" s="202" t="s">
        <v>211</v>
      </c>
      <c r="H6" s="202" t="s">
        <v>212</v>
      </c>
      <c r="I6" s="199"/>
      <c r="J6" s="202"/>
      <c r="K6" s="231" t="s">
        <v>213</v>
      </c>
      <c r="L6" s="202"/>
      <c r="M6" s="233" t="s">
        <v>186</v>
      </c>
      <c r="N6" s="198" t="s">
        <v>214</v>
      </c>
      <c r="O6" s="198" t="s">
        <v>215</v>
      </c>
      <c r="P6" s="228"/>
      <c r="Q6" s="229"/>
      <c r="R6" s="199"/>
      <c r="S6" s="231"/>
      <c r="T6" s="226"/>
      <c r="U6" s="226" t="s">
        <v>216</v>
      </c>
      <c r="V6" s="226" t="s">
        <v>216</v>
      </c>
      <c r="W6" s="226" t="s">
        <v>217</v>
      </c>
      <c r="AA6" s="206">
        <f>IF(OR(J6="Fail",ISBLANK(J6)),INDEX('Issue Code Table'!C:C,MATCH(N:N,'Issue Code Table'!A:A,0)),IF(M6="Critical",6,IF(M6="Significant",5,IF(M6="Moderate",3,2))))</f>
        <v>6</v>
      </c>
    </row>
    <row r="7" spans="1:27" ht="125.5" customHeight="1" x14ac:dyDescent="0.25">
      <c r="A7" s="197" t="s">
        <v>218</v>
      </c>
      <c r="B7" s="198" t="s">
        <v>219</v>
      </c>
      <c r="C7" s="198" t="s">
        <v>220</v>
      </c>
      <c r="D7" s="199" t="s">
        <v>221</v>
      </c>
      <c r="E7" s="198" t="s">
        <v>222</v>
      </c>
      <c r="F7" s="198" t="s">
        <v>223</v>
      </c>
      <c r="G7" s="198" t="s">
        <v>224</v>
      </c>
      <c r="H7" s="200" t="s">
        <v>225</v>
      </c>
      <c r="I7" s="199"/>
      <c r="J7" s="198"/>
      <c r="K7" s="198" t="s">
        <v>226</v>
      </c>
      <c r="L7" s="198"/>
      <c r="M7" s="234" t="s">
        <v>227</v>
      </c>
      <c r="N7" s="234" t="s">
        <v>228</v>
      </c>
      <c r="O7" s="203" t="s">
        <v>229</v>
      </c>
      <c r="P7" s="286"/>
      <c r="Q7" s="204" t="s">
        <v>230</v>
      </c>
      <c r="R7" s="200" t="s">
        <v>231</v>
      </c>
      <c r="S7" s="198" t="s">
        <v>232</v>
      </c>
      <c r="T7" s="198" t="s">
        <v>233</v>
      </c>
      <c r="U7" s="198" t="s">
        <v>234</v>
      </c>
      <c r="V7" s="198" t="s">
        <v>235</v>
      </c>
      <c r="W7" s="244"/>
      <c r="AA7" s="206">
        <f>IF(OR(J7="Fail",ISBLANK(J7)),INDEX('Issue Code Table'!C:C,MATCH(N:N,'Issue Code Table'!A:A,0)),IF(M7="Critical",6,IF(M7="Significant",5,IF(M7="Moderate",3,2))))</f>
        <v>3</v>
      </c>
    </row>
    <row r="8" spans="1:27" ht="187.5" x14ac:dyDescent="0.25">
      <c r="A8" s="197" t="s">
        <v>236</v>
      </c>
      <c r="B8" s="198" t="s">
        <v>219</v>
      </c>
      <c r="C8" s="198" t="s">
        <v>220</v>
      </c>
      <c r="D8" s="199" t="s">
        <v>221</v>
      </c>
      <c r="E8" s="198" t="s">
        <v>237</v>
      </c>
      <c r="F8" s="198" t="s">
        <v>238</v>
      </c>
      <c r="G8" s="220" t="s">
        <v>224</v>
      </c>
      <c r="H8" s="221" t="s">
        <v>239</v>
      </c>
      <c r="I8" s="199"/>
      <c r="J8" s="198"/>
      <c r="K8" s="198" t="s">
        <v>240</v>
      </c>
      <c r="L8" s="201"/>
      <c r="M8" s="234" t="s">
        <v>186</v>
      </c>
      <c r="N8" s="234" t="s">
        <v>241</v>
      </c>
      <c r="O8" s="203" t="s">
        <v>242</v>
      </c>
      <c r="P8" s="286"/>
      <c r="Q8" s="52" t="s">
        <v>230</v>
      </c>
      <c r="R8" s="53" t="s">
        <v>243</v>
      </c>
      <c r="S8" s="46" t="s">
        <v>244</v>
      </c>
      <c r="T8" s="198" t="s">
        <v>245</v>
      </c>
      <c r="U8" s="46" t="s">
        <v>246</v>
      </c>
      <c r="V8" s="198" t="s">
        <v>247</v>
      </c>
      <c r="W8" s="244" t="s">
        <v>248</v>
      </c>
      <c r="AA8" s="206">
        <f>IF(OR(J8="Fail",ISBLANK(J8)),INDEX('Issue Code Table'!C:C,MATCH(N:N,'Issue Code Table'!A:A,0)),IF(M8="Critical",6,IF(M8="Significant",5,IF(M8="Moderate",3,2))))</f>
        <v>5</v>
      </c>
    </row>
    <row r="9" spans="1:27" ht="225" x14ac:dyDescent="0.25">
      <c r="A9" s="197" t="s">
        <v>249</v>
      </c>
      <c r="B9" s="198" t="s">
        <v>219</v>
      </c>
      <c r="C9" s="198" t="s">
        <v>220</v>
      </c>
      <c r="D9" s="199" t="s">
        <v>221</v>
      </c>
      <c r="E9" s="198" t="s">
        <v>250</v>
      </c>
      <c r="F9" s="198" t="s">
        <v>251</v>
      </c>
      <c r="G9" s="198" t="s">
        <v>224</v>
      </c>
      <c r="H9" s="200" t="s">
        <v>252</v>
      </c>
      <c r="I9" s="199"/>
      <c r="J9" s="198"/>
      <c r="K9" s="198" t="s">
        <v>253</v>
      </c>
      <c r="L9" s="198"/>
      <c r="M9" s="234" t="s">
        <v>227</v>
      </c>
      <c r="N9" s="234" t="s">
        <v>254</v>
      </c>
      <c r="O9" s="203" t="s">
        <v>255</v>
      </c>
      <c r="P9" s="286"/>
      <c r="Q9" s="200" t="s">
        <v>230</v>
      </c>
      <c r="R9" s="200" t="s">
        <v>256</v>
      </c>
      <c r="S9" s="198" t="s">
        <v>257</v>
      </c>
      <c r="T9" s="198" t="s">
        <v>258</v>
      </c>
      <c r="U9" s="198" t="s">
        <v>259</v>
      </c>
      <c r="V9" s="198" t="s">
        <v>260</v>
      </c>
      <c r="W9" s="244"/>
      <c r="AA9" s="206">
        <f>IF(OR(J9="Fail",ISBLANK(J9)),INDEX('Issue Code Table'!C:C,MATCH(N:N,'Issue Code Table'!A:A,0)),IF(M9="Critical",6,IF(M9="Significant",5,IF(M9="Moderate",3,2))))</f>
        <v>5</v>
      </c>
    </row>
    <row r="10" spans="1:27" ht="237.5" x14ac:dyDescent="0.25">
      <c r="A10" s="197" t="s">
        <v>261</v>
      </c>
      <c r="B10" s="198" t="s">
        <v>219</v>
      </c>
      <c r="C10" s="198" t="s">
        <v>220</v>
      </c>
      <c r="D10" s="199" t="s">
        <v>221</v>
      </c>
      <c r="E10" s="198" t="s">
        <v>262</v>
      </c>
      <c r="F10" s="198" t="s">
        <v>263</v>
      </c>
      <c r="G10" s="220" t="s">
        <v>224</v>
      </c>
      <c r="H10" s="221" t="s">
        <v>264</v>
      </c>
      <c r="I10" s="199"/>
      <c r="J10" s="198"/>
      <c r="K10" s="198" t="s">
        <v>265</v>
      </c>
      <c r="L10" s="198" t="s">
        <v>266</v>
      </c>
      <c r="M10" s="234" t="s">
        <v>186</v>
      </c>
      <c r="N10" s="234" t="s">
        <v>267</v>
      </c>
      <c r="O10" s="203" t="s">
        <v>268</v>
      </c>
      <c r="P10" s="286"/>
      <c r="Q10" s="200" t="s">
        <v>230</v>
      </c>
      <c r="R10" s="200" t="s">
        <v>269</v>
      </c>
      <c r="S10" s="198" t="s">
        <v>270</v>
      </c>
      <c r="T10" s="198" t="s">
        <v>271</v>
      </c>
      <c r="U10" s="198" t="s">
        <v>272</v>
      </c>
      <c r="V10" s="205" t="s">
        <v>273</v>
      </c>
      <c r="W10" s="244" t="s">
        <v>248</v>
      </c>
      <c r="AA10" s="206">
        <f>IF(OR(J10="Fail",ISBLANK(J10)),INDEX('Issue Code Table'!C:C,MATCH(N:N,'Issue Code Table'!A:A,0)),IF(M10="Critical",6,IF(M10="Significant",5,IF(M10="Moderate",3,2))))</f>
        <v>6</v>
      </c>
    </row>
    <row r="11" spans="1:27" ht="409.5" x14ac:dyDescent="0.25">
      <c r="A11" s="197" t="s">
        <v>274</v>
      </c>
      <c r="B11" s="198" t="s">
        <v>219</v>
      </c>
      <c r="C11" s="198" t="s">
        <v>220</v>
      </c>
      <c r="D11" s="199" t="s">
        <v>221</v>
      </c>
      <c r="E11" s="198" t="s">
        <v>275</v>
      </c>
      <c r="F11" s="198" t="s">
        <v>276</v>
      </c>
      <c r="G11" s="198" t="s">
        <v>224</v>
      </c>
      <c r="H11" s="200" t="s">
        <v>277</v>
      </c>
      <c r="I11" s="199"/>
      <c r="J11" s="198"/>
      <c r="K11" s="198" t="s">
        <v>278</v>
      </c>
      <c r="L11" s="198"/>
      <c r="M11" s="234" t="s">
        <v>186</v>
      </c>
      <c r="N11" s="234" t="s">
        <v>279</v>
      </c>
      <c r="O11" s="203" t="s">
        <v>280</v>
      </c>
      <c r="P11" s="286"/>
      <c r="Q11" s="200" t="s">
        <v>230</v>
      </c>
      <c r="R11" s="200" t="s">
        <v>281</v>
      </c>
      <c r="S11" s="198" t="s">
        <v>282</v>
      </c>
      <c r="T11" s="198" t="s">
        <v>283</v>
      </c>
      <c r="U11" s="198" t="s">
        <v>284</v>
      </c>
      <c r="V11" s="198" t="s">
        <v>285</v>
      </c>
      <c r="W11" s="244" t="s">
        <v>248</v>
      </c>
      <c r="AA11" s="206">
        <f>IF(OR(J11="Fail",ISBLANK(J11)),INDEX('Issue Code Table'!C:C,MATCH(N:N,'Issue Code Table'!A:A,0)),IF(M11="Critical",6,IF(M11="Significant",5,IF(M11="Moderate",3,2))))</f>
        <v>4</v>
      </c>
    </row>
    <row r="12" spans="1:27" ht="100" x14ac:dyDescent="0.25">
      <c r="A12" s="197" t="s">
        <v>286</v>
      </c>
      <c r="B12" s="198" t="s">
        <v>219</v>
      </c>
      <c r="C12" s="198" t="s">
        <v>220</v>
      </c>
      <c r="D12" s="199" t="s">
        <v>221</v>
      </c>
      <c r="E12" s="198" t="s">
        <v>287</v>
      </c>
      <c r="F12" s="198" t="s">
        <v>288</v>
      </c>
      <c r="G12" s="198" t="s">
        <v>224</v>
      </c>
      <c r="H12" s="200" t="s">
        <v>289</v>
      </c>
      <c r="I12" s="199"/>
      <c r="J12" s="198"/>
      <c r="K12" s="198" t="s">
        <v>290</v>
      </c>
      <c r="L12" s="198"/>
      <c r="M12" s="234" t="s">
        <v>186</v>
      </c>
      <c r="N12" s="234" t="s">
        <v>291</v>
      </c>
      <c r="O12" s="203" t="s">
        <v>292</v>
      </c>
      <c r="P12" s="286"/>
      <c r="Q12" s="200" t="s">
        <v>230</v>
      </c>
      <c r="R12" s="200" t="s">
        <v>293</v>
      </c>
      <c r="S12" s="198" t="s">
        <v>294</v>
      </c>
      <c r="T12" s="198" t="s">
        <v>295</v>
      </c>
      <c r="U12" s="198" t="s">
        <v>296</v>
      </c>
      <c r="V12" s="198" t="s">
        <v>297</v>
      </c>
      <c r="W12" s="244" t="s">
        <v>248</v>
      </c>
      <c r="AA12" s="206">
        <f>IF(OR(J12="Fail",ISBLANK(J12)),INDEX('Issue Code Table'!C:C,MATCH(N:N,'Issue Code Table'!A:A,0)),IF(M12="Critical",6,IF(M12="Significant",5,IF(M12="Moderate",3,2))))</f>
        <v>7</v>
      </c>
    </row>
    <row r="13" spans="1:27" ht="200" x14ac:dyDescent="0.25">
      <c r="A13" s="197" t="s">
        <v>298</v>
      </c>
      <c r="B13" s="198" t="s">
        <v>299</v>
      </c>
      <c r="C13" s="198" t="s">
        <v>300</v>
      </c>
      <c r="D13" s="199" t="s">
        <v>221</v>
      </c>
      <c r="E13" s="198" t="s">
        <v>301</v>
      </c>
      <c r="F13" s="198" t="s">
        <v>302</v>
      </c>
      <c r="G13" s="198" t="s">
        <v>224</v>
      </c>
      <c r="H13" s="198" t="s">
        <v>303</v>
      </c>
      <c r="I13" s="199"/>
      <c r="J13" s="198"/>
      <c r="K13" s="198" t="s">
        <v>304</v>
      </c>
      <c r="L13" s="198" t="s">
        <v>305</v>
      </c>
      <c r="M13" s="234" t="s">
        <v>306</v>
      </c>
      <c r="N13" s="234" t="s">
        <v>307</v>
      </c>
      <c r="O13" s="203" t="s">
        <v>308</v>
      </c>
      <c r="P13" s="286"/>
      <c r="Q13" s="200" t="s">
        <v>309</v>
      </c>
      <c r="R13" s="200" t="s">
        <v>310</v>
      </c>
      <c r="S13" s="198" t="s">
        <v>311</v>
      </c>
      <c r="T13" s="198" t="s">
        <v>312</v>
      </c>
      <c r="U13" s="198" t="s">
        <v>313</v>
      </c>
      <c r="V13" s="198" t="s">
        <v>314</v>
      </c>
      <c r="W13" s="244"/>
      <c r="AA13" s="206">
        <f>IF(OR(J13="Fail",ISBLANK(J13)),INDEX('Issue Code Table'!C:C,MATCH(N:N,'Issue Code Table'!A:A,0)),IF(M13="Critical",6,IF(M13="Significant",5,IF(M13="Moderate",3,2))))</f>
        <v>4</v>
      </c>
    </row>
    <row r="14" spans="1:27" ht="200" x14ac:dyDescent="0.25">
      <c r="A14" s="197" t="s">
        <v>315</v>
      </c>
      <c r="B14" s="198" t="s">
        <v>299</v>
      </c>
      <c r="C14" s="198" t="s">
        <v>300</v>
      </c>
      <c r="D14" s="199" t="s">
        <v>221</v>
      </c>
      <c r="E14" s="198" t="s">
        <v>316</v>
      </c>
      <c r="F14" s="198" t="s">
        <v>317</v>
      </c>
      <c r="G14" s="198" t="s">
        <v>318</v>
      </c>
      <c r="H14" s="200" t="s">
        <v>319</v>
      </c>
      <c r="I14" s="199"/>
      <c r="J14" s="198"/>
      <c r="K14" s="198" t="s">
        <v>320</v>
      </c>
      <c r="L14" s="198" t="s">
        <v>321</v>
      </c>
      <c r="M14" s="234" t="s">
        <v>186</v>
      </c>
      <c r="N14" s="234" t="s">
        <v>322</v>
      </c>
      <c r="O14" s="203" t="s">
        <v>323</v>
      </c>
      <c r="P14" s="286"/>
      <c r="Q14" s="200" t="s">
        <v>309</v>
      </c>
      <c r="R14" s="200" t="s">
        <v>324</v>
      </c>
      <c r="S14" s="198" t="s">
        <v>325</v>
      </c>
      <c r="T14" s="198" t="s">
        <v>326</v>
      </c>
      <c r="U14" s="198" t="s">
        <v>327</v>
      </c>
      <c r="V14" s="198" t="s">
        <v>328</v>
      </c>
      <c r="W14" s="244" t="s">
        <v>248</v>
      </c>
      <c r="AA14" s="206">
        <f>IF(OR(J14="Fail",ISBLANK(J14)),INDEX('Issue Code Table'!C:C,MATCH(N:N,'Issue Code Table'!A:A,0)),IF(M14="Critical",6,IF(M14="Significant",5,IF(M14="Moderate",3,2))))</f>
        <v>5</v>
      </c>
    </row>
    <row r="15" spans="1:27" ht="212.5" x14ac:dyDescent="0.25">
      <c r="A15" s="197" t="s">
        <v>329</v>
      </c>
      <c r="B15" s="198" t="s">
        <v>299</v>
      </c>
      <c r="C15" s="198" t="s">
        <v>300</v>
      </c>
      <c r="D15" s="199" t="s">
        <v>221</v>
      </c>
      <c r="E15" s="198" t="s">
        <v>330</v>
      </c>
      <c r="F15" s="198" t="s">
        <v>331</v>
      </c>
      <c r="G15" s="198" t="s">
        <v>224</v>
      </c>
      <c r="H15" s="198" t="s">
        <v>332</v>
      </c>
      <c r="I15" s="199"/>
      <c r="J15" s="198"/>
      <c r="K15" s="199" t="s">
        <v>333</v>
      </c>
      <c r="L15" s="198"/>
      <c r="M15" s="234" t="s">
        <v>227</v>
      </c>
      <c r="N15" s="234" t="s">
        <v>307</v>
      </c>
      <c r="O15" s="203" t="s">
        <v>308</v>
      </c>
      <c r="P15" s="286"/>
      <c r="Q15" s="200" t="s">
        <v>309</v>
      </c>
      <c r="R15" s="200" t="s">
        <v>334</v>
      </c>
      <c r="S15" s="198" t="s">
        <v>335</v>
      </c>
      <c r="T15" s="198" t="s">
        <v>336</v>
      </c>
      <c r="U15" s="198" t="s">
        <v>337</v>
      </c>
      <c r="V15" s="198" t="s">
        <v>338</v>
      </c>
      <c r="W15" s="244"/>
      <c r="AA15" s="206">
        <f>IF(OR(J15="Fail",ISBLANK(J15)),INDEX('Issue Code Table'!C:C,MATCH(N:N,'Issue Code Table'!A:A,0)),IF(M15="Critical",6,IF(M15="Significant",5,IF(M15="Moderate",3,2))))</f>
        <v>4</v>
      </c>
    </row>
    <row r="16" spans="1:27" ht="100" x14ac:dyDescent="0.25">
      <c r="A16" s="197" t="s">
        <v>339</v>
      </c>
      <c r="B16" s="198" t="s">
        <v>340</v>
      </c>
      <c r="C16" s="235" t="s">
        <v>341</v>
      </c>
      <c r="D16" s="199" t="s">
        <v>221</v>
      </c>
      <c r="E16" s="198" t="s">
        <v>342</v>
      </c>
      <c r="F16" s="198" t="s">
        <v>343</v>
      </c>
      <c r="G16" s="198" t="s">
        <v>344</v>
      </c>
      <c r="H16" s="200" t="s">
        <v>345</v>
      </c>
      <c r="I16" s="199"/>
      <c r="J16" s="198"/>
      <c r="K16" s="198" t="s">
        <v>346</v>
      </c>
      <c r="L16" s="198"/>
      <c r="M16" s="234" t="s">
        <v>186</v>
      </c>
      <c r="N16" s="234" t="s">
        <v>347</v>
      </c>
      <c r="O16" s="203" t="s">
        <v>348</v>
      </c>
      <c r="P16" s="286"/>
      <c r="Q16" s="200" t="s">
        <v>349</v>
      </c>
      <c r="R16" s="200" t="s">
        <v>350</v>
      </c>
      <c r="S16" s="198" t="s">
        <v>351</v>
      </c>
      <c r="T16" s="198" t="s">
        <v>352</v>
      </c>
      <c r="U16" s="198" t="s">
        <v>353</v>
      </c>
      <c r="V16" s="198" t="s">
        <v>354</v>
      </c>
      <c r="W16" s="244" t="s">
        <v>248</v>
      </c>
      <c r="AA16" s="206">
        <f>IF(OR(J16="Fail",ISBLANK(J16)),INDEX('Issue Code Table'!C:C,MATCH(N:N,'Issue Code Table'!A:A,0)),IF(M16="Critical",6,IF(M16="Significant",5,IF(M16="Moderate",3,2))))</f>
        <v>5</v>
      </c>
    </row>
    <row r="17" spans="1:27" ht="200" x14ac:dyDescent="0.25">
      <c r="A17" s="197" t="s">
        <v>355</v>
      </c>
      <c r="B17" s="198" t="s">
        <v>356</v>
      </c>
      <c r="C17" s="198" t="s">
        <v>357</v>
      </c>
      <c r="D17" s="199" t="s">
        <v>221</v>
      </c>
      <c r="E17" s="198" t="s">
        <v>358</v>
      </c>
      <c r="F17" s="198" t="s">
        <v>359</v>
      </c>
      <c r="G17" s="198" t="s">
        <v>224</v>
      </c>
      <c r="H17" s="200" t="s">
        <v>360</v>
      </c>
      <c r="I17" s="199"/>
      <c r="J17" s="198"/>
      <c r="K17" s="198" t="s">
        <v>361</v>
      </c>
      <c r="L17" s="198"/>
      <c r="M17" s="234" t="s">
        <v>186</v>
      </c>
      <c r="N17" s="234" t="s">
        <v>347</v>
      </c>
      <c r="O17" s="203" t="s">
        <v>348</v>
      </c>
      <c r="P17" s="286"/>
      <c r="Q17" s="200" t="s">
        <v>349</v>
      </c>
      <c r="R17" s="200" t="s">
        <v>362</v>
      </c>
      <c r="S17" s="198" t="s">
        <v>363</v>
      </c>
      <c r="T17" s="198" t="s">
        <v>364</v>
      </c>
      <c r="U17" s="198" t="s">
        <v>365</v>
      </c>
      <c r="V17" s="198" t="s">
        <v>366</v>
      </c>
      <c r="W17" s="244" t="s">
        <v>248</v>
      </c>
      <c r="AA17" s="206">
        <f>IF(OR(J17="Fail",ISBLANK(J17)),INDEX('Issue Code Table'!C:C,MATCH(N:N,'Issue Code Table'!A:A,0)),IF(M17="Critical",6,IF(M17="Significant",5,IF(M17="Moderate",3,2))))</f>
        <v>5</v>
      </c>
    </row>
    <row r="18" spans="1:27" ht="100" x14ac:dyDescent="0.25">
      <c r="A18" s="197" t="s">
        <v>367</v>
      </c>
      <c r="B18" s="198" t="s">
        <v>340</v>
      </c>
      <c r="C18" s="198" t="s">
        <v>341</v>
      </c>
      <c r="D18" s="199" t="s">
        <v>221</v>
      </c>
      <c r="E18" s="198" t="s">
        <v>368</v>
      </c>
      <c r="F18" s="198" t="s">
        <v>369</v>
      </c>
      <c r="G18" s="198" t="s">
        <v>224</v>
      </c>
      <c r="H18" s="200" t="s">
        <v>345</v>
      </c>
      <c r="I18" s="199"/>
      <c r="J18" s="198"/>
      <c r="K18" s="198" t="s">
        <v>346</v>
      </c>
      <c r="L18" s="198"/>
      <c r="M18" s="234" t="s">
        <v>186</v>
      </c>
      <c r="N18" s="234" t="s">
        <v>347</v>
      </c>
      <c r="O18" s="203" t="s">
        <v>348</v>
      </c>
      <c r="P18" s="286"/>
      <c r="Q18" s="200" t="s">
        <v>349</v>
      </c>
      <c r="R18" s="200" t="s">
        <v>370</v>
      </c>
      <c r="S18" s="198" t="s">
        <v>371</v>
      </c>
      <c r="T18" s="198" t="s">
        <v>372</v>
      </c>
      <c r="U18" s="198" t="s">
        <v>373</v>
      </c>
      <c r="V18" s="198" t="s">
        <v>374</v>
      </c>
      <c r="W18" s="244" t="s">
        <v>248</v>
      </c>
      <c r="AA18" s="206">
        <f>IF(OR(J18="Fail",ISBLANK(J18)),INDEX('Issue Code Table'!C:C,MATCH(N:N,'Issue Code Table'!A:A,0)),IF(M18="Critical",6,IF(M18="Significant",5,IF(M18="Moderate",3,2))))</f>
        <v>5</v>
      </c>
    </row>
    <row r="19" spans="1:27" ht="212.5" x14ac:dyDescent="0.25">
      <c r="A19" s="197" t="s">
        <v>375</v>
      </c>
      <c r="B19" s="198" t="s">
        <v>340</v>
      </c>
      <c r="C19" s="198" t="s">
        <v>341</v>
      </c>
      <c r="D19" s="199" t="s">
        <v>221</v>
      </c>
      <c r="E19" s="198" t="s">
        <v>376</v>
      </c>
      <c r="F19" s="198" t="s">
        <v>377</v>
      </c>
      <c r="G19" s="198" t="s">
        <v>378</v>
      </c>
      <c r="H19" s="200" t="s">
        <v>379</v>
      </c>
      <c r="I19" s="199"/>
      <c r="J19" s="198"/>
      <c r="K19" s="198" t="s">
        <v>380</v>
      </c>
      <c r="L19" s="198"/>
      <c r="M19" s="234" t="s">
        <v>227</v>
      </c>
      <c r="N19" s="234" t="s">
        <v>381</v>
      </c>
      <c r="O19" s="203" t="s">
        <v>382</v>
      </c>
      <c r="P19" s="286"/>
      <c r="Q19" s="200" t="s">
        <v>349</v>
      </c>
      <c r="R19" s="200" t="s">
        <v>383</v>
      </c>
      <c r="S19" s="198" t="s">
        <v>384</v>
      </c>
      <c r="T19" s="198" t="s">
        <v>385</v>
      </c>
      <c r="U19" s="198" t="s">
        <v>386</v>
      </c>
      <c r="V19" s="198" t="s">
        <v>387</v>
      </c>
      <c r="W19" s="244"/>
      <c r="AA19" s="206">
        <f>IF(OR(J19="Fail",ISBLANK(J19)),INDEX('Issue Code Table'!C:C,MATCH(N:N,'Issue Code Table'!A:A,0)),IF(M19="Critical",6,IF(M19="Significant",5,IF(M19="Moderate",3,2))))</f>
        <v>4</v>
      </c>
    </row>
    <row r="20" spans="1:27" ht="162.5" x14ac:dyDescent="0.25">
      <c r="A20" s="197" t="s">
        <v>388</v>
      </c>
      <c r="B20" s="198" t="s">
        <v>340</v>
      </c>
      <c r="C20" s="235" t="s">
        <v>341</v>
      </c>
      <c r="D20" s="199" t="s">
        <v>221</v>
      </c>
      <c r="E20" s="198" t="s">
        <v>389</v>
      </c>
      <c r="F20" s="198" t="s">
        <v>390</v>
      </c>
      <c r="G20" s="198" t="s">
        <v>391</v>
      </c>
      <c r="H20" s="200" t="s">
        <v>392</v>
      </c>
      <c r="I20" s="199"/>
      <c r="J20" s="198"/>
      <c r="K20" s="198" t="s">
        <v>393</v>
      </c>
      <c r="L20" s="198"/>
      <c r="M20" s="234" t="s">
        <v>186</v>
      </c>
      <c r="N20" s="234" t="s">
        <v>347</v>
      </c>
      <c r="O20" s="203" t="s">
        <v>348</v>
      </c>
      <c r="P20" s="286"/>
      <c r="Q20" s="200" t="s">
        <v>349</v>
      </c>
      <c r="R20" s="200" t="s">
        <v>394</v>
      </c>
      <c r="S20" s="198" t="s">
        <v>395</v>
      </c>
      <c r="T20" s="198" t="s">
        <v>396</v>
      </c>
      <c r="U20" s="198" t="s">
        <v>397</v>
      </c>
      <c r="V20" s="198" t="s">
        <v>398</v>
      </c>
      <c r="W20" s="244" t="s">
        <v>248</v>
      </c>
      <c r="AA20" s="206">
        <f>IF(OR(J20="Fail",ISBLANK(J20)),INDEX('Issue Code Table'!C:C,MATCH(N:N,'Issue Code Table'!A:A,0)),IF(M20="Critical",6,IF(M20="Significant",5,IF(M20="Moderate",3,2))))</f>
        <v>5</v>
      </c>
    </row>
    <row r="21" spans="1:27" ht="375" x14ac:dyDescent="0.25">
      <c r="A21" s="197" t="s">
        <v>399</v>
      </c>
      <c r="B21" s="198" t="s">
        <v>400</v>
      </c>
      <c r="C21" s="198" t="s">
        <v>401</v>
      </c>
      <c r="D21" s="199" t="s">
        <v>221</v>
      </c>
      <c r="E21" s="198" t="s">
        <v>402</v>
      </c>
      <c r="F21" s="198" t="s">
        <v>403</v>
      </c>
      <c r="G21" s="198" t="s">
        <v>404</v>
      </c>
      <c r="H21" s="200" t="s">
        <v>405</v>
      </c>
      <c r="I21" s="199"/>
      <c r="J21" s="198"/>
      <c r="K21" s="198" t="s">
        <v>406</v>
      </c>
      <c r="L21" s="198"/>
      <c r="M21" s="234" t="s">
        <v>186</v>
      </c>
      <c r="N21" s="234" t="s">
        <v>347</v>
      </c>
      <c r="O21" s="203" t="s">
        <v>348</v>
      </c>
      <c r="P21" s="286"/>
      <c r="Q21" s="200" t="s">
        <v>349</v>
      </c>
      <c r="R21" s="200" t="s">
        <v>407</v>
      </c>
      <c r="S21" s="198" t="s">
        <v>408</v>
      </c>
      <c r="T21" s="198" t="s">
        <v>409</v>
      </c>
      <c r="U21" s="198" t="s">
        <v>410</v>
      </c>
      <c r="V21" s="198" t="s">
        <v>411</v>
      </c>
      <c r="W21" s="244" t="s">
        <v>248</v>
      </c>
      <c r="AA21" s="206">
        <f>IF(OR(J21="Fail",ISBLANK(J21)),INDEX('Issue Code Table'!C:C,MATCH(N:N,'Issue Code Table'!A:A,0)),IF(M21="Critical",6,IF(M21="Significant",5,IF(M21="Moderate",3,2))))</f>
        <v>5</v>
      </c>
    </row>
    <row r="22" spans="1:27" ht="137.5" x14ac:dyDescent="0.25">
      <c r="A22" s="197" t="s">
        <v>412</v>
      </c>
      <c r="B22" s="198" t="s">
        <v>356</v>
      </c>
      <c r="C22" s="198" t="s">
        <v>357</v>
      </c>
      <c r="D22" s="199" t="s">
        <v>221</v>
      </c>
      <c r="E22" s="198" t="s">
        <v>413</v>
      </c>
      <c r="F22" s="198" t="s">
        <v>414</v>
      </c>
      <c r="G22" s="198" t="s">
        <v>415</v>
      </c>
      <c r="H22" s="200" t="s">
        <v>416</v>
      </c>
      <c r="I22" s="199"/>
      <c r="J22" s="198"/>
      <c r="K22" s="198" t="s">
        <v>417</v>
      </c>
      <c r="L22" s="198"/>
      <c r="M22" s="234" t="s">
        <v>227</v>
      </c>
      <c r="N22" s="234" t="s">
        <v>381</v>
      </c>
      <c r="O22" s="203" t="s">
        <v>382</v>
      </c>
      <c r="P22" s="286"/>
      <c r="Q22" s="200" t="s">
        <v>349</v>
      </c>
      <c r="R22" s="200" t="s">
        <v>418</v>
      </c>
      <c r="S22" s="198" t="s">
        <v>419</v>
      </c>
      <c r="T22" s="198" t="s">
        <v>420</v>
      </c>
      <c r="U22" s="198" t="s">
        <v>421</v>
      </c>
      <c r="V22" s="198" t="s">
        <v>422</v>
      </c>
      <c r="W22" s="244"/>
      <c r="AA22" s="206">
        <f>IF(OR(J22="Fail",ISBLANK(J22)),INDEX('Issue Code Table'!C:C,MATCH(N:N,'Issue Code Table'!A:A,0)),IF(M22="Critical",6,IF(M22="Significant",5,IF(M22="Moderate",3,2))))</f>
        <v>4</v>
      </c>
    </row>
    <row r="23" spans="1:27" ht="409.5" x14ac:dyDescent="0.25">
      <c r="A23" s="197" t="s">
        <v>423</v>
      </c>
      <c r="B23" s="198" t="s">
        <v>400</v>
      </c>
      <c r="C23" s="198" t="s">
        <v>401</v>
      </c>
      <c r="D23" s="199" t="s">
        <v>221</v>
      </c>
      <c r="E23" s="198" t="s">
        <v>424</v>
      </c>
      <c r="F23" s="198" t="s">
        <v>425</v>
      </c>
      <c r="G23" s="198" t="s">
        <v>426</v>
      </c>
      <c r="H23" s="200" t="s">
        <v>427</v>
      </c>
      <c r="I23" s="199"/>
      <c r="J23" s="198"/>
      <c r="K23" s="198" t="s">
        <v>428</v>
      </c>
      <c r="L23" s="198"/>
      <c r="M23" s="234" t="s">
        <v>227</v>
      </c>
      <c r="N23" s="234" t="s">
        <v>381</v>
      </c>
      <c r="O23" s="203" t="s">
        <v>382</v>
      </c>
      <c r="P23" s="286"/>
      <c r="Q23" s="200" t="s">
        <v>349</v>
      </c>
      <c r="R23" s="200" t="s">
        <v>429</v>
      </c>
      <c r="S23" s="198" t="s">
        <v>430</v>
      </c>
      <c r="T23" s="198" t="s">
        <v>431</v>
      </c>
      <c r="U23" s="198" t="s">
        <v>432</v>
      </c>
      <c r="V23" s="198" t="s">
        <v>433</v>
      </c>
      <c r="W23" s="244"/>
      <c r="AA23" s="206">
        <f>IF(OR(J23="Fail",ISBLANK(J23)),INDEX('Issue Code Table'!C:C,MATCH(N:N,'Issue Code Table'!A:A,0)),IF(M23="Critical",6,IF(M23="Significant",5,IF(M23="Moderate",3,2))))</f>
        <v>4</v>
      </c>
    </row>
    <row r="24" spans="1:27" ht="100" x14ac:dyDescent="0.25">
      <c r="A24" s="197" t="s">
        <v>434</v>
      </c>
      <c r="B24" s="198" t="s">
        <v>356</v>
      </c>
      <c r="C24" s="198" t="s">
        <v>357</v>
      </c>
      <c r="D24" s="199" t="s">
        <v>221</v>
      </c>
      <c r="E24" s="198" t="s">
        <v>435</v>
      </c>
      <c r="F24" s="198" t="s">
        <v>436</v>
      </c>
      <c r="G24" s="198" t="s">
        <v>437</v>
      </c>
      <c r="H24" s="200" t="s">
        <v>438</v>
      </c>
      <c r="I24" s="199"/>
      <c r="J24" s="198"/>
      <c r="K24" s="198" t="s">
        <v>439</v>
      </c>
      <c r="L24" s="198"/>
      <c r="M24" s="234" t="s">
        <v>227</v>
      </c>
      <c r="N24" s="234" t="s">
        <v>381</v>
      </c>
      <c r="O24" s="203" t="s">
        <v>382</v>
      </c>
      <c r="P24" s="286"/>
      <c r="Q24" s="200" t="s">
        <v>349</v>
      </c>
      <c r="R24" s="200" t="s">
        <v>440</v>
      </c>
      <c r="S24" s="198" t="s">
        <v>441</v>
      </c>
      <c r="T24" s="198" t="s">
        <v>352</v>
      </c>
      <c r="U24" s="198" t="s">
        <v>442</v>
      </c>
      <c r="V24" s="198" t="s">
        <v>443</v>
      </c>
      <c r="W24" s="244"/>
      <c r="AA24" s="206">
        <f>IF(OR(J24="Fail",ISBLANK(J24)),INDEX('Issue Code Table'!C:C,MATCH(N:N,'Issue Code Table'!A:A,0)),IF(M24="Critical",6,IF(M24="Significant",5,IF(M24="Moderate",3,2))))</f>
        <v>4</v>
      </c>
    </row>
    <row r="25" spans="1:27" ht="100" x14ac:dyDescent="0.25">
      <c r="A25" s="197" t="s">
        <v>444</v>
      </c>
      <c r="B25" s="198" t="s">
        <v>340</v>
      </c>
      <c r="C25" s="235" t="s">
        <v>341</v>
      </c>
      <c r="D25" s="199" t="s">
        <v>221</v>
      </c>
      <c r="E25" s="198" t="s">
        <v>445</v>
      </c>
      <c r="F25" s="198" t="s">
        <v>446</v>
      </c>
      <c r="G25" s="198" t="s">
        <v>447</v>
      </c>
      <c r="H25" s="200" t="s">
        <v>448</v>
      </c>
      <c r="I25" s="199"/>
      <c r="J25" s="198"/>
      <c r="K25" s="198" t="s">
        <v>449</v>
      </c>
      <c r="L25" s="198"/>
      <c r="M25" s="234" t="s">
        <v>306</v>
      </c>
      <c r="N25" s="234" t="s">
        <v>381</v>
      </c>
      <c r="O25" s="203" t="s">
        <v>382</v>
      </c>
      <c r="P25" s="286"/>
      <c r="Q25" s="200" t="s">
        <v>349</v>
      </c>
      <c r="R25" s="200" t="s">
        <v>450</v>
      </c>
      <c r="S25" s="198" t="s">
        <v>451</v>
      </c>
      <c r="T25" s="198" t="s">
        <v>352</v>
      </c>
      <c r="U25" s="198" t="s">
        <v>452</v>
      </c>
      <c r="V25" s="198" t="s">
        <v>453</v>
      </c>
      <c r="W25" s="244"/>
      <c r="AA25" s="206">
        <f>IF(OR(J25="Fail",ISBLANK(J25)),INDEX('Issue Code Table'!C:C,MATCH(N:N,'Issue Code Table'!A:A,0)),IF(M25="Critical",6,IF(M25="Significant",5,IF(M25="Moderate",3,2))))</f>
        <v>4</v>
      </c>
    </row>
    <row r="26" spans="1:27" ht="187.5" x14ac:dyDescent="0.25">
      <c r="A26" s="197" t="s">
        <v>454</v>
      </c>
      <c r="B26" s="198" t="s">
        <v>340</v>
      </c>
      <c r="C26" s="235" t="s">
        <v>341</v>
      </c>
      <c r="D26" s="199" t="s">
        <v>221</v>
      </c>
      <c r="E26" s="198" t="s">
        <v>455</v>
      </c>
      <c r="F26" s="198" t="s">
        <v>456</v>
      </c>
      <c r="G26" s="198" t="s">
        <v>457</v>
      </c>
      <c r="H26" s="200" t="s">
        <v>458</v>
      </c>
      <c r="I26" s="199"/>
      <c r="J26" s="198"/>
      <c r="K26" s="198" t="s">
        <v>459</v>
      </c>
      <c r="L26" s="198"/>
      <c r="M26" s="234" t="s">
        <v>186</v>
      </c>
      <c r="N26" s="234" t="s">
        <v>347</v>
      </c>
      <c r="O26" s="203" t="s">
        <v>348</v>
      </c>
      <c r="P26" s="286"/>
      <c r="Q26" s="200" t="s">
        <v>349</v>
      </c>
      <c r="R26" s="200" t="s">
        <v>460</v>
      </c>
      <c r="S26" s="198" t="s">
        <v>461</v>
      </c>
      <c r="T26" s="198" t="s">
        <v>352</v>
      </c>
      <c r="U26" s="198" t="s">
        <v>462</v>
      </c>
      <c r="V26" s="198" t="s">
        <v>463</v>
      </c>
      <c r="W26" s="244" t="s">
        <v>248</v>
      </c>
      <c r="AA26" s="206">
        <f>IF(OR(J26="Fail",ISBLANK(J26)),INDEX('Issue Code Table'!C:C,MATCH(N:N,'Issue Code Table'!A:A,0)),IF(M26="Critical",6,IF(M26="Significant",5,IF(M26="Moderate",3,2))))</f>
        <v>5</v>
      </c>
    </row>
    <row r="27" spans="1:27" ht="200" x14ac:dyDescent="0.25">
      <c r="A27" s="197" t="s">
        <v>464</v>
      </c>
      <c r="B27" s="198" t="s">
        <v>340</v>
      </c>
      <c r="C27" s="235" t="s">
        <v>341</v>
      </c>
      <c r="D27" s="199" t="s">
        <v>221</v>
      </c>
      <c r="E27" s="198" t="s">
        <v>465</v>
      </c>
      <c r="F27" s="198" t="s">
        <v>466</v>
      </c>
      <c r="G27" s="198" t="s">
        <v>224</v>
      </c>
      <c r="H27" s="200" t="s">
        <v>467</v>
      </c>
      <c r="I27" s="199"/>
      <c r="J27" s="198"/>
      <c r="K27" s="198" t="s">
        <v>468</v>
      </c>
      <c r="L27" s="198"/>
      <c r="M27" s="234" t="s">
        <v>227</v>
      </c>
      <c r="N27" s="234" t="s">
        <v>381</v>
      </c>
      <c r="O27" s="203" t="s">
        <v>382</v>
      </c>
      <c r="P27" s="286"/>
      <c r="Q27" s="200" t="s">
        <v>349</v>
      </c>
      <c r="R27" s="200" t="s">
        <v>469</v>
      </c>
      <c r="S27" s="198" t="s">
        <v>470</v>
      </c>
      <c r="T27" s="198" t="s">
        <v>352</v>
      </c>
      <c r="U27" s="198" t="s">
        <v>471</v>
      </c>
      <c r="V27" s="198" t="s">
        <v>472</v>
      </c>
      <c r="W27" s="244"/>
      <c r="AA27" s="206">
        <f>IF(OR(J27="Fail",ISBLANK(J27)),INDEX('Issue Code Table'!C:C,MATCH(N:N,'Issue Code Table'!A:A,0)),IF(M27="Critical",6,IF(M27="Significant",5,IF(M27="Moderate",3,2))))</f>
        <v>4</v>
      </c>
    </row>
    <row r="28" spans="1:27" ht="100" x14ac:dyDescent="0.25">
      <c r="A28" s="197" t="s">
        <v>473</v>
      </c>
      <c r="B28" s="198" t="s">
        <v>340</v>
      </c>
      <c r="C28" s="235" t="s">
        <v>341</v>
      </c>
      <c r="D28" s="199" t="s">
        <v>221</v>
      </c>
      <c r="E28" s="198" t="s">
        <v>474</v>
      </c>
      <c r="F28" s="198" t="s">
        <v>475</v>
      </c>
      <c r="G28" s="198" t="s">
        <v>476</v>
      </c>
      <c r="H28" s="200" t="s">
        <v>477</v>
      </c>
      <c r="I28" s="199"/>
      <c r="J28" s="198"/>
      <c r="K28" s="198" t="s">
        <v>478</v>
      </c>
      <c r="L28" s="198"/>
      <c r="M28" s="234" t="s">
        <v>227</v>
      </c>
      <c r="N28" s="234" t="s">
        <v>381</v>
      </c>
      <c r="O28" s="203" t="s">
        <v>382</v>
      </c>
      <c r="P28" s="286"/>
      <c r="Q28" s="200" t="s">
        <v>349</v>
      </c>
      <c r="R28" s="200" t="s">
        <v>479</v>
      </c>
      <c r="S28" s="198" t="s">
        <v>480</v>
      </c>
      <c r="T28" s="198" t="s">
        <v>352</v>
      </c>
      <c r="U28" s="198" t="s">
        <v>481</v>
      </c>
      <c r="V28" s="198" t="s">
        <v>482</v>
      </c>
      <c r="W28" s="244"/>
      <c r="AA28" s="206">
        <f>IF(OR(J28="Fail",ISBLANK(J28)),INDEX('Issue Code Table'!C:C,MATCH(N:N,'Issue Code Table'!A:A,0)),IF(M28="Critical",6,IF(M28="Significant",5,IF(M28="Moderate",3,2))))</f>
        <v>4</v>
      </c>
    </row>
    <row r="29" spans="1:27" ht="262.5" x14ac:dyDescent="0.25">
      <c r="A29" s="197" t="s">
        <v>483</v>
      </c>
      <c r="B29" s="198" t="s">
        <v>356</v>
      </c>
      <c r="C29" s="198" t="s">
        <v>357</v>
      </c>
      <c r="D29" s="199" t="s">
        <v>221</v>
      </c>
      <c r="E29" s="198" t="s">
        <v>484</v>
      </c>
      <c r="F29" s="198" t="s">
        <v>485</v>
      </c>
      <c r="G29" s="198" t="s">
        <v>486</v>
      </c>
      <c r="H29" s="200" t="s">
        <v>487</v>
      </c>
      <c r="I29" s="199"/>
      <c r="J29" s="198"/>
      <c r="K29" s="198" t="s">
        <v>488</v>
      </c>
      <c r="L29" s="198"/>
      <c r="M29" s="234" t="s">
        <v>227</v>
      </c>
      <c r="N29" s="234" t="s">
        <v>381</v>
      </c>
      <c r="O29" s="203" t="s">
        <v>382</v>
      </c>
      <c r="P29" s="286"/>
      <c r="Q29" s="200" t="s">
        <v>349</v>
      </c>
      <c r="R29" s="200" t="s">
        <v>489</v>
      </c>
      <c r="S29" s="198" t="s">
        <v>490</v>
      </c>
      <c r="T29" s="198" t="s">
        <v>491</v>
      </c>
      <c r="U29" s="198" t="s">
        <v>492</v>
      </c>
      <c r="V29" s="198" t="s">
        <v>493</v>
      </c>
      <c r="W29" s="244"/>
      <c r="AA29" s="206">
        <f>IF(OR(J29="Fail",ISBLANK(J29)),INDEX('Issue Code Table'!C:C,MATCH(N:N,'Issue Code Table'!A:A,0)),IF(M29="Critical",6,IF(M29="Significant",5,IF(M29="Moderate",3,2))))</f>
        <v>4</v>
      </c>
    </row>
    <row r="30" spans="1:27" ht="237.5" x14ac:dyDescent="0.25">
      <c r="A30" s="197" t="s">
        <v>494</v>
      </c>
      <c r="B30" s="198" t="s">
        <v>340</v>
      </c>
      <c r="C30" s="235" t="s">
        <v>341</v>
      </c>
      <c r="D30" s="199" t="s">
        <v>221</v>
      </c>
      <c r="E30" s="198" t="s">
        <v>495</v>
      </c>
      <c r="F30" s="198" t="s">
        <v>496</v>
      </c>
      <c r="G30" s="198" t="s">
        <v>497</v>
      </c>
      <c r="H30" s="200" t="s">
        <v>498</v>
      </c>
      <c r="I30" s="199"/>
      <c r="J30" s="198"/>
      <c r="K30" s="198" t="s">
        <v>499</v>
      </c>
      <c r="L30" s="198"/>
      <c r="M30" s="234" t="s">
        <v>227</v>
      </c>
      <c r="N30" s="234" t="s">
        <v>381</v>
      </c>
      <c r="O30" s="203" t="s">
        <v>382</v>
      </c>
      <c r="P30" s="286"/>
      <c r="Q30" s="200" t="s">
        <v>349</v>
      </c>
      <c r="R30" s="200" t="s">
        <v>500</v>
      </c>
      <c r="S30" s="198" t="s">
        <v>501</v>
      </c>
      <c r="T30" s="198" t="s">
        <v>502</v>
      </c>
      <c r="U30" s="198" t="s">
        <v>503</v>
      </c>
      <c r="V30" s="198" t="s">
        <v>504</v>
      </c>
      <c r="W30" s="244"/>
      <c r="AA30" s="206">
        <f>IF(OR(J30="Fail",ISBLANK(J30)),INDEX('Issue Code Table'!C:C,MATCH(N:N,'Issue Code Table'!A:A,0)),IF(M30="Critical",6,IF(M30="Significant",5,IF(M30="Moderate",3,2))))</f>
        <v>4</v>
      </c>
    </row>
    <row r="31" spans="1:27" ht="375" x14ac:dyDescent="0.25">
      <c r="A31" s="197" t="s">
        <v>505</v>
      </c>
      <c r="B31" s="198" t="s">
        <v>340</v>
      </c>
      <c r="C31" s="235" t="s">
        <v>341</v>
      </c>
      <c r="D31" s="199" t="s">
        <v>221</v>
      </c>
      <c r="E31" s="198" t="s">
        <v>506</v>
      </c>
      <c r="F31" s="198" t="s">
        <v>507</v>
      </c>
      <c r="G31" s="198" t="s">
        <v>508</v>
      </c>
      <c r="H31" s="200" t="s">
        <v>509</v>
      </c>
      <c r="I31" s="199"/>
      <c r="J31" s="198"/>
      <c r="K31" s="198" t="s">
        <v>510</v>
      </c>
      <c r="L31" s="198"/>
      <c r="M31" s="234" t="s">
        <v>186</v>
      </c>
      <c r="N31" s="234" t="s">
        <v>511</v>
      </c>
      <c r="O31" s="203" t="s">
        <v>512</v>
      </c>
      <c r="P31" s="286"/>
      <c r="Q31" s="200" t="s">
        <v>349</v>
      </c>
      <c r="R31" s="200" t="s">
        <v>513</v>
      </c>
      <c r="S31" s="198" t="s">
        <v>514</v>
      </c>
      <c r="T31" s="198" t="s">
        <v>515</v>
      </c>
      <c r="U31" s="198" t="s">
        <v>516</v>
      </c>
      <c r="V31" s="198" t="s">
        <v>517</v>
      </c>
      <c r="W31" s="244" t="s">
        <v>248</v>
      </c>
      <c r="AA31" s="206">
        <f>IF(OR(J31="Fail",ISBLANK(J31)),INDEX('Issue Code Table'!C:C,MATCH(N:N,'Issue Code Table'!A:A,0)),IF(M31="Critical",6,IF(M31="Significant",5,IF(M31="Moderate",3,2))))</f>
        <v>6</v>
      </c>
    </row>
    <row r="32" spans="1:27" ht="212.5" x14ac:dyDescent="0.25">
      <c r="A32" s="197" t="s">
        <v>518</v>
      </c>
      <c r="B32" s="198" t="s">
        <v>340</v>
      </c>
      <c r="C32" s="235" t="s">
        <v>341</v>
      </c>
      <c r="D32" s="199" t="s">
        <v>221</v>
      </c>
      <c r="E32" s="198" t="s">
        <v>519</v>
      </c>
      <c r="F32" s="198" t="s">
        <v>520</v>
      </c>
      <c r="G32" s="198" t="s">
        <v>521</v>
      </c>
      <c r="H32" s="200" t="s">
        <v>522</v>
      </c>
      <c r="I32" s="199"/>
      <c r="J32" s="198"/>
      <c r="K32" s="198" t="s">
        <v>523</v>
      </c>
      <c r="L32" s="198"/>
      <c r="M32" s="234" t="s">
        <v>186</v>
      </c>
      <c r="N32" s="234" t="s">
        <v>511</v>
      </c>
      <c r="O32" s="203" t="s">
        <v>512</v>
      </c>
      <c r="P32" s="286"/>
      <c r="Q32" s="200" t="s">
        <v>349</v>
      </c>
      <c r="R32" s="200" t="s">
        <v>524</v>
      </c>
      <c r="S32" s="198" t="s">
        <v>525</v>
      </c>
      <c r="T32" s="198" t="s">
        <v>526</v>
      </c>
      <c r="U32" s="198" t="s">
        <v>527</v>
      </c>
      <c r="V32" s="198" t="s">
        <v>528</v>
      </c>
      <c r="W32" s="244" t="s">
        <v>248</v>
      </c>
      <c r="AA32" s="206">
        <f>IF(OR(J32="Fail",ISBLANK(J32)),INDEX('Issue Code Table'!C:C,MATCH(N:N,'Issue Code Table'!A:A,0)),IF(M32="Critical",6,IF(M32="Significant",5,IF(M32="Moderate",3,2))))</f>
        <v>6</v>
      </c>
    </row>
    <row r="33" spans="1:27" ht="112.5" x14ac:dyDescent="0.25">
      <c r="A33" s="197" t="s">
        <v>529</v>
      </c>
      <c r="B33" s="198" t="s">
        <v>340</v>
      </c>
      <c r="C33" s="235" t="s">
        <v>341</v>
      </c>
      <c r="D33" s="199" t="s">
        <v>221</v>
      </c>
      <c r="E33" s="198" t="s">
        <v>530</v>
      </c>
      <c r="F33" s="198" t="s">
        <v>531</v>
      </c>
      <c r="G33" s="198" t="s">
        <v>532</v>
      </c>
      <c r="H33" s="200" t="s">
        <v>533</v>
      </c>
      <c r="I33" s="199"/>
      <c r="J33" s="198"/>
      <c r="K33" s="198" t="s">
        <v>534</v>
      </c>
      <c r="L33" s="198"/>
      <c r="M33" s="234" t="s">
        <v>186</v>
      </c>
      <c r="N33" s="234" t="s">
        <v>511</v>
      </c>
      <c r="O33" s="203" t="s">
        <v>512</v>
      </c>
      <c r="P33" s="286"/>
      <c r="Q33" s="200" t="s">
        <v>349</v>
      </c>
      <c r="R33" s="200" t="s">
        <v>535</v>
      </c>
      <c r="S33" s="198" t="s">
        <v>536</v>
      </c>
      <c r="T33" s="198" t="s">
        <v>537</v>
      </c>
      <c r="U33" s="198" t="s">
        <v>538</v>
      </c>
      <c r="V33" s="198" t="s">
        <v>539</v>
      </c>
      <c r="W33" s="244" t="s">
        <v>248</v>
      </c>
      <c r="AA33" s="206">
        <f>IF(OR(J33="Fail",ISBLANK(J33)),INDEX('Issue Code Table'!C:C,MATCH(N:N,'Issue Code Table'!A:A,0)),IF(M33="Critical",6,IF(M33="Significant",5,IF(M33="Moderate",3,2))))</f>
        <v>6</v>
      </c>
    </row>
    <row r="34" spans="1:27" ht="112.5" x14ac:dyDescent="0.25">
      <c r="A34" s="197" t="s">
        <v>540</v>
      </c>
      <c r="B34" s="198" t="s">
        <v>340</v>
      </c>
      <c r="C34" s="235" t="s">
        <v>341</v>
      </c>
      <c r="D34" s="199" t="s">
        <v>221</v>
      </c>
      <c r="E34" s="198" t="s">
        <v>541</v>
      </c>
      <c r="F34" s="198" t="s">
        <v>542</v>
      </c>
      <c r="G34" s="198" t="s">
        <v>543</v>
      </c>
      <c r="H34" s="200" t="s">
        <v>544</v>
      </c>
      <c r="I34" s="199"/>
      <c r="J34" s="198"/>
      <c r="K34" s="198" t="s">
        <v>545</v>
      </c>
      <c r="L34" s="198"/>
      <c r="M34" s="234" t="s">
        <v>186</v>
      </c>
      <c r="N34" s="234" t="s">
        <v>511</v>
      </c>
      <c r="O34" s="203" t="s">
        <v>512</v>
      </c>
      <c r="P34" s="286"/>
      <c r="Q34" s="200" t="s">
        <v>349</v>
      </c>
      <c r="R34" s="200" t="s">
        <v>546</v>
      </c>
      <c r="S34" s="198" t="s">
        <v>547</v>
      </c>
      <c r="T34" s="198" t="s">
        <v>548</v>
      </c>
      <c r="U34" s="198" t="s">
        <v>549</v>
      </c>
      <c r="V34" s="198" t="s">
        <v>550</v>
      </c>
      <c r="W34" s="244" t="s">
        <v>248</v>
      </c>
      <c r="AA34" s="206">
        <f>IF(OR(J34="Fail",ISBLANK(J34)),INDEX('Issue Code Table'!C:C,MATCH(N:N,'Issue Code Table'!A:A,0)),IF(M34="Critical",6,IF(M34="Significant",5,IF(M34="Moderate",3,2))))</f>
        <v>6</v>
      </c>
    </row>
    <row r="35" spans="1:27" ht="287.5" x14ac:dyDescent="0.25">
      <c r="A35" s="197" t="s">
        <v>551</v>
      </c>
      <c r="B35" s="198" t="s">
        <v>340</v>
      </c>
      <c r="C35" s="235" t="s">
        <v>341</v>
      </c>
      <c r="D35" s="199" t="s">
        <v>221</v>
      </c>
      <c r="E35" s="198" t="s">
        <v>552</v>
      </c>
      <c r="F35" s="198" t="s">
        <v>553</v>
      </c>
      <c r="G35" s="198" t="s">
        <v>554</v>
      </c>
      <c r="H35" s="200" t="s">
        <v>555</v>
      </c>
      <c r="I35" s="199"/>
      <c r="J35" s="198"/>
      <c r="K35" s="198" t="s">
        <v>556</v>
      </c>
      <c r="L35" s="198"/>
      <c r="M35" s="234" t="s">
        <v>186</v>
      </c>
      <c r="N35" s="234" t="s">
        <v>347</v>
      </c>
      <c r="O35" s="203" t="s">
        <v>348</v>
      </c>
      <c r="P35" s="286"/>
      <c r="Q35" s="200" t="s">
        <v>349</v>
      </c>
      <c r="R35" s="200" t="s">
        <v>557</v>
      </c>
      <c r="S35" s="198" t="s">
        <v>558</v>
      </c>
      <c r="T35" s="198" t="s">
        <v>559</v>
      </c>
      <c r="U35" s="198" t="s">
        <v>560</v>
      </c>
      <c r="V35" s="198" t="s">
        <v>561</v>
      </c>
      <c r="W35" s="244" t="s">
        <v>248</v>
      </c>
      <c r="AA35" s="206">
        <f>IF(OR(J35="Fail",ISBLANK(J35)),INDEX('Issue Code Table'!C:C,MATCH(N:N,'Issue Code Table'!A:A,0)),IF(M35="Critical",6,IF(M35="Significant",5,IF(M35="Moderate",3,2))))</f>
        <v>5</v>
      </c>
    </row>
    <row r="36" spans="1:27" ht="112.5" x14ac:dyDescent="0.25">
      <c r="A36" s="197" t="s">
        <v>562</v>
      </c>
      <c r="B36" s="198" t="s">
        <v>340</v>
      </c>
      <c r="C36" s="235" t="s">
        <v>341</v>
      </c>
      <c r="D36" s="199" t="s">
        <v>221</v>
      </c>
      <c r="E36" s="198" t="s">
        <v>563</v>
      </c>
      <c r="F36" s="198" t="s">
        <v>564</v>
      </c>
      <c r="G36" s="198" t="s">
        <v>565</v>
      </c>
      <c r="H36" s="198" t="s">
        <v>566</v>
      </c>
      <c r="I36" s="199"/>
      <c r="J36" s="198"/>
      <c r="K36" s="198" t="s">
        <v>567</v>
      </c>
      <c r="L36" s="198"/>
      <c r="M36" s="234" t="s">
        <v>186</v>
      </c>
      <c r="N36" s="234" t="s">
        <v>347</v>
      </c>
      <c r="O36" s="203" t="s">
        <v>348</v>
      </c>
      <c r="P36" s="286"/>
      <c r="Q36" s="200" t="s">
        <v>349</v>
      </c>
      <c r="R36" s="200" t="s">
        <v>568</v>
      </c>
      <c r="S36" s="198" t="s">
        <v>569</v>
      </c>
      <c r="T36" s="198" t="s">
        <v>352</v>
      </c>
      <c r="U36" s="198" t="s">
        <v>570</v>
      </c>
      <c r="V36" s="198" t="s">
        <v>571</v>
      </c>
      <c r="W36" s="244" t="s">
        <v>248</v>
      </c>
      <c r="AA36" s="206">
        <f>IF(OR(J36="Fail",ISBLANK(J36)),INDEX('Issue Code Table'!C:C,MATCH(N:N,'Issue Code Table'!A:A,0)),IF(M36="Critical",6,IF(M36="Significant",5,IF(M36="Moderate",3,2))))</f>
        <v>5</v>
      </c>
    </row>
    <row r="37" spans="1:27" ht="112.5" x14ac:dyDescent="0.25">
      <c r="A37" s="197" t="s">
        <v>572</v>
      </c>
      <c r="B37" s="198" t="s">
        <v>340</v>
      </c>
      <c r="C37" s="198" t="s">
        <v>341</v>
      </c>
      <c r="D37" s="199" t="s">
        <v>221</v>
      </c>
      <c r="E37" s="198" t="s">
        <v>573</v>
      </c>
      <c r="F37" s="198" t="s">
        <v>574</v>
      </c>
      <c r="G37" s="198" t="s">
        <v>575</v>
      </c>
      <c r="H37" s="200" t="s">
        <v>576</v>
      </c>
      <c r="I37" s="199"/>
      <c r="J37" s="198"/>
      <c r="K37" s="198" t="s">
        <v>577</v>
      </c>
      <c r="L37" s="198"/>
      <c r="M37" s="234" t="s">
        <v>227</v>
      </c>
      <c r="N37" s="234" t="s">
        <v>381</v>
      </c>
      <c r="O37" s="203" t="s">
        <v>382</v>
      </c>
      <c r="P37" s="286"/>
      <c r="Q37" s="200" t="s">
        <v>349</v>
      </c>
      <c r="R37" s="200" t="s">
        <v>578</v>
      </c>
      <c r="S37" s="198" t="s">
        <v>579</v>
      </c>
      <c r="T37" s="198" t="s">
        <v>580</v>
      </c>
      <c r="U37" s="198" t="s">
        <v>581</v>
      </c>
      <c r="V37" s="198" t="s">
        <v>582</v>
      </c>
      <c r="W37" s="244"/>
      <c r="AA37" s="206">
        <f>IF(OR(J37="Fail",ISBLANK(J37)),INDEX('Issue Code Table'!C:C,MATCH(N:N,'Issue Code Table'!A:A,0)),IF(M37="Critical",6,IF(M37="Significant",5,IF(M37="Moderate",3,2))))</f>
        <v>4</v>
      </c>
    </row>
    <row r="38" spans="1:27" ht="237.5" x14ac:dyDescent="0.25">
      <c r="A38" s="197" t="s">
        <v>583</v>
      </c>
      <c r="B38" s="198" t="s">
        <v>340</v>
      </c>
      <c r="C38" s="235" t="s">
        <v>341</v>
      </c>
      <c r="D38" s="199" t="s">
        <v>221</v>
      </c>
      <c r="E38" s="198" t="s">
        <v>584</v>
      </c>
      <c r="F38" s="198" t="s">
        <v>585</v>
      </c>
      <c r="G38" s="198" t="s">
        <v>586</v>
      </c>
      <c r="H38" s="200" t="s">
        <v>587</v>
      </c>
      <c r="I38" s="199"/>
      <c r="J38" s="198"/>
      <c r="K38" s="198" t="s">
        <v>588</v>
      </c>
      <c r="L38" s="198"/>
      <c r="M38" s="234" t="s">
        <v>227</v>
      </c>
      <c r="N38" s="234" t="s">
        <v>381</v>
      </c>
      <c r="O38" s="203" t="s">
        <v>382</v>
      </c>
      <c r="P38" s="286"/>
      <c r="Q38" s="200" t="s">
        <v>349</v>
      </c>
      <c r="R38" s="200" t="s">
        <v>589</v>
      </c>
      <c r="S38" s="198" t="s">
        <v>590</v>
      </c>
      <c r="T38" s="198" t="s">
        <v>591</v>
      </c>
      <c r="U38" s="198" t="s">
        <v>592</v>
      </c>
      <c r="V38" s="198" t="s">
        <v>593</v>
      </c>
      <c r="W38" s="244"/>
      <c r="AA38" s="206">
        <f>IF(OR(J38="Fail",ISBLANK(J38)),INDEX('Issue Code Table'!C:C,MATCH(N:N,'Issue Code Table'!A:A,0)),IF(M38="Critical",6,IF(M38="Significant",5,IF(M38="Moderate",3,2))))</f>
        <v>4</v>
      </c>
    </row>
    <row r="39" spans="1:27" ht="409.5" x14ac:dyDescent="0.25">
      <c r="A39" s="197" t="s">
        <v>594</v>
      </c>
      <c r="B39" s="198" t="s">
        <v>340</v>
      </c>
      <c r="C39" s="198" t="s">
        <v>341</v>
      </c>
      <c r="D39" s="199" t="s">
        <v>221</v>
      </c>
      <c r="E39" s="198" t="s">
        <v>595</v>
      </c>
      <c r="F39" s="198" t="s">
        <v>596</v>
      </c>
      <c r="G39" s="198" t="s">
        <v>597</v>
      </c>
      <c r="H39" s="200" t="s">
        <v>598</v>
      </c>
      <c r="I39" s="199"/>
      <c r="J39" s="198"/>
      <c r="K39" s="198" t="s">
        <v>599</v>
      </c>
      <c r="L39" s="198"/>
      <c r="M39" s="234" t="s">
        <v>186</v>
      </c>
      <c r="N39" s="234" t="s">
        <v>347</v>
      </c>
      <c r="O39" s="203" t="s">
        <v>348</v>
      </c>
      <c r="P39" s="286"/>
      <c r="Q39" s="200" t="s">
        <v>349</v>
      </c>
      <c r="R39" s="200" t="s">
        <v>600</v>
      </c>
      <c r="S39" s="198" t="s">
        <v>601</v>
      </c>
      <c r="T39" s="198" t="s">
        <v>602</v>
      </c>
      <c r="U39" s="198" t="s">
        <v>603</v>
      </c>
      <c r="V39" s="198" t="s">
        <v>604</v>
      </c>
      <c r="W39" s="244" t="s">
        <v>248</v>
      </c>
      <c r="AA39" s="206">
        <f>IF(OR(J39="Fail",ISBLANK(J39)),INDEX('Issue Code Table'!C:C,MATCH(N:N,'Issue Code Table'!A:A,0)),IF(M39="Critical",6,IF(M39="Significant",5,IF(M39="Moderate",3,2))))</f>
        <v>5</v>
      </c>
    </row>
    <row r="40" spans="1:27" ht="125" x14ac:dyDescent="0.25">
      <c r="A40" s="197" t="s">
        <v>605</v>
      </c>
      <c r="B40" s="198" t="s">
        <v>340</v>
      </c>
      <c r="C40" s="198" t="s">
        <v>341</v>
      </c>
      <c r="D40" s="199" t="s">
        <v>221</v>
      </c>
      <c r="E40" s="198" t="s">
        <v>606</v>
      </c>
      <c r="F40" s="198" t="s">
        <v>607</v>
      </c>
      <c r="G40" s="198" t="s">
        <v>608</v>
      </c>
      <c r="H40" s="200" t="s">
        <v>609</v>
      </c>
      <c r="I40" s="199"/>
      <c r="J40" s="198"/>
      <c r="K40" s="198" t="s">
        <v>610</v>
      </c>
      <c r="L40" s="198"/>
      <c r="M40" s="234" t="s">
        <v>227</v>
      </c>
      <c r="N40" s="234" t="s">
        <v>381</v>
      </c>
      <c r="O40" s="203" t="s">
        <v>382</v>
      </c>
      <c r="P40" s="286"/>
      <c r="Q40" s="200" t="s">
        <v>349</v>
      </c>
      <c r="R40" s="200" t="s">
        <v>611</v>
      </c>
      <c r="S40" s="198" t="s">
        <v>612</v>
      </c>
      <c r="T40" s="198" t="s">
        <v>352</v>
      </c>
      <c r="U40" s="198" t="s">
        <v>613</v>
      </c>
      <c r="V40" s="198" t="s">
        <v>614</v>
      </c>
      <c r="W40" s="244"/>
      <c r="AA40" s="206">
        <f>IF(OR(J40="Fail",ISBLANK(J40)),INDEX('Issue Code Table'!C:C,MATCH(N:N,'Issue Code Table'!A:A,0)),IF(M40="Critical",6,IF(M40="Significant",5,IF(M40="Moderate",3,2))))</f>
        <v>4</v>
      </c>
    </row>
    <row r="41" spans="1:27" ht="125" x14ac:dyDescent="0.25">
      <c r="A41" s="197" t="s">
        <v>615</v>
      </c>
      <c r="B41" s="198" t="s">
        <v>340</v>
      </c>
      <c r="C41" s="198" t="s">
        <v>341</v>
      </c>
      <c r="D41" s="199" t="s">
        <v>221</v>
      </c>
      <c r="E41" s="198" t="s">
        <v>616</v>
      </c>
      <c r="F41" s="198" t="s">
        <v>617</v>
      </c>
      <c r="G41" s="198" t="s">
        <v>618</v>
      </c>
      <c r="H41" s="200" t="s">
        <v>619</v>
      </c>
      <c r="I41" s="199"/>
      <c r="J41" s="198"/>
      <c r="K41" s="198" t="s">
        <v>620</v>
      </c>
      <c r="L41" s="198"/>
      <c r="M41" s="234" t="s">
        <v>227</v>
      </c>
      <c r="N41" s="234" t="s">
        <v>381</v>
      </c>
      <c r="O41" s="203" t="s">
        <v>382</v>
      </c>
      <c r="P41" s="286"/>
      <c r="Q41" s="200" t="s">
        <v>349</v>
      </c>
      <c r="R41" s="200" t="s">
        <v>621</v>
      </c>
      <c r="S41" s="198" t="s">
        <v>622</v>
      </c>
      <c r="T41" s="198" t="s">
        <v>623</v>
      </c>
      <c r="U41" s="198" t="s">
        <v>624</v>
      </c>
      <c r="V41" s="198" t="s">
        <v>625</v>
      </c>
      <c r="W41" s="244"/>
      <c r="AA41" s="206">
        <f>IF(OR(J41="Fail",ISBLANK(J41)),INDEX('Issue Code Table'!C:C,MATCH(N:N,'Issue Code Table'!A:A,0)),IF(M41="Critical",6,IF(M41="Significant",5,IF(M41="Moderate",3,2))))</f>
        <v>4</v>
      </c>
    </row>
    <row r="42" spans="1:27" ht="125" x14ac:dyDescent="0.25">
      <c r="A42" s="197" t="s">
        <v>626</v>
      </c>
      <c r="B42" s="198" t="s">
        <v>340</v>
      </c>
      <c r="C42" s="198" t="s">
        <v>341</v>
      </c>
      <c r="D42" s="199" t="s">
        <v>221</v>
      </c>
      <c r="E42" s="198" t="s">
        <v>627</v>
      </c>
      <c r="F42" s="198" t="s">
        <v>628</v>
      </c>
      <c r="G42" s="198" t="s">
        <v>629</v>
      </c>
      <c r="H42" s="200" t="s">
        <v>630</v>
      </c>
      <c r="I42" s="199"/>
      <c r="J42" s="198"/>
      <c r="K42" s="198" t="s">
        <v>631</v>
      </c>
      <c r="L42" s="198"/>
      <c r="M42" s="234" t="s">
        <v>227</v>
      </c>
      <c r="N42" s="234" t="s">
        <v>381</v>
      </c>
      <c r="O42" s="203" t="s">
        <v>382</v>
      </c>
      <c r="P42" s="286"/>
      <c r="Q42" s="200" t="s">
        <v>349</v>
      </c>
      <c r="R42" s="200" t="s">
        <v>632</v>
      </c>
      <c r="S42" s="198" t="s">
        <v>633</v>
      </c>
      <c r="T42" s="198" t="s">
        <v>352</v>
      </c>
      <c r="U42" s="198" t="s">
        <v>634</v>
      </c>
      <c r="V42" s="198" t="s">
        <v>635</v>
      </c>
      <c r="W42" s="244"/>
      <c r="AA42" s="206">
        <f>IF(OR(J42="Fail",ISBLANK(J42)),INDEX('Issue Code Table'!C:C,MATCH(N:N,'Issue Code Table'!A:A,0)),IF(M42="Critical",6,IF(M42="Significant",5,IF(M42="Moderate",3,2))))</f>
        <v>4</v>
      </c>
    </row>
    <row r="43" spans="1:27" ht="175" x14ac:dyDescent="0.25">
      <c r="A43" s="197" t="s">
        <v>636</v>
      </c>
      <c r="B43" s="198" t="s">
        <v>340</v>
      </c>
      <c r="C43" s="198" t="s">
        <v>341</v>
      </c>
      <c r="D43" s="199" t="s">
        <v>221</v>
      </c>
      <c r="E43" s="198" t="s">
        <v>637</v>
      </c>
      <c r="F43" s="198" t="s">
        <v>638</v>
      </c>
      <c r="G43" s="198" t="s">
        <v>224</v>
      </c>
      <c r="H43" s="200" t="s">
        <v>639</v>
      </c>
      <c r="I43" s="199"/>
      <c r="J43" s="198"/>
      <c r="K43" s="198" t="s">
        <v>640</v>
      </c>
      <c r="L43" s="198"/>
      <c r="M43" s="234" t="s">
        <v>227</v>
      </c>
      <c r="N43" s="234" t="s">
        <v>381</v>
      </c>
      <c r="O43" s="203" t="s">
        <v>382</v>
      </c>
      <c r="P43" s="286"/>
      <c r="Q43" s="200" t="s">
        <v>349</v>
      </c>
      <c r="R43" s="200" t="s">
        <v>641</v>
      </c>
      <c r="S43" s="198" t="s">
        <v>642</v>
      </c>
      <c r="T43" s="198" t="s">
        <v>352</v>
      </c>
      <c r="U43" s="198" t="s">
        <v>643</v>
      </c>
      <c r="V43" s="198" t="s">
        <v>644</v>
      </c>
      <c r="W43" s="244"/>
      <c r="AA43" s="206">
        <f>IF(OR(J43="Fail",ISBLANK(J43)),INDEX('Issue Code Table'!C:C,MATCH(N:N,'Issue Code Table'!A:A,0)),IF(M43="Critical",6,IF(M43="Significant",5,IF(M43="Moderate",3,2))))</f>
        <v>4</v>
      </c>
    </row>
    <row r="44" spans="1:27" ht="100" x14ac:dyDescent="0.25">
      <c r="A44" s="197" t="s">
        <v>645</v>
      </c>
      <c r="B44" s="198" t="s">
        <v>400</v>
      </c>
      <c r="C44" s="198" t="s">
        <v>401</v>
      </c>
      <c r="D44" s="199" t="s">
        <v>221</v>
      </c>
      <c r="E44" s="198" t="s">
        <v>646</v>
      </c>
      <c r="F44" s="198" t="s">
        <v>647</v>
      </c>
      <c r="G44" s="198" t="s">
        <v>648</v>
      </c>
      <c r="H44" s="200" t="s">
        <v>649</v>
      </c>
      <c r="I44" s="199"/>
      <c r="J44" s="198"/>
      <c r="K44" s="198" t="s">
        <v>650</v>
      </c>
      <c r="L44" s="198"/>
      <c r="M44" s="234" t="s">
        <v>227</v>
      </c>
      <c r="N44" s="234" t="s">
        <v>381</v>
      </c>
      <c r="O44" s="203" t="s">
        <v>382</v>
      </c>
      <c r="P44" s="286"/>
      <c r="Q44" s="200" t="s">
        <v>349</v>
      </c>
      <c r="R44" s="200" t="s">
        <v>651</v>
      </c>
      <c r="S44" s="198" t="s">
        <v>652</v>
      </c>
      <c r="T44" s="198" t="s">
        <v>352</v>
      </c>
      <c r="U44" s="198" t="s">
        <v>653</v>
      </c>
      <c r="V44" s="198" t="s">
        <v>654</v>
      </c>
      <c r="W44" s="244"/>
      <c r="AA44" s="206">
        <f>IF(OR(J44="Fail",ISBLANK(J44)),INDEX('Issue Code Table'!C:C,MATCH(N:N,'Issue Code Table'!A:A,0)),IF(M44="Critical",6,IF(M44="Significant",5,IF(M44="Moderate",3,2))))</f>
        <v>4</v>
      </c>
    </row>
    <row r="45" spans="1:27" ht="125" x14ac:dyDescent="0.25">
      <c r="A45" s="197" t="s">
        <v>655</v>
      </c>
      <c r="B45" s="198" t="s">
        <v>340</v>
      </c>
      <c r="C45" s="235" t="s">
        <v>341</v>
      </c>
      <c r="D45" s="199" t="s">
        <v>221</v>
      </c>
      <c r="E45" s="198" t="s">
        <v>656</v>
      </c>
      <c r="F45" s="198" t="s">
        <v>657</v>
      </c>
      <c r="G45" s="198" t="s">
        <v>658</v>
      </c>
      <c r="H45" s="200" t="s">
        <v>659</v>
      </c>
      <c r="I45" s="199"/>
      <c r="J45" s="198"/>
      <c r="K45" s="198" t="s">
        <v>660</v>
      </c>
      <c r="L45" s="198"/>
      <c r="M45" s="234" t="s">
        <v>227</v>
      </c>
      <c r="N45" s="234" t="s">
        <v>381</v>
      </c>
      <c r="O45" s="203" t="s">
        <v>382</v>
      </c>
      <c r="P45" s="286"/>
      <c r="Q45" s="200" t="s">
        <v>349</v>
      </c>
      <c r="R45" s="200" t="s">
        <v>661</v>
      </c>
      <c r="S45" s="198" t="s">
        <v>662</v>
      </c>
      <c r="T45" s="198" t="s">
        <v>352</v>
      </c>
      <c r="U45" s="198" t="s">
        <v>663</v>
      </c>
      <c r="V45" s="198" t="s">
        <v>664</v>
      </c>
      <c r="W45" s="244"/>
      <c r="AA45" s="206">
        <f>IF(OR(J45="Fail",ISBLANK(J45)),INDEX('Issue Code Table'!C:C,MATCH(N:N,'Issue Code Table'!A:A,0)),IF(M45="Critical",6,IF(M45="Significant",5,IF(M45="Moderate",3,2))))</f>
        <v>4</v>
      </c>
    </row>
    <row r="46" spans="1:27" ht="100" x14ac:dyDescent="0.25">
      <c r="A46" s="197" t="s">
        <v>665</v>
      </c>
      <c r="B46" s="198" t="s">
        <v>340</v>
      </c>
      <c r="C46" s="235" t="s">
        <v>341</v>
      </c>
      <c r="D46" s="199" t="s">
        <v>221</v>
      </c>
      <c r="E46" s="198" t="s">
        <v>666</v>
      </c>
      <c r="F46" s="198" t="s">
        <v>667</v>
      </c>
      <c r="G46" s="198" t="s">
        <v>668</v>
      </c>
      <c r="H46" s="200" t="s">
        <v>669</v>
      </c>
      <c r="I46" s="199"/>
      <c r="J46" s="198"/>
      <c r="K46" s="198" t="s">
        <v>670</v>
      </c>
      <c r="L46" s="198"/>
      <c r="M46" s="234" t="s">
        <v>227</v>
      </c>
      <c r="N46" s="234" t="s">
        <v>381</v>
      </c>
      <c r="O46" s="203" t="s">
        <v>382</v>
      </c>
      <c r="P46" s="286"/>
      <c r="Q46" s="200" t="s">
        <v>349</v>
      </c>
      <c r="R46" s="200" t="s">
        <v>671</v>
      </c>
      <c r="S46" s="198" t="s">
        <v>672</v>
      </c>
      <c r="T46" s="198" t="s">
        <v>352</v>
      </c>
      <c r="U46" s="198" t="s">
        <v>673</v>
      </c>
      <c r="V46" s="198" t="s">
        <v>674</v>
      </c>
      <c r="W46" s="244"/>
      <c r="AA46" s="206">
        <f>IF(OR(J46="Fail",ISBLANK(J46)),INDEX('Issue Code Table'!C:C,MATCH(N:N,'Issue Code Table'!A:A,0)),IF(M46="Critical",6,IF(M46="Significant",5,IF(M46="Moderate",3,2))))</f>
        <v>4</v>
      </c>
    </row>
    <row r="47" spans="1:27" ht="137.5" x14ac:dyDescent="0.25">
      <c r="A47" s="197" t="s">
        <v>675</v>
      </c>
      <c r="B47" s="198" t="s">
        <v>340</v>
      </c>
      <c r="C47" s="235" t="s">
        <v>341</v>
      </c>
      <c r="D47" s="199" t="s">
        <v>221</v>
      </c>
      <c r="E47" s="198" t="s">
        <v>676</v>
      </c>
      <c r="F47" s="198" t="s">
        <v>677</v>
      </c>
      <c r="G47" s="198" t="s">
        <v>678</v>
      </c>
      <c r="H47" s="200" t="s">
        <v>679</v>
      </c>
      <c r="I47" s="199"/>
      <c r="J47" s="198"/>
      <c r="K47" s="198" t="s">
        <v>680</v>
      </c>
      <c r="L47" s="198"/>
      <c r="M47" s="234" t="s">
        <v>227</v>
      </c>
      <c r="N47" s="234" t="s">
        <v>381</v>
      </c>
      <c r="O47" s="203" t="s">
        <v>382</v>
      </c>
      <c r="P47" s="286"/>
      <c r="Q47" s="200" t="s">
        <v>349</v>
      </c>
      <c r="R47" s="200" t="s">
        <v>681</v>
      </c>
      <c r="S47" s="198" t="s">
        <v>682</v>
      </c>
      <c r="T47" s="198" t="s">
        <v>352</v>
      </c>
      <c r="U47" s="198" t="s">
        <v>683</v>
      </c>
      <c r="V47" s="198" t="s">
        <v>684</v>
      </c>
      <c r="W47" s="244"/>
      <c r="AA47" s="206">
        <f>IF(OR(J47="Fail",ISBLANK(J47)),INDEX('Issue Code Table'!C:C,MATCH(N:N,'Issue Code Table'!A:A,0)),IF(M47="Critical",6,IF(M47="Significant",5,IF(M47="Moderate",3,2))))</f>
        <v>4</v>
      </c>
    </row>
    <row r="48" spans="1:27" ht="125" x14ac:dyDescent="0.25">
      <c r="A48" s="197" t="s">
        <v>685</v>
      </c>
      <c r="B48" s="198" t="s">
        <v>340</v>
      </c>
      <c r="C48" s="235" t="s">
        <v>341</v>
      </c>
      <c r="D48" s="199" t="s">
        <v>221</v>
      </c>
      <c r="E48" s="198" t="s">
        <v>686</v>
      </c>
      <c r="F48" s="198" t="s">
        <v>687</v>
      </c>
      <c r="G48" s="198" t="s">
        <v>688</v>
      </c>
      <c r="H48" s="200" t="s">
        <v>689</v>
      </c>
      <c r="I48" s="199"/>
      <c r="J48" s="198"/>
      <c r="K48" s="198" t="s">
        <v>690</v>
      </c>
      <c r="L48" s="198"/>
      <c r="M48" s="234" t="s">
        <v>227</v>
      </c>
      <c r="N48" s="234" t="s">
        <v>381</v>
      </c>
      <c r="O48" s="203" t="s">
        <v>382</v>
      </c>
      <c r="P48" s="286"/>
      <c r="Q48" s="200" t="s">
        <v>349</v>
      </c>
      <c r="R48" s="200" t="s">
        <v>691</v>
      </c>
      <c r="S48" s="198" t="s">
        <v>692</v>
      </c>
      <c r="T48" s="198" t="s">
        <v>352</v>
      </c>
      <c r="U48" s="198" t="s">
        <v>693</v>
      </c>
      <c r="V48" s="198" t="s">
        <v>694</v>
      </c>
      <c r="W48" s="244"/>
      <c r="AA48" s="206">
        <f>IF(OR(J48="Fail",ISBLANK(J48)),INDEX('Issue Code Table'!C:C,MATCH(N:N,'Issue Code Table'!A:A,0)),IF(M48="Critical",6,IF(M48="Significant",5,IF(M48="Moderate",3,2))))</f>
        <v>4</v>
      </c>
    </row>
    <row r="49" spans="1:27" ht="237.5" x14ac:dyDescent="0.25">
      <c r="A49" s="197" t="s">
        <v>695</v>
      </c>
      <c r="B49" s="198" t="s">
        <v>340</v>
      </c>
      <c r="C49" s="235" t="s">
        <v>341</v>
      </c>
      <c r="D49" s="199" t="s">
        <v>221</v>
      </c>
      <c r="E49" s="198" t="s">
        <v>696</v>
      </c>
      <c r="F49" s="198" t="s">
        <v>697</v>
      </c>
      <c r="G49" s="198" t="s">
        <v>698</v>
      </c>
      <c r="H49" s="200" t="s">
        <v>699</v>
      </c>
      <c r="I49" s="199"/>
      <c r="J49" s="198"/>
      <c r="K49" s="198" t="s">
        <v>700</v>
      </c>
      <c r="L49" s="198"/>
      <c r="M49" s="234" t="s">
        <v>227</v>
      </c>
      <c r="N49" s="234" t="s">
        <v>381</v>
      </c>
      <c r="O49" s="203" t="s">
        <v>382</v>
      </c>
      <c r="P49" s="286"/>
      <c r="Q49" s="200" t="s">
        <v>349</v>
      </c>
      <c r="R49" s="200" t="s">
        <v>701</v>
      </c>
      <c r="S49" s="198" t="s">
        <v>702</v>
      </c>
      <c r="T49" s="198" t="s">
        <v>703</v>
      </c>
      <c r="U49" s="198" t="s">
        <v>704</v>
      </c>
      <c r="V49" s="198" t="s">
        <v>705</v>
      </c>
      <c r="W49" s="244"/>
      <c r="AA49" s="206">
        <f>IF(OR(J49="Fail",ISBLANK(J49)),INDEX('Issue Code Table'!C:C,MATCH(N:N,'Issue Code Table'!A:A,0)),IF(M49="Critical",6,IF(M49="Significant",5,IF(M49="Moderate",3,2))))</f>
        <v>4</v>
      </c>
    </row>
    <row r="50" spans="1:27" ht="187.5" x14ac:dyDescent="0.25">
      <c r="A50" s="197" t="s">
        <v>706</v>
      </c>
      <c r="B50" s="198" t="s">
        <v>340</v>
      </c>
      <c r="C50" s="235" t="s">
        <v>341</v>
      </c>
      <c r="D50" s="199" t="s">
        <v>221</v>
      </c>
      <c r="E50" s="198" t="s">
        <v>707</v>
      </c>
      <c r="F50" s="198" t="s">
        <v>708</v>
      </c>
      <c r="G50" s="198" t="s">
        <v>709</v>
      </c>
      <c r="H50" s="200" t="s">
        <v>710</v>
      </c>
      <c r="I50" s="199"/>
      <c r="J50" s="198"/>
      <c r="K50" s="198" t="s">
        <v>711</v>
      </c>
      <c r="L50" s="198"/>
      <c r="M50" s="234" t="s">
        <v>227</v>
      </c>
      <c r="N50" s="234" t="s">
        <v>381</v>
      </c>
      <c r="O50" s="203" t="s">
        <v>382</v>
      </c>
      <c r="P50" s="286"/>
      <c r="Q50" s="200" t="s">
        <v>349</v>
      </c>
      <c r="R50" s="200" t="s">
        <v>712</v>
      </c>
      <c r="S50" s="198" t="s">
        <v>713</v>
      </c>
      <c r="T50" s="198" t="s">
        <v>714</v>
      </c>
      <c r="U50" s="198" t="s">
        <v>715</v>
      </c>
      <c r="V50" s="198" t="s">
        <v>716</v>
      </c>
      <c r="W50" s="244"/>
      <c r="AA50" s="206">
        <f>IF(OR(J50="Fail",ISBLANK(J50)),INDEX('Issue Code Table'!C:C,MATCH(N:N,'Issue Code Table'!A:A,0)),IF(M50="Critical",6,IF(M50="Significant",5,IF(M50="Moderate",3,2))))</f>
        <v>4</v>
      </c>
    </row>
    <row r="51" spans="1:27" ht="187.5" x14ac:dyDescent="0.25">
      <c r="A51" s="197" t="s">
        <v>717</v>
      </c>
      <c r="B51" s="198" t="s">
        <v>340</v>
      </c>
      <c r="C51" s="235" t="s">
        <v>341</v>
      </c>
      <c r="D51" s="199" t="s">
        <v>221</v>
      </c>
      <c r="E51" s="198" t="s">
        <v>718</v>
      </c>
      <c r="F51" s="198" t="s">
        <v>719</v>
      </c>
      <c r="G51" s="198" t="s">
        <v>720</v>
      </c>
      <c r="H51" s="200" t="s">
        <v>721</v>
      </c>
      <c r="I51" s="199"/>
      <c r="J51" s="198"/>
      <c r="K51" s="198" t="s">
        <v>722</v>
      </c>
      <c r="L51" s="198"/>
      <c r="M51" s="234" t="s">
        <v>227</v>
      </c>
      <c r="N51" s="234" t="s">
        <v>381</v>
      </c>
      <c r="O51" s="203" t="s">
        <v>382</v>
      </c>
      <c r="P51" s="286"/>
      <c r="Q51" s="200" t="s">
        <v>349</v>
      </c>
      <c r="R51" s="200" t="s">
        <v>723</v>
      </c>
      <c r="S51" s="198" t="s">
        <v>724</v>
      </c>
      <c r="T51" s="198" t="s">
        <v>725</v>
      </c>
      <c r="U51" s="198" t="s">
        <v>726</v>
      </c>
      <c r="V51" s="198" t="s">
        <v>727</v>
      </c>
      <c r="W51" s="244"/>
      <c r="AA51" s="206">
        <f>IF(OR(J51="Fail",ISBLANK(J51)),INDEX('Issue Code Table'!C:C,MATCH(N:N,'Issue Code Table'!A:A,0)),IF(M51="Critical",6,IF(M51="Significant",5,IF(M51="Moderate",3,2))))</f>
        <v>4</v>
      </c>
    </row>
    <row r="52" spans="1:27" ht="112.5" x14ac:dyDescent="0.25">
      <c r="A52" s="197" t="s">
        <v>728</v>
      </c>
      <c r="B52" s="198" t="s">
        <v>340</v>
      </c>
      <c r="C52" s="235" t="s">
        <v>341</v>
      </c>
      <c r="D52" s="199" t="s">
        <v>221</v>
      </c>
      <c r="E52" s="198" t="s">
        <v>729</v>
      </c>
      <c r="F52" s="198" t="s">
        <v>730</v>
      </c>
      <c r="G52" s="198" t="s">
        <v>731</v>
      </c>
      <c r="H52" s="200" t="s">
        <v>732</v>
      </c>
      <c r="I52" s="199"/>
      <c r="J52" s="198"/>
      <c r="K52" s="198" t="s">
        <v>733</v>
      </c>
      <c r="L52" s="198"/>
      <c r="M52" s="234" t="s">
        <v>186</v>
      </c>
      <c r="N52" s="234" t="s">
        <v>347</v>
      </c>
      <c r="O52" s="203" t="s">
        <v>348</v>
      </c>
      <c r="P52" s="286"/>
      <c r="Q52" s="200" t="s">
        <v>349</v>
      </c>
      <c r="R52" s="200" t="s">
        <v>734</v>
      </c>
      <c r="S52" s="198" t="s">
        <v>735</v>
      </c>
      <c r="T52" s="198" t="s">
        <v>352</v>
      </c>
      <c r="U52" s="198" t="s">
        <v>736</v>
      </c>
      <c r="V52" s="198" t="s">
        <v>737</v>
      </c>
      <c r="W52" s="244" t="s">
        <v>248</v>
      </c>
      <c r="X52" s="50"/>
      <c r="Y52" s="50"/>
      <c r="Z52" s="50"/>
      <c r="AA52" s="206">
        <f>IF(OR(J52="Fail",ISBLANK(J52)),INDEX('Issue Code Table'!C:C,MATCH(N:N,'Issue Code Table'!A:A,0)),IF(M52="Critical",6,IF(M52="Significant",5,IF(M52="Moderate",3,2))))</f>
        <v>5</v>
      </c>
    </row>
    <row r="53" spans="1:27" ht="200" x14ac:dyDescent="0.25">
      <c r="A53" s="197" t="s">
        <v>738</v>
      </c>
      <c r="B53" s="236" t="s">
        <v>739</v>
      </c>
      <c r="C53" s="236" t="s">
        <v>740</v>
      </c>
      <c r="D53" s="237" t="s">
        <v>221</v>
      </c>
      <c r="E53" s="198" t="s">
        <v>741</v>
      </c>
      <c r="F53" s="198" t="s">
        <v>742</v>
      </c>
      <c r="G53" s="198" t="s">
        <v>743</v>
      </c>
      <c r="H53" s="200" t="s">
        <v>744</v>
      </c>
      <c r="I53" s="199"/>
      <c r="J53" s="198"/>
      <c r="K53" s="198" t="s">
        <v>745</v>
      </c>
      <c r="L53" s="198"/>
      <c r="M53" s="238" t="s">
        <v>186</v>
      </c>
      <c r="N53" s="238" t="s">
        <v>746</v>
      </c>
      <c r="O53" s="238" t="s">
        <v>747</v>
      </c>
      <c r="P53" s="286"/>
      <c r="Q53" s="200" t="s">
        <v>748</v>
      </c>
      <c r="R53" s="200" t="s">
        <v>749</v>
      </c>
      <c r="S53" s="198" t="s">
        <v>750</v>
      </c>
      <c r="T53" s="198" t="s">
        <v>751</v>
      </c>
      <c r="U53" s="198" t="s">
        <v>752</v>
      </c>
      <c r="V53" s="198" t="s">
        <v>753</v>
      </c>
      <c r="W53" s="244" t="s">
        <v>248</v>
      </c>
      <c r="AA53" s="206">
        <f>IF(OR(J53="Fail",ISBLANK(J53)),INDEX('Issue Code Table'!C:C,MATCH(N:N,'Issue Code Table'!A:A,0)),IF(M53="Critical",6,IF(M53="Significant",5,IF(M53="Moderate",3,2))))</f>
        <v>6</v>
      </c>
    </row>
    <row r="54" spans="1:27" ht="125" x14ac:dyDescent="0.25">
      <c r="A54" s="197" t="s">
        <v>754</v>
      </c>
      <c r="B54" s="239" t="s">
        <v>755</v>
      </c>
      <c r="C54" s="240" t="s">
        <v>756</v>
      </c>
      <c r="D54" s="199" t="s">
        <v>221</v>
      </c>
      <c r="E54" s="198" t="s">
        <v>757</v>
      </c>
      <c r="F54" s="198" t="s">
        <v>758</v>
      </c>
      <c r="G54" s="198" t="s">
        <v>759</v>
      </c>
      <c r="H54" s="200" t="s">
        <v>760</v>
      </c>
      <c r="I54" s="199"/>
      <c r="J54" s="198"/>
      <c r="K54" s="198" t="s">
        <v>761</v>
      </c>
      <c r="L54" s="198"/>
      <c r="M54" s="234" t="s">
        <v>227</v>
      </c>
      <c r="N54" s="234" t="s">
        <v>762</v>
      </c>
      <c r="O54" s="203" t="s">
        <v>763</v>
      </c>
      <c r="P54" s="286"/>
      <c r="Q54" s="200" t="s">
        <v>748</v>
      </c>
      <c r="R54" s="200" t="s">
        <v>764</v>
      </c>
      <c r="S54" s="198" t="s">
        <v>765</v>
      </c>
      <c r="T54" s="198" t="s">
        <v>766</v>
      </c>
      <c r="U54" s="198" t="s">
        <v>767</v>
      </c>
      <c r="V54" s="198" t="s">
        <v>768</v>
      </c>
      <c r="W54" s="244"/>
      <c r="AA54" s="206">
        <f>IF(OR(J54="Fail",ISBLANK(J54)),INDEX('Issue Code Table'!C:C,MATCH(N:N,'Issue Code Table'!A:A,0)),IF(M54="Critical",6,IF(M54="Significant",5,IF(M54="Moderate",3,2))))</f>
        <v>4</v>
      </c>
    </row>
    <row r="55" spans="1:27" ht="137.5" x14ac:dyDescent="0.25">
      <c r="A55" s="197" t="s">
        <v>769</v>
      </c>
      <c r="B55" s="236" t="s">
        <v>739</v>
      </c>
      <c r="C55" s="236" t="s">
        <v>740</v>
      </c>
      <c r="D55" s="237" t="s">
        <v>221</v>
      </c>
      <c r="E55" s="198" t="s">
        <v>770</v>
      </c>
      <c r="F55" s="198" t="s">
        <v>771</v>
      </c>
      <c r="G55" s="198" t="s">
        <v>772</v>
      </c>
      <c r="H55" s="200" t="s">
        <v>773</v>
      </c>
      <c r="I55" s="199"/>
      <c r="J55" s="198"/>
      <c r="K55" s="198" t="s">
        <v>774</v>
      </c>
      <c r="L55" s="198"/>
      <c r="M55" s="238" t="s">
        <v>186</v>
      </c>
      <c r="N55" s="238" t="s">
        <v>511</v>
      </c>
      <c r="O55" s="238" t="s">
        <v>512</v>
      </c>
      <c r="P55" s="286"/>
      <c r="Q55" s="200" t="s">
        <v>748</v>
      </c>
      <c r="R55" s="200" t="s">
        <v>775</v>
      </c>
      <c r="S55" s="198" t="s">
        <v>776</v>
      </c>
      <c r="T55" s="198" t="s">
        <v>777</v>
      </c>
      <c r="U55" s="198" t="s">
        <v>778</v>
      </c>
      <c r="V55" s="198" t="s">
        <v>779</v>
      </c>
      <c r="W55" s="244" t="s">
        <v>248</v>
      </c>
      <c r="AA55" s="206">
        <f>IF(OR(J55="Fail",ISBLANK(J55)),INDEX('Issue Code Table'!C:C,MATCH(N:N,'Issue Code Table'!A:A,0)),IF(M55="Critical",6,IF(M55="Significant",5,IF(M55="Moderate",3,2))))</f>
        <v>6</v>
      </c>
    </row>
    <row r="56" spans="1:27" ht="162.5" x14ac:dyDescent="0.25">
      <c r="A56" s="197" t="s">
        <v>780</v>
      </c>
      <c r="B56" s="239" t="s">
        <v>219</v>
      </c>
      <c r="C56" s="240" t="s">
        <v>781</v>
      </c>
      <c r="D56" s="199" t="s">
        <v>221</v>
      </c>
      <c r="E56" s="198" t="s">
        <v>782</v>
      </c>
      <c r="F56" s="198" t="s">
        <v>783</v>
      </c>
      <c r="G56" s="198" t="s">
        <v>784</v>
      </c>
      <c r="H56" s="200" t="s">
        <v>785</v>
      </c>
      <c r="I56" s="199"/>
      <c r="J56" s="198"/>
      <c r="K56" s="198" t="s">
        <v>786</v>
      </c>
      <c r="L56" s="198"/>
      <c r="M56" s="234" t="s">
        <v>186</v>
      </c>
      <c r="N56" s="234" t="s">
        <v>787</v>
      </c>
      <c r="O56" s="203" t="s">
        <v>788</v>
      </c>
      <c r="P56" s="286"/>
      <c r="Q56" s="200" t="s">
        <v>748</v>
      </c>
      <c r="R56" s="200" t="s">
        <v>789</v>
      </c>
      <c r="S56" s="198" t="s">
        <v>790</v>
      </c>
      <c r="T56" s="198" t="s">
        <v>352</v>
      </c>
      <c r="U56" s="198" t="s">
        <v>791</v>
      </c>
      <c r="V56" s="198" t="s">
        <v>792</v>
      </c>
      <c r="W56" s="244" t="s">
        <v>248</v>
      </c>
      <c r="AA56" s="206">
        <f>IF(OR(J56="Fail",ISBLANK(J56)),INDEX('Issue Code Table'!C:C,MATCH(N:N,'Issue Code Table'!A:A,0)),IF(M56="Critical",6,IF(M56="Significant",5,IF(M56="Moderate",3,2))))</f>
        <v>5</v>
      </c>
    </row>
    <row r="57" spans="1:27" ht="200" x14ac:dyDescent="0.25">
      <c r="A57" s="197" t="s">
        <v>793</v>
      </c>
      <c r="B57" s="198" t="s">
        <v>739</v>
      </c>
      <c r="C57" s="198" t="s">
        <v>740</v>
      </c>
      <c r="D57" s="199" t="s">
        <v>221</v>
      </c>
      <c r="E57" s="198" t="s">
        <v>794</v>
      </c>
      <c r="F57" s="198" t="s">
        <v>795</v>
      </c>
      <c r="G57" s="198" t="s">
        <v>796</v>
      </c>
      <c r="H57" s="200" t="s">
        <v>797</v>
      </c>
      <c r="I57" s="199"/>
      <c r="J57" s="198"/>
      <c r="K57" s="198" t="s">
        <v>798</v>
      </c>
      <c r="L57" s="198"/>
      <c r="M57" s="234" t="s">
        <v>306</v>
      </c>
      <c r="N57" s="234" t="s">
        <v>746</v>
      </c>
      <c r="O57" s="203" t="s">
        <v>747</v>
      </c>
      <c r="P57" s="286"/>
      <c r="Q57" s="200" t="s">
        <v>748</v>
      </c>
      <c r="R57" s="200" t="s">
        <v>799</v>
      </c>
      <c r="S57" s="198" t="s">
        <v>800</v>
      </c>
      <c r="T57" s="198" t="s">
        <v>801</v>
      </c>
      <c r="U57" s="198" t="s">
        <v>802</v>
      </c>
      <c r="V57" s="198" t="s">
        <v>803</v>
      </c>
      <c r="W57" s="244"/>
      <c r="AA57" s="206">
        <f>IF(OR(J57="Fail",ISBLANK(J57)),INDEX('Issue Code Table'!C:C,MATCH(N:N,'Issue Code Table'!A:A,0)),IF(M57="Critical",6,IF(M57="Significant",5,IF(M57="Moderate",3,2))))</f>
        <v>6</v>
      </c>
    </row>
    <row r="58" spans="1:27" ht="100" x14ac:dyDescent="0.25">
      <c r="A58" s="197" t="s">
        <v>804</v>
      </c>
      <c r="B58" s="198" t="s">
        <v>739</v>
      </c>
      <c r="C58" s="198" t="s">
        <v>740</v>
      </c>
      <c r="D58" s="199" t="s">
        <v>221</v>
      </c>
      <c r="E58" s="198" t="s">
        <v>805</v>
      </c>
      <c r="F58" s="198" t="s">
        <v>806</v>
      </c>
      <c r="G58" s="198" t="s">
        <v>807</v>
      </c>
      <c r="H58" s="200" t="s">
        <v>808</v>
      </c>
      <c r="I58" s="199"/>
      <c r="J58" s="198"/>
      <c r="K58" s="198" t="s">
        <v>809</v>
      </c>
      <c r="L58" s="198"/>
      <c r="M58" s="234" t="s">
        <v>306</v>
      </c>
      <c r="N58" s="234" t="s">
        <v>746</v>
      </c>
      <c r="O58" s="203" t="s">
        <v>747</v>
      </c>
      <c r="P58" s="286"/>
      <c r="Q58" s="200" t="s">
        <v>748</v>
      </c>
      <c r="R58" s="200" t="s">
        <v>810</v>
      </c>
      <c r="S58" s="198" t="s">
        <v>811</v>
      </c>
      <c r="T58" s="198" t="s">
        <v>812</v>
      </c>
      <c r="U58" s="198" t="s">
        <v>813</v>
      </c>
      <c r="V58" s="198" t="s">
        <v>814</v>
      </c>
      <c r="W58" s="244"/>
      <c r="AA58" s="206">
        <f>IF(OR(J58="Fail",ISBLANK(J58)),INDEX('Issue Code Table'!C:C,MATCH(N:N,'Issue Code Table'!A:A,0)),IF(M58="Critical",6,IF(M58="Significant",5,IF(M58="Moderate",3,2))))</f>
        <v>6</v>
      </c>
    </row>
    <row r="59" spans="1:27" ht="225" x14ac:dyDescent="0.25">
      <c r="A59" s="197" t="s">
        <v>815</v>
      </c>
      <c r="B59" s="198" t="s">
        <v>816</v>
      </c>
      <c r="C59" s="198" t="s">
        <v>817</v>
      </c>
      <c r="D59" s="199" t="s">
        <v>221</v>
      </c>
      <c r="E59" s="198" t="s">
        <v>818</v>
      </c>
      <c r="F59" s="198" t="s">
        <v>819</v>
      </c>
      <c r="G59" s="198" t="s">
        <v>224</v>
      </c>
      <c r="H59" s="200" t="s">
        <v>820</v>
      </c>
      <c r="I59" s="199"/>
      <c r="J59" s="198"/>
      <c r="K59" s="198" t="s">
        <v>821</v>
      </c>
      <c r="L59" s="198"/>
      <c r="M59" s="234" t="s">
        <v>186</v>
      </c>
      <c r="N59" s="234" t="s">
        <v>822</v>
      </c>
      <c r="O59" s="203" t="s">
        <v>823</v>
      </c>
      <c r="P59" s="286"/>
      <c r="Q59" s="200" t="s">
        <v>824</v>
      </c>
      <c r="R59" s="200" t="s">
        <v>825</v>
      </c>
      <c r="S59" s="198" t="s">
        <v>826</v>
      </c>
      <c r="T59" s="198" t="s">
        <v>352</v>
      </c>
      <c r="U59" s="198" t="s">
        <v>827</v>
      </c>
      <c r="V59" s="198" t="s">
        <v>828</v>
      </c>
      <c r="W59" s="244" t="s">
        <v>248</v>
      </c>
      <c r="AA59" s="206">
        <f>IF(OR(J59="Fail",ISBLANK(J59)),INDEX('Issue Code Table'!C:C,MATCH(N:N,'Issue Code Table'!A:A,0)),IF(M59="Critical",6,IF(M59="Significant",5,IF(M59="Moderate",3,2))))</f>
        <v>5</v>
      </c>
    </row>
    <row r="60" spans="1:27" ht="337.5" x14ac:dyDescent="0.25">
      <c r="A60" s="197" t="s">
        <v>829</v>
      </c>
      <c r="B60" s="198" t="s">
        <v>830</v>
      </c>
      <c r="C60" s="198" t="s">
        <v>831</v>
      </c>
      <c r="D60" s="199" t="s">
        <v>221</v>
      </c>
      <c r="E60" s="198" t="s">
        <v>832</v>
      </c>
      <c r="F60" s="198" t="s">
        <v>833</v>
      </c>
      <c r="G60" s="198" t="s">
        <v>834</v>
      </c>
      <c r="H60" s="200" t="s">
        <v>835</v>
      </c>
      <c r="I60" s="199"/>
      <c r="J60" s="198"/>
      <c r="K60" s="198" t="s">
        <v>836</v>
      </c>
      <c r="L60" s="198"/>
      <c r="M60" s="234" t="s">
        <v>306</v>
      </c>
      <c r="N60" s="234" t="s">
        <v>837</v>
      </c>
      <c r="O60" s="203" t="s">
        <v>838</v>
      </c>
      <c r="P60" s="286"/>
      <c r="Q60" s="200" t="s">
        <v>824</v>
      </c>
      <c r="R60" s="200" t="s">
        <v>839</v>
      </c>
      <c r="S60" s="198" t="s">
        <v>840</v>
      </c>
      <c r="T60" s="198" t="s">
        <v>352</v>
      </c>
      <c r="U60" s="198" t="s">
        <v>841</v>
      </c>
      <c r="V60" s="198" t="s">
        <v>842</v>
      </c>
      <c r="W60" s="244"/>
      <c r="AA60" s="206">
        <f>IF(OR(J60="Fail",ISBLANK(J60)),INDEX('Issue Code Table'!C:C,MATCH(N:N,'Issue Code Table'!A:A,0)),IF(M60="Critical",6,IF(M60="Significant",5,IF(M60="Moderate",3,2))))</f>
        <v>4</v>
      </c>
    </row>
    <row r="61" spans="1:27" ht="100" x14ac:dyDescent="0.25">
      <c r="A61" s="197" t="s">
        <v>843</v>
      </c>
      <c r="B61" s="239" t="s">
        <v>844</v>
      </c>
      <c r="C61" s="235" t="s">
        <v>845</v>
      </c>
      <c r="D61" s="199" t="s">
        <v>221</v>
      </c>
      <c r="E61" s="198" t="s">
        <v>846</v>
      </c>
      <c r="F61" s="198" t="s">
        <v>847</v>
      </c>
      <c r="G61" s="198" t="s">
        <v>848</v>
      </c>
      <c r="H61" s="200" t="s">
        <v>849</v>
      </c>
      <c r="I61" s="199"/>
      <c r="J61" s="198"/>
      <c r="K61" s="198" t="s">
        <v>850</v>
      </c>
      <c r="L61" s="198"/>
      <c r="M61" s="234" t="s">
        <v>227</v>
      </c>
      <c r="N61" s="234" t="s">
        <v>381</v>
      </c>
      <c r="O61" s="203" t="s">
        <v>382</v>
      </c>
      <c r="P61" s="286"/>
      <c r="Q61" s="200" t="s">
        <v>851</v>
      </c>
      <c r="R61" s="200" t="s">
        <v>852</v>
      </c>
      <c r="S61" s="198" t="s">
        <v>853</v>
      </c>
      <c r="T61" s="198" t="s">
        <v>352</v>
      </c>
      <c r="U61" s="198" t="s">
        <v>854</v>
      </c>
      <c r="V61" s="198" t="s">
        <v>855</v>
      </c>
      <c r="W61" s="244"/>
      <c r="AA61" s="206">
        <f>IF(OR(J61="Fail",ISBLANK(J61)),INDEX('Issue Code Table'!C:C,MATCH(N:N,'Issue Code Table'!A:A,0)),IF(M61="Critical",6,IF(M61="Significant",5,IF(M61="Moderate",3,2))))</f>
        <v>4</v>
      </c>
    </row>
    <row r="62" spans="1:27" ht="162.5" x14ac:dyDescent="0.25">
      <c r="A62" s="197" t="s">
        <v>856</v>
      </c>
      <c r="B62" s="198" t="s">
        <v>400</v>
      </c>
      <c r="C62" s="198" t="s">
        <v>401</v>
      </c>
      <c r="D62" s="199" t="s">
        <v>221</v>
      </c>
      <c r="E62" s="198" t="s">
        <v>857</v>
      </c>
      <c r="F62" s="198" t="s">
        <v>858</v>
      </c>
      <c r="G62" s="198" t="s">
        <v>859</v>
      </c>
      <c r="H62" s="200" t="s">
        <v>860</v>
      </c>
      <c r="I62" s="199"/>
      <c r="J62" s="198"/>
      <c r="K62" s="198" t="s">
        <v>861</v>
      </c>
      <c r="L62" s="198"/>
      <c r="M62" s="234" t="s">
        <v>227</v>
      </c>
      <c r="N62" s="234" t="s">
        <v>381</v>
      </c>
      <c r="O62" s="203" t="s">
        <v>382</v>
      </c>
      <c r="P62" s="286"/>
      <c r="Q62" s="200" t="s">
        <v>851</v>
      </c>
      <c r="R62" s="200" t="s">
        <v>862</v>
      </c>
      <c r="S62" s="198" t="s">
        <v>863</v>
      </c>
      <c r="T62" s="198" t="s">
        <v>352</v>
      </c>
      <c r="U62" s="198" t="s">
        <v>864</v>
      </c>
      <c r="V62" s="198" t="s">
        <v>865</v>
      </c>
      <c r="W62" s="244"/>
      <c r="AA62" s="206">
        <f>IF(OR(J62="Fail",ISBLANK(J62)),INDEX('Issue Code Table'!C:C,MATCH(N:N,'Issue Code Table'!A:A,0)),IF(M62="Critical",6,IF(M62="Significant",5,IF(M62="Moderate",3,2))))</f>
        <v>4</v>
      </c>
    </row>
    <row r="63" spans="1:27" ht="350" x14ac:dyDescent="0.25">
      <c r="A63" s="197" t="s">
        <v>866</v>
      </c>
      <c r="B63" s="198" t="s">
        <v>400</v>
      </c>
      <c r="C63" s="198" t="s">
        <v>401</v>
      </c>
      <c r="D63" s="199" t="s">
        <v>221</v>
      </c>
      <c r="E63" s="198" t="s">
        <v>867</v>
      </c>
      <c r="F63" s="198" t="s">
        <v>868</v>
      </c>
      <c r="G63" s="198" t="s">
        <v>869</v>
      </c>
      <c r="H63" s="200" t="s">
        <v>870</v>
      </c>
      <c r="I63" s="199"/>
      <c r="J63" s="198"/>
      <c r="K63" s="198" t="s">
        <v>871</v>
      </c>
      <c r="L63" s="226"/>
      <c r="M63" s="234" t="s">
        <v>186</v>
      </c>
      <c r="N63" s="234" t="s">
        <v>872</v>
      </c>
      <c r="O63" s="203" t="s">
        <v>873</v>
      </c>
      <c r="P63" s="286"/>
      <c r="Q63" s="200" t="s">
        <v>874</v>
      </c>
      <c r="R63" s="200" t="s">
        <v>875</v>
      </c>
      <c r="S63" s="198" t="s">
        <v>876</v>
      </c>
      <c r="T63" s="198" t="s">
        <v>877</v>
      </c>
      <c r="U63" s="241" t="s">
        <v>878</v>
      </c>
      <c r="V63" s="198" t="s">
        <v>879</v>
      </c>
      <c r="W63" s="244" t="s">
        <v>248</v>
      </c>
      <c r="X63" s="50"/>
      <c r="Y63" s="50"/>
      <c r="Z63" s="50"/>
      <c r="AA63" s="206">
        <f>IF(OR(J63="Fail",ISBLANK(J63)),INDEX('Issue Code Table'!C:C,MATCH(N:N,'Issue Code Table'!A:A,0)),IF(M63="Critical",6,IF(M63="Significant",5,IF(M63="Moderate",3,2))))</f>
        <v>6</v>
      </c>
    </row>
    <row r="64" spans="1:27" ht="162.5" x14ac:dyDescent="0.25">
      <c r="A64" s="197" t="s">
        <v>880</v>
      </c>
      <c r="B64" s="198" t="s">
        <v>356</v>
      </c>
      <c r="C64" s="198" t="s">
        <v>357</v>
      </c>
      <c r="D64" s="199" t="s">
        <v>221</v>
      </c>
      <c r="E64" s="198" t="s">
        <v>881</v>
      </c>
      <c r="F64" s="198" t="s">
        <v>882</v>
      </c>
      <c r="G64" s="198" t="s">
        <v>883</v>
      </c>
      <c r="H64" s="200" t="s">
        <v>884</v>
      </c>
      <c r="I64" s="199"/>
      <c r="J64" s="198"/>
      <c r="K64" s="198" t="s">
        <v>885</v>
      </c>
      <c r="L64" s="198"/>
      <c r="M64" s="234" t="s">
        <v>186</v>
      </c>
      <c r="N64" s="234" t="s">
        <v>872</v>
      </c>
      <c r="O64" s="203" t="s">
        <v>873</v>
      </c>
      <c r="P64" s="286"/>
      <c r="Q64" s="200" t="s">
        <v>874</v>
      </c>
      <c r="R64" s="200" t="s">
        <v>886</v>
      </c>
      <c r="S64" s="198" t="s">
        <v>876</v>
      </c>
      <c r="T64" s="198" t="s">
        <v>887</v>
      </c>
      <c r="U64" s="198" t="s">
        <v>888</v>
      </c>
      <c r="V64" s="198" t="s">
        <v>889</v>
      </c>
      <c r="W64" s="244" t="s">
        <v>248</v>
      </c>
      <c r="AA64" s="206">
        <f>IF(OR(J64="Fail",ISBLANK(J64)),INDEX('Issue Code Table'!C:C,MATCH(N:N,'Issue Code Table'!A:A,0)),IF(M64="Critical",6,IF(M64="Significant",5,IF(M64="Moderate",3,2))))</f>
        <v>6</v>
      </c>
    </row>
    <row r="65" spans="1:27" ht="162.5" x14ac:dyDescent="0.25">
      <c r="A65" s="197" t="s">
        <v>890</v>
      </c>
      <c r="B65" s="198" t="s">
        <v>400</v>
      </c>
      <c r="C65" s="198" t="s">
        <v>401</v>
      </c>
      <c r="D65" s="199" t="s">
        <v>221</v>
      </c>
      <c r="E65" s="198" t="s">
        <v>891</v>
      </c>
      <c r="F65" s="198" t="s">
        <v>892</v>
      </c>
      <c r="G65" s="198" t="s">
        <v>893</v>
      </c>
      <c r="H65" s="200" t="s">
        <v>894</v>
      </c>
      <c r="I65" s="199"/>
      <c r="J65" s="198"/>
      <c r="K65" s="198" t="s">
        <v>895</v>
      </c>
      <c r="L65" s="198"/>
      <c r="M65" s="234" t="s">
        <v>186</v>
      </c>
      <c r="N65" s="234" t="s">
        <v>872</v>
      </c>
      <c r="O65" s="203" t="s">
        <v>873</v>
      </c>
      <c r="P65" s="286"/>
      <c r="Q65" s="200" t="s">
        <v>874</v>
      </c>
      <c r="R65" s="200" t="s">
        <v>896</v>
      </c>
      <c r="S65" s="198" t="s">
        <v>876</v>
      </c>
      <c r="T65" s="198" t="s">
        <v>897</v>
      </c>
      <c r="U65" s="198" t="s">
        <v>898</v>
      </c>
      <c r="V65" s="198" t="s">
        <v>899</v>
      </c>
      <c r="W65" s="244" t="s">
        <v>248</v>
      </c>
      <c r="AA65" s="206">
        <f>IF(OR(J65="Fail",ISBLANK(J65)),INDEX('Issue Code Table'!C:C,MATCH(N:N,'Issue Code Table'!A:A,0)),IF(M65="Critical",6,IF(M65="Significant",5,IF(M65="Moderate",3,2))))</f>
        <v>6</v>
      </c>
    </row>
    <row r="66" spans="1:27" ht="112.5" x14ac:dyDescent="0.25">
      <c r="A66" s="197" t="s">
        <v>900</v>
      </c>
      <c r="B66" s="198" t="s">
        <v>219</v>
      </c>
      <c r="C66" s="198" t="s">
        <v>220</v>
      </c>
      <c r="D66" s="199" t="s">
        <v>221</v>
      </c>
      <c r="E66" s="198" t="s">
        <v>901</v>
      </c>
      <c r="F66" s="198" t="s">
        <v>902</v>
      </c>
      <c r="G66" s="198" t="s">
        <v>903</v>
      </c>
      <c r="H66" s="200" t="s">
        <v>904</v>
      </c>
      <c r="I66" s="199"/>
      <c r="J66" s="198"/>
      <c r="K66" s="198" t="s">
        <v>905</v>
      </c>
      <c r="L66" s="198"/>
      <c r="M66" s="234" t="s">
        <v>186</v>
      </c>
      <c r="N66" s="234" t="s">
        <v>787</v>
      </c>
      <c r="O66" s="203" t="s">
        <v>788</v>
      </c>
      <c r="P66" s="286"/>
      <c r="Q66" s="200" t="s">
        <v>874</v>
      </c>
      <c r="R66" s="200" t="s">
        <v>906</v>
      </c>
      <c r="S66" s="198" t="s">
        <v>907</v>
      </c>
      <c r="T66" s="198" t="s">
        <v>352</v>
      </c>
      <c r="U66" s="198" t="s">
        <v>908</v>
      </c>
      <c r="V66" s="198" t="s">
        <v>909</v>
      </c>
      <c r="W66" s="244" t="s">
        <v>248</v>
      </c>
      <c r="AA66" s="206">
        <f>IF(OR(J66="Fail",ISBLANK(J66)),INDEX('Issue Code Table'!C:C,MATCH(N:N,'Issue Code Table'!A:A,0)),IF(M66="Critical",6,IF(M66="Significant",5,IF(M66="Moderate",3,2))))</f>
        <v>5</v>
      </c>
    </row>
    <row r="67" spans="1:27" ht="112.5" x14ac:dyDescent="0.25">
      <c r="A67" s="197" t="s">
        <v>910</v>
      </c>
      <c r="B67" s="198" t="s">
        <v>219</v>
      </c>
      <c r="C67" s="198" t="s">
        <v>220</v>
      </c>
      <c r="D67" s="199" t="s">
        <v>221</v>
      </c>
      <c r="E67" s="198" t="s">
        <v>911</v>
      </c>
      <c r="F67" s="198" t="s">
        <v>912</v>
      </c>
      <c r="G67" s="198" t="s">
        <v>913</v>
      </c>
      <c r="H67" s="200" t="s">
        <v>914</v>
      </c>
      <c r="I67" s="199"/>
      <c r="J67" s="198"/>
      <c r="K67" s="198" t="s">
        <v>915</v>
      </c>
      <c r="L67" s="198"/>
      <c r="M67" s="234" t="s">
        <v>186</v>
      </c>
      <c r="N67" s="234" t="s">
        <v>241</v>
      </c>
      <c r="O67" s="203" t="s">
        <v>242</v>
      </c>
      <c r="P67" s="286"/>
      <c r="Q67" s="200" t="s">
        <v>874</v>
      </c>
      <c r="R67" s="200" t="s">
        <v>916</v>
      </c>
      <c r="S67" s="198" t="s">
        <v>917</v>
      </c>
      <c r="T67" s="198" t="s">
        <v>352</v>
      </c>
      <c r="U67" s="198" t="s">
        <v>918</v>
      </c>
      <c r="V67" s="198" t="s">
        <v>919</v>
      </c>
      <c r="W67" s="244" t="s">
        <v>248</v>
      </c>
      <c r="AA67" s="206">
        <f>IF(OR(J67="Fail",ISBLANK(J67)),INDEX('Issue Code Table'!C:C,MATCH(N:N,'Issue Code Table'!A:A,0)),IF(M67="Critical",6,IF(M67="Significant",5,IF(M67="Moderate",3,2))))</f>
        <v>5</v>
      </c>
    </row>
    <row r="68" spans="1:27" ht="137.5" x14ac:dyDescent="0.25">
      <c r="A68" s="197" t="s">
        <v>920</v>
      </c>
      <c r="B68" s="198" t="s">
        <v>921</v>
      </c>
      <c r="C68" s="198" t="s">
        <v>922</v>
      </c>
      <c r="D68" s="199" t="s">
        <v>221</v>
      </c>
      <c r="E68" s="198" t="s">
        <v>923</v>
      </c>
      <c r="F68" s="198" t="s">
        <v>924</v>
      </c>
      <c r="G68" s="198" t="s">
        <v>925</v>
      </c>
      <c r="H68" s="200" t="s">
        <v>926</v>
      </c>
      <c r="I68" s="199"/>
      <c r="J68" s="198"/>
      <c r="K68" s="198" t="s">
        <v>927</v>
      </c>
      <c r="L68" s="198"/>
      <c r="M68" s="234" t="s">
        <v>186</v>
      </c>
      <c r="N68" s="222" t="s">
        <v>214</v>
      </c>
      <c r="O68" s="223" t="s">
        <v>215</v>
      </c>
      <c r="P68" s="286"/>
      <c r="Q68" s="200" t="s">
        <v>874</v>
      </c>
      <c r="R68" s="200" t="s">
        <v>928</v>
      </c>
      <c r="S68" s="198" t="s">
        <v>929</v>
      </c>
      <c r="T68" s="198" t="s">
        <v>930</v>
      </c>
      <c r="U68" s="198" t="s">
        <v>931</v>
      </c>
      <c r="V68" s="198" t="s">
        <v>932</v>
      </c>
      <c r="W68" s="244" t="s">
        <v>248</v>
      </c>
      <c r="AA68" s="206">
        <f>IF(OR(J68="Fail",ISBLANK(J68)),INDEX('Issue Code Table'!C:C,MATCH(N:N,'Issue Code Table'!A:A,0)),IF(M68="Critical",6,IF(M68="Significant",5,IF(M68="Moderate",3,2))))</f>
        <v>6</v>
      </c>
    </row>
    <row r="69" spans="1:27" ht="162.5" x14ac:dyDescent="0.25">
      <c r="A69" s="197" t="s">
        <v>933</v>
      </c>
      <c r="B69" s="239" t="s">
        <v>356</v>
      </c>
      <c r="C69" s="240" t="s">
        <v>357</v>
      </c>
      <c r="D69" s="199" t="s">
        <v>221</v>
      </c>
      <c r="E69" s="198" t="s">
        <v>934</v>
      </c>
      <c r="F69" s="198" t="s">
        <v>935</v>
      </c>
      <c r="G69" s="198" t="s">
        <v>936</v>
      </c>
      <c r="H69" s="198" t="s">
        <v>937</v>
      </c>
      <c r="I69" s="199"/>
      <c r="J69" s="198"/>
      <c r="K69" s="198" t="s">
        <v>938</v>
      </c>
      <c r="L69" s="198"/>
      <c r="M69" s="234" t="s">
        <v>227</v>
      </c>
      <c r="N69" s="234" t="s">
        <v>762</v>
      </c>
      <c r="O69" s="203" t="s">
        <v>763</v>
      </c>
      <c r="P69" s="286"/>
      <c r="Q69" s="200" t="s">
        <v>939</v>
      </c>
      <c r="R69" s="200" t="s">
        <v>940</v>
      </c>
      <c r="S69" s="198" t="s">
        <v>941</v>
      </c>
      <c r="T69" s="198" t="s">
        <v>942</v>
      </c>
      <c r="U69" s="198" t="s">
        <v>943</v>
      </c>
      <c r="V69" s="198" t="s">
        <v>944</v>
      </c>
      <c r="W69" s="244"/>
      <c r="AA69" s="206">
        <f>IF(OR(J69="Fail",ISBLANK(J69)),INDEX('Issue Code Table'!C:C,MATCH(N:N,'Issue Code Table'!A:A,0)),IF(M69="Critical",6,IF(M69="Significant",5,IF(M69="Moderate",3,2))))</f>
        <v>4</v>
      </c>
    </row>
    <row r="70" spans="1:27" ht="112.5" x14ac:dyDescent="0.25">
      <c r="A70" s="197" t="s">
        <v>945</v>
      </c>
      <c r="B70" s="239" t="s">
        <v>356</v>
      </c>
      <c r="C70" s="240" t="s">
        <v>357</v>
      </c>
      <c r="D70" s="199" t="s">
        <v>221</v>
      </c>
      <c r="E70" s="198" t="s">
        <v>946</v>
      </c>
      <c r="F70" s="198" t="s">
        <v>947</v>
      </c>
      <c r="G70" s="198" t="s">
        <v>948</v>
      </c>
      <c r="H70" s="200" t="s">
        <v>949</v>
      </c>
      <c r="I70" s="199"/>
      <c r="J70" s="198"/>
      <c r="K70" s="198" t="s">
        <v>950</v>
      </c>
      <c r="L70" s="198"/>
      <c r="M70" s="234" t="s">
        <v>227</v>
      </c>
      <c r="N70" s="234" t="s">
        <v>762</v>
      </c>
      <c r="O70" s="203" t="s">
        <v>763</v>
      </c>
      <c r="P70" s="286"/>
      <c r="Q70" s="200" t="s">
        <v>939</v>
      </c>
      <c r="R70" s="200" t="s">
        <v>951</v>
      </c>
      <c r="S70" s="198" t="s">
        <v>952</v>
      </c>
      <c r="T70" s="198" t="s">
        <v>953</v>
      </c>
      <c r="U70" s="198" t="s">
        <v>954</v>
      </c>
      <c r="V70" s="198" t="s">
        <v>955</v>
      </c>
      <c r="W70" s="244"/>
      <c r="AA70" s="206">
        <f>IF(OR(J70="Fail",ISBLANK(J70)),INDEX('Issue Code Table'!C:C,MATCH(N:N,'Issue Code Table'!A:A,0)),IF(M70="Critical",6,IF(M70="Significant",5,IF(M70="Moderate",3,2))))</f>
        <v>4</v>
      </c>
    </row>
    <row r="71" spans="1:27" ht="112.5" x14ac:dyDescent="0.25">
      <c r="A71" s="197" t="s">
        <v>956</v>
      </c>
      <c r="B71" s="198" t="s">
        <v>957</v>
      </c>
      <c r="C71" s="198" t="s">
        <v>958</v>
      </c>
      <c r="D71" s="199" t="s">
        <v>221</v>
      </c>
      <c r="E71" s="198" t="s">
        <v>959</v>
      </c>
      <c r="F71" s="198" t="s">
        <v>960</v>
      </c>
      <c r="G71" s="198" t="s">
        <v>961</v>
      </c>
      <c r="H71" s="200" t="s">
        <v>962</v>
      </c>
      <c r="I71" s="199"/>
      <c r="J71" s="198"/>
      <c r="K71" s="198" t="s">
        <v>963</v>
      </c>
      <c r="L71" s="198"/>
      <c r="M71" s="234" t="s">
        <v>227</v>
      </c>
      <c r="N71" s="234" t="s">
        <v>307</v>
      </c>
      <c r="O71" s="203" t="s">
        <v>308</v>
      </c>
      <c r="P71" s="286"/>
      <c r="Q71" s="200" t="s">
        <v>939</v>
      </c>
      <c r="R71" s="200" t="s">
        <v>964</v>
      </c>
      <c r="S71" s="198" t="s">
        <v>965</v>
      </c>
      <c r="T71" s="198" t="s">
        <v>966</v>
      </c>
      <c r="U71" s="198" t="s">
        <v>967</v>
      </c>
      <c r="V71" s="198" t="s">
        <v>968</v>
      </c>
      <c r="W71" s="244"/>
      <c r="AA71" s="206">
        <f>IF(OR(J71="Fail",ISBLANK(J71)),INDEX('Issue Code Table'!C:C,MATCH(N:N,'Issue Code Table'!A:A,0)),IF(M71="Critical",6,IF(M71="Significant",5,IF(M71="Moderate",3,2))))</f>
        <v>4</v>
      </c>
    </row>
    <row r="72" spans="1:27" ht="250" x14ac:dyDescent="0.25">
      <c r="A72" s="197" t="s">
        <v>969</v>
      </c>
      <c r="B72" s="198" t="s">
        <v>970</v>
      </c>
      <c r="C72" s="198" t="s">
        <v>971</v>
      </c>
      <c r="D72" s="199" t="s">
        <v>165</v>
      </c>
      <c r="E72" s="198" t="s">
        <v>972</v>
      </c>
      <c r="F72" s="198" t="s">
        <v>973</v>
      </c>
      <c r="G72" s="198" t="s">
        <v>974</v>
      </c>
      <c r="H72" s="200" t="s">
        <v>975</v>
      </c>
      <c r="I72" s="199"/>
      <c r="J72" s="198"/>
      <c r="K72" s="198" t="s">
        <v>976</v>
      </c>
      <c r="L72" s="198" t="s">
        <v>977</v>
      </c>
      <c r="M72" s="234" t="s">
        <v>306</v>
      </c>
      <c r="N72" s="234" t="s">
        <v>978</v>
      </c>
      <c r="O72" s="203" t="s">
        <v>979</v>
      </c>
      <c r="P72" s="286"/>
      <c r="Q72" s="200" t="s">
        <v>939</v>
      </c>
      <c r="R72" s="200" t="s">
        <v>980</v>
      </c>
      <c r="S72" s="198" t="s">
        <v>981</v>
      </c>
      <c r="T72" s="198" t="s">
        <v>982</v>
      </c>
      <c r="U72" s="198" t="s">
        <v>983</v>
      </c>
      <c r="V72" s="198" t="s">
        <v>984</v>
      </c>
      <c r="W72" s="244"/>
      <c r="AA72" s="206" t="e">
        <f>IF(OR(J72="Fail",ISBLANK(J72)),INDEX('Issue Code Table'!C:C,MATCH(N:N,'Issue Code Table'!A:A,0)),IF(M72="Critical",6,IF(M72="Significant",5,IF(M72="Moderate",3,2))))</f>
        <v>#N/A</v>
      </c>
    </row>
    <row r="73" spans="1:27" ht="112.5" x14ac:dyDescent="0.25">
      <c r="A73" s="197" t="s">
        <v>985</v>
      </c>
      <c r="B73" s="198" t="s">
        <v>970</v>
      </c>
      <c r="C73" s="198" t="s">
        <v>971</v>
      </c>
      <c r="D73" s="199" t="s">
        <v>165</v>
      </c>
      <c r="E73" s="198" t="s">
        <v>986</v>
      </c>
      <c r="F73" s="198" t="s">
        <v>987</v>
      </c>
      <c r="G73" s="198" t="s">
        <v>988</v>
      </c>
      <c r="H73" s="198" t="s">
        <v>989</v>
      </c>
      <c r="I73" s="199"/>
      <c r="J73" s="198"/>
      <c r="K73" s="198" t="s">
        <v>990</v>
      </c>
      <c r="L73" s="198"/>
      <c r="M73" s="234" t="s">
        <v>306</v>
      </c>
      <c r="N73" s="234" t="s">
        <v>978</v>
      </c>
      <c r="O73" s="203" t="s">
        <v>979</v>
      </c>
      <c r="P73" s="286"/>
      <c r="Q73" s="200" t="s">
        <v>939</v>
      </c>
      <c r="R73" s="200" t="s">
        <v>991</v>
      </c>
      <c r="S73" s="198" t="s">
        <v>992</v>
      </c>
      <c r="T73" s="198" t="s">
        <v>993</v>
      </c>
      <c r="U73" s="198" t="s">
        <v>994</v>
      </c>
      <c r="V73" s="198" t="s">
        <v>995</v>
      </c>
      <c r="W73" s="244"/>
      <c r="X73" s="50"/>
      <c r="Y73" s="50"/>
      <c r="Z73" s="50"/>
      <c r="AA73" s="206" t="e">
        <f>IF(OR(J73="Fail",ISBLANK(J73)),INDEX('Issue Code Table'!C:C,MATCH(N:N,'Issue Code Table'!A:A,0)),IF(M73="Critical",6,IF(M73="Significant",5,IF(M73="Moderate",3,2))))</f>
        <v>#N/A</v>
      </c>
    </row>
    <row r="74" spans="1:27" ht="112.5" x14ac:dyDescent="0.25">
      <c r="A74" s="197" t="s">
        <v>996</v>
      </c>
      <c r="B74" s="198" t="s">
        <v>219</v>
      </c>
      <c r="C74" s="198" t="s">
        <v>220</v>
      </c>
      <c r="D74" s="199" t="s">
        <v>221</v>
      </c>
      <c r="E74" s="198" t="s">
        <v>997</v>
      </c>
      <c r="F74" s="198" t="s">
        <v>998</v>
      </c>
      <c r="G74" s="198" t="s">
        <v>999</v>
      </c>
      <c r="H74" s="200" t="s">
        <v>1000</v>
      </c>
      <c r="I74" s="199"/>
      <c r="J74" s="198"/>
      <c r="K74" s="198" t="s">
        <v>1001</v>
      </c>
      <c r="L74" s="198" t="s">
        <v>1002</v>
      </c>
      <c r="M74" s="234" t="s">
        <v>306</v>
      </c>
      <c r="N74" s="234" t="s">
        <v>1003</v>
      </c>
      <c r="O74" s="203" t="s">
        <v>1004</v>
      </c>
      <c r="P74" s="286"/>
      <c r="Q74" s="200" t="s">
        <v>939</v>
      </c>
      <c r="R74" s="200" t="s">
        <v>1005</v>
      </c>
      <c r="S74" s="198" t="s">
        <v>1006</v>
      </c>
      <c r="T74" s="198" t="s">
        <v>1007</v>
      </c>
      <c r="U74" s="198" t="s">
        <v>1008</v>
      </c>
      <c r="V74" s="198" t="s">
        <v>1009</v>
      </c>
      <c r="W74" s="244"/>
      <c r="AA74" s="206">
        <f>IF(OR(J74="Fail",ISBLANK(J74)),INDEX('Issue Code Table'!C:C,MATCH(N:N,'Issue Code Table'!A:A,0)),IF(M74="Critical",6,IF(M74="Significant",5,IF(M74="Moderate",3,2))))</f>
        <v>1</v>
      </c>
    </row>
    <row r="75" spans="1:27" ht="125" x14ac:dyDescent="0.25">
      <c r="A75" s="197" t="s">
        <v>1010</v>
      </c>
      <c r="B75" s="198" t="s">
        <v>219</v>
      </c>
      <c r="C75" s="198" t="s">
        <v>220</v>
      </c>
      <c r="D75" s="199" t="s">
        <v>221</v>
      </c>
      <c r="E75" s="198" t="s">
        <v>1011</v>
      </c>
      <c r="F75" s="198" t="s">
        <v>1012</v>
      </c>
      <c r="G75" s="198" t="s">
        <v>1013</v>
      </c>
      <c r="H75" s="200" t="s">
        <v>1014</v>
      </c>
      <c r="I75" s="199"/>
      <c r="J75" s="198"/>
      <c r="K75" s="198" t="s">
        <v>1015</v>
      </c>
      <c r="L75" s="198"/>
      <c r="M75" s="238" t="s">
        <v>227</v>
      </c>
      <c r="N75" s="238" t="s">
        <v>762</v>
      </c>
      <c r="O75" s="238" t="s">
        <v>763</v>
      </c>
      <c r="P75" s="249"/>
      <c r="Q75" s="200" t="s">
        <v>939</v>
      </c>
      <c r="R75" s="200" t="s">
        <v>1016</v>
      </c>
      <c r="S75" s="198" t="s">
        <v>1017</v>
      </c>
      <c r="T75" s="198" t="s">
        <v>1018</v>
      </c>
      <c r="U75" s="198" t="s">
        <v>1019</v>
      </c>
      <c r="V75" s="198" t="s">
        <v>1020</v>
      </c>
      <c r="W75" s="244"/>
      <c r="AA75" s="206">
        <f>IF(OR(J75="Fail",ISBLANK(J75)),INDEX('Issue Code Table'!C:C,MATCH(N:N,'Issue Code Table'!A:A,0)),IF(M75="Critical",6,IF(M75="Significant",5,IF(M75="Moderate",3,2))))</f>
        <v>4</v>
      </c>
    </row>
    <row r="76" spans="1:27" ht="409.5" x14ac:dyDescent="0.25">
      <c r="A76" s="197" t="s">
        <v>1021</v>
      </c>
      <c r="B76" s="239" t="s">
        <v>1022</v>
      </c>
      <c r="C76" s="240" t="s">
        <v>1023</v>
      </c>
      <c r="D76" s="199" t="s">
        <v>221</v>
      </c>
      <c r="E76" s="198" t="s">
        <v>1024</v>
      </c>
      <c r="F76" s="198" t="s">
        <v>1025</v>
      </c>
      <c r="G76" s="198" t="s">
        <v>1026</v>
      </c>
      <c r="H76" s="200" t="s">
        <v>1027</v>
      </c>
      <c r="I76" s="199"/>
      <c r="J76" s="198"/>
      <c r="K76" s="198" t="s">
        <v>1028</v>
      </c>
      <c r="L76" s="198"/>
      <c r="M76" s="234" t="s">
        <v>186</v>
      </c>
      <c r="N76" s="222" t="s">
        <v>214</v>
      </c>
      <c r="O76" s="223" t="s">
        <v>215</v>
      </c>
      <c r="P76" s="286"/>
      <c r="Q76" s="200" t="s">
        <v>1029</v>
      </c>
      <c r="R76" s="200" t="s">
        <v>1030</v>
      </c>
      <c r="S76" s="198" t="s">
        <v>1031</v>
      </c>
      <c r="T76" s="198" t="s">
        <v>1032</v>
      </c>
      <c r="U76" s="241" t="s">
        <v>1033</v>
      </c>
      <c r="V76" s="198" t="s">
        <v>1034</v>
      </c>
      <c r="W76" s="244" t="s">
        <v>248</v>
      </c>
      <c r="AA76" s="206">
        <f>IF(OR(J76="Fail",ISBLANK(J76)),INDEX('Issue Code Table'!C:C,MATCH(N:N,'Issue Code Table'!A:A,0)),IF(M76="Critical",6,IF(M76="Significant",5,IF(M76="Moderate",3,2))))</f>
        <v>6</v>
      </c>
    </row>
    <row r="77" spans="1:27" ht="409.5" x14ac:dyDescent="0.25">
      <c r="A77" s="197" t="s">
        <v>1035</v>
      </c>
      <c r="B77" s="239" t="s">
        <v>1022</v>
      </c>
      <c r="C77" s="240" t="s">
        <v>1023</v>
      </c>
      <c r="D77" s="199" t="s">
        <v>221</v>
      </c>
      <c r="E77" s="198" t="s">
        <v>1036</v>
      </c>
      <c r="F77" s="198" t="s">
        <v>1037</v>
      </c>
      <c r="G77" s="198" t="s">
        <v>1038</v>
      </c>
      <c r="H77" s="200" t="s">
        <v>1039</v>
      </c>
      <c r="I77" s="199"/>
      <c r="J77" s="198"/>
      <c r="K77" s="198" t="s">
        <v>1040</v>
      </c>
      <c r="L77" s="198"/>
      <c r="M77" s="234" t="s">
        <v>186</v>
      </c>
      <c r="N77" s="222" t="s">
        <v>214</v>
      </c>
      <c r="O77" s="223" t="s">
        <v>215</v>
      </c>
      <c r="P77" s="286"/>
      <c r="Q77" s="200" t="s">
        <v>1029</v>
      </c>
      <c r="R77" s="200" t="s">
        <v>1041</v>
      </c>
      <c r="S77" s="198" t="s">
        <v>1031</v>
      </c>
      <c r="T77" s="198" t="s">
        <v>1042</v>
      </c>
      <c r="U77" s="198" t="s">
        <v>1043</v>
      </c>
      <c r="V77" s="198" t="s">
        <v>1044</v>
      </c>
      <c r="W77" s="244" t="s">
        <v>248</v>
      </c>
      <c r="AA77" s="206">
        <f>IF(OR(J77="Fail",ISBLANK(J77)),INDEX('Issue Code Table'!C:C,MATCH(N:N,'Issue Code Table'!A:A,0)),IF(M77="Critical",6,IF(M77="Significant",5,IF(M77="Moderate",3,2))))</f>
        <v>6</v>
      </c>
    </row>
    <row r="78" spans="1:27" ht="112.5" x14ac:dyDescent="0.25">
      <c r="A78" s="197" t="s">
        <v>1045</v>
      </c>
      <c r="B78" s="198" t="s">
        <v>219</v>
      </c>
      <c r="C78" s="198" t="s">
        <v>220</v>
      </c>
      <c r="D78" s="199" t="s">
        <v>221</v>
      </c>
      <c r="E78" s="198" t="s">
        <v>1046</v>
      </c>
      <c r="F78" s="198" t="s">
        <v>1047</v>
      </c>
      <c r="G78" s="198" t="s">
        <v>1048</v>
      </c>
      <c r="H78" s="200" t="s">
        <v>1049</v>
      </c>
      <c r="I78" s="199"/>
      <c r="J78" s="198"/>
      <c r="K78" s="198" t="s">
        <v>1050</v>
      </c>
      <c r="L78" s="198"/>
      <c r="M78" s="234" t="s">
        <v>186</v>
      </c>
      <c r="N78" s="234" t="s">
        <v>872</v>
      </c>
      <c r="O78" s="203" t="s">
        <v>873</v>
      </c>
      <c r="P78" s="286"/>
      <c r="Q78" s="200" t="s">
        <v>1029</v>
      </c>
      <c r="R78" s="200" t="s">
        <v>1051</v>
      </c>
      <c r="S78" s="198" t="s">
        <v>1052</v>
      </c>
      <c r="T78" s="198" t="s">
        <v>1053</v>
      </c>
      <c r="U78" s="198" t="s">
        <v>1054</v>
      </c>
      <c r="V78" s="198" t="s">
        <v>1055</v>
      </c>
      <c r="W78" s="244" t="s">
        <v>248</v>
      </c>
      <c r="AA78" s="206">
        <f>IF(OR(J78="Fail",ISBLANK(J78)),INDEX('Issue Code Table'!C:C,MATCH(N:N,'Issue Code Table'!A:A,0)),IF(M78="Critical",6,IF(M78="Significant",5,IF(M78="Moderate",3,2))))</f>
        <v>6</v>
      </c>
    </row>
    <row r="79" spans="1:27" ht="137.5" x14ac:dyDescent="0.25">
      <c r="A79" s="197" t="s">
        <v>1056</v>
      </c>
      <c r="B79" s="198" t="s">
        <v>1057</v>
      </c>
      <c r="C79" s="240" t="s">
        <v>1058</v>
      </c>
      <c r="D79" s="199" t="s">
        <v>221</v>
      </c>
      <c r="E79" s="198" t="s">
        <v>1059</v>
      </c>
      <c r="F79" s="198" t="s">
        <v>1060</v>
      </c>
      <c r="G79" s="198" t="s">
        <v>1061</v>
      </c>
      <c r="H79" s="200" t="s">
        <v>1062</v>
      </c>
      <c r="I79" s="199"/>
      <c r="J79" s="198"/>
      <c r="K79" s="198" t="s">
        <v>1063</v>
      </c>
      <c r="L79" s="198" t="s">
        <v>1064</v>
      </c>
      <c r="M79" s="234" t="s">
        <v>227</v>
      </c>
      <c r="N79" s="234" t="s">
        <v>1065</v>
      </c>
      <c r="O79" s="203" t="s">
        <v>1066</v>
      </c>
      <c r="P79" s="286"/>
      <c r="Q79" s="200" t="s">
        <v>1067</v>
      </c>
      <c r="R79" s="198" t="s">
        <v>1068</v>
      </c>
      <c r="S79" s="198" t="s">
        <v>1069</v>
      </c>
      <c r="T79" s="198" t="s">
        <v>1070</v>
      </c>
      <c r="U79" s="198" t="s">
        <v>1071</v>
      </c>
      <c r="V79" s="198" t="s">
        <v>1072</v>
      </c>
      <c r="W79" s="244"/>
      <c r="AA79" s="206">
        <f>IF(OR(J79="Fail",ISBLANK(J79)),INDEX('Issue Code Table'!C:C,MATCH(N:N,'Issue Code Table'!A:A,0)),IF(M79="Critical",6,IF(M79="Significant",5,IF(M79="Moderate",3,2))))</f>
        <v>4</v>
      </c>
    </row>
    <row r="80" spans="1:27" ht="409.5" x14ac:dyDescent="0.25">
      <c r="A80" s="197" t="s">
        <v>1073</v>
      </c>
      <c r="B80" s="198" t="s">
        <v>1022</v>
      </c>
      <c r="C80" s="235" t="s">
        <v>1023</v>
      </c>
      <c r="D80" s="199" t="s">
        <v>221</v>
      </c>
      <c r="E80" s="198" t="s">
        <v>1074</v>
      </c>
      <c r="F80" s="198" t="s">
        <v>1075</v>
      </c>
      <c r="G80" s="198" t="s">
        <v>1076</v>
      </c>
      <c r="H80" s="200" t="s">
        <v>1077</v>
      </c>
      <c r="I80" s="199"/>
      <c r="J80" s="198"/>
      <c r="K80" s="198" t="s">
        <v>1078</v>
      </c>
      <c r="L80" s="198"/>
      <c r="M80" s="234" t="s">
        <v>227</v>
      </c>
      <c r="N80" s="234" t="s">
        <v>762</v>
      </c>
      <c r="O80" s="234" t="s">
        <v>763</v>
      </c>
      <c r="P80" s="286"/>
      <c r="Q80" s="200" t="s">
        <v>1067</v>
      </c>
      <c r="R80" s="200" t="s">
        <v>1079</v>
      </c>
      <c r="S80" s="198" t="s">
        <v>1031</v>
      </c>
      <c r="T80" s="198" t="s">
        <v>1080</v>
      </c>
      <c r="U80" s="198" t="s">
        <v>1081</v>
      </c>
      <c r="V80" s="198" t="s">
        <v>1082</v>
      </c>
      <c r="W80" s="244"/>
      <c r="AA80" s="206">
        <f>IF(OR(J80="Fail",ISBLANK(J80)),INDEX('Issue Code Table'!C:C,MATCH(N:N,'Issue Code Table'!A:A,0)),IF(M80="Critical",6,IF(M80="Significant",5,IF(M80="Moderate",3,2))))</f>
        <v>4</v>
      </c>
    </row>
    <row r="81" spans="1:27" ht="409.5" x14ac:dyDescent="0.25">
      <c r="A81" s="197" t="s">
        <v>1083</v>
      </c>
      <c r="B81" s="239" t="s">
        <v>1022</v>
      </c>
      <c r="C81" s="240" t="s">
        <v>1023</v>
      </c>
      <c r="D81" s="199" t="s">
        <v>221</v>
      </c>
      <c r="E81" s="198" t="s">
        <v>1084</v>
      </c>
      <c r="F81" s="198" t="s">
        <v>1085</v>
      </c>
      <c r="G81" s="198" t="s">
        <v>1086</v>
      </c>
      <c r="H81" s="200" t="s">
        <v>1087</v>
      </c>
      <c r="I81" s="199"/>
      <c r="J81" s="198"/>
      <c r="K81" s="198" t="s">
        <v>1088</v>
      </c>
      <c r="L81" s="198"/>
      <c r="M81" s="234" t="s">
        <v>186</v>
      </c>
      <c r="N81" s="222" t="s">
        <v>214</v>
      </c>
      <c r="O81" s="223" t="s">
        <v>215</v>
      </c>
      <c r="P81" s="286"/>
      <c r="Q81" s="200" t="s">
        <v>1067</v>
      </c>
      <c r="R81" s="200" t="s">
        <v>1089</v>
      </c>
      <c r="S81" s="198" t="s">
        <v>1031</v>
      </c>
      <c r="T81" s="198" t="s">
        <v>1090</v>
      </c>
      <c r="U81" s="198" t="s">
        <v>1091</v>
      </c>
      <c r="V81" s="198" t="s">
        <v>1092</v>
      </c>
      <c r="W81" s="244" t="s">
        <v>248</v>
      </c>
      <c r="AA81" s="206">
        <f>IF(OR(J81="Fail",ISBLANK(J81)),INDEX('Issue Code Table'!C:C,MATCH(N:N,'Issue Code Table'!A:A,0)),IF(M81="Critical",6,IF(M81="Significant",5,IF(M81="Moderate",3,2))))</f>
        <v>6</v>
      </c>
    </row>
    <row r="82" spans="1:27" ht="137.5" x14ac:dyDescent="0.25">
      <c r="A82" s="197" t="s">
        <v>1093</v>
      </c>
      <c r="B82" s="198" t="s">
        <v>1057</v>
      </c>
      <c r="C82" s="198" t="s">
        <v>1058</v>
      </c>
      <c r="D82" s="199" t="s">
        <v>221</v>
      </c>
      <c r="E82" s="198" t="s">
        <v>1094</v>
      </c>
      <c r="F82" s="198" t="s">
        <v>1095</v>
      </c>
      <c r="G82" s="198" t="s">
        <v>1096</v>
      </c>
      <c r="H82" s="200" t="s">
        <v>1097</v>
      </c>
      <c r="I82" s="199"/>
      <c r="J82" s="198"/>
      <c r="K82" s="198" t="s">
        <v>1098</v>
      </c>
      <c r="L82" s="198"/>
      <c r="M82" s="234" t="s">
        <v>227</v>
      </c>
      <c r="N82" s="234" t="s">
        <v>381</v>
      </c>
      <c r="O82" s="203" t="s">
        <v>1099</v>
      </c>
      <c r="P82" s="286"/>
      <c r="Q82" s="200" t="s">
        <v>1067</v>
      </c>
      <c r="R82" s="200" t="s">
        <v>1100</v>
      </c>
      <c r="S82" s="198" t="s">
        <v>1101</v>
      </c>
      <c r="T82" s="198" t="s">
        <v>1102</v>
      </c>
      <c r="U82" s="198" t="s">
        <v>1103</v>
      </c>
      <c r="V82" s="198" t="s">
        <v>1104</v>
      </c>
      <c r="W82" s="244"/>
      <c r="AA82" s="206">
        <f>IF(OR(J82="Fail",ISBLANK(J82)),INDEX('Issue Code Table'!C:C,MATCH(N:N,'Issue Code Table'!A:A,0)),IF(M82="Critical",6,IF(M82="Significant",5,IF(M82="Moderate",3,2))))</f>
        <v>4</v>
      </c>
    </row>
    <row r="83" spans="1:27" ht="312.5" x14ac:dyDescent="0.25">
      <c r="A83" s="197" t="s">
        <v>1105</v>
      </c>
      <c r="B83" s="236" t="s">
        <v>400</v>
      </c>
      <c r="C83" s="236" t="s">
        <v>401</v>
      </c>
      <c r="D83" s="237" t="s">
        <v>221</v>
      </c>
      <c r="E83" s="198" t="s">
        <v>1106</v>
      </c>
      <c r="F83" s="198" t="s">
        <v>1107</v>
      </c>
      <c r="G83" s="198" t="s">
        <v>1108</v>
      </c>
      <c r="H83" s="200" t="s">
        <v>1109</v>
      </c>
      <c r="I83" s="199"/>
      <c r="J83" s="198"/>
      <c r="K83" s="198" t="s">
        <v>1110</v>
      </c>
      <c r="L83" s="198"/>
      <c r="M83" s="238" t="s">
        <v>186</v>
      </c>
      <c r="N83" s="238" t="s">
        <v>787</v>
      </c>
      <c r="O83" s="238" t="s">
        <v>788</v>
      </c>
      <c r="P83" s="286"/>
      <c r="Q83" s="200" t="s">
        <v>1067</v>
      </c>
      <c r="R83" s="200" t="s">
        <v>1111</v>
      </c>
      <c r="S83" s="198" t="s">
        <v>1112</v>
      </c>
      <c r="T83" s="198" t="s">
        <v>1113</v>
      </c>
      <c r="U83" s="198" t="s">
        <v>1114</v>
      </c>
      <c r="V83" s="198" t="s">
        <v>1115</v>
      </c>
      <c r="W83" s="244" t="s">
        <v>248</v>
      </c>
      <c r="AA83" s="206">
        <f>IF(OR(J83="Fail",ISBLANK(J83)),INDEX('Issue Code Table'!C:C,MATCH(N:N,'Issue Code Table'!A:A,0)),IF(M83="Critical",6,IF(M83="Significant",5,IF(M83="Moderate",3,2))))</f>
        <v>5</v>
      </c>
    </row>
    <row r="84" spans="1:27" ht="100" x14ac:dyDescent="0.25">
      <c r="A84" s="197" t="s">
        <v>1116</v>
      </c>
      <c r="B84" s="198" t="s">
        <v>340</v>
      </c>
      <c r="C84" s="235" t="s">
        <v>341</v>
      </c>
      <c r="D84" s="199" t="s">
        <v>221</v>
      </c>
      <c r="E84" s="198" t="s">
        <v>1117</v>
      </c>
      <c r="F84" s="198" t="s">
        <v>1118</v>
      </c>
      <c r="G84" s="198" t="s">
        <v>1119</v>
      </c>
      <c r="H84" s="200" t="s">
        <v>1120</v>
      </c>
      <c r="I84" s="199"/>
      <c r="J84" s="198"/>
      <c r="K84" s="198" t="s">
        <v>1121</v>
      </c>
      <c r="L84" s="198"/>
      <c r="M84" s="234" t="s">
        <v>186</v>
      </c>
      <c r="N84" s="234" t="s">
        <v>787</v>
      </c>
      <c r="O84" s="203" t="s">
        <v>788</v>
      </c>
      <c r="P84" s="286"/>
      <c r="Q84" s="200" t="s">
        <v>1122</v>
      </c>
      <c r="R84" s="200" t="s">
        <v>1123</v>
      </c>
      <c r="S84" s="198" t="s">
        <v>1124</v>
      </c>
      <c r="T84" s="198" t="s">
        <v>352</v>
      </c>
      <c r="U84" s="198" t="s">
        <v>1125</v>
      </c>
      <c r="V84" s="198" t="s">
        <v>1126</v>
      </c>
      <c r="W84" s="244" t="s">
        <v>248</v>
      </c>
      <c r="AA84" s="206">
        <f>IF(OR(J84="Fail",ISBLANK(J84)),INDEX('Issue Code Table'!C:C,MATCH(N:N,'Issue Code Table'!A:A,0)),IF(M84="Critical",6,IF(M84="Significant",5,IF(M84="Moderate",3,2))))</f>
        <v>5</v>
      </c>
    </row>
    <row r="85" spans="1:27" ht="125" x14ac:dyDescent="0.25">
      <c r="A85" s="197" t="s">
        <v>1127</v>
      </c>
      <c r="B85" s="198" t="s">
        <v>340</v>
      </c>
      <c r="C85" s="235" t="s">
        <v>341</v>
      </c>
      <c r="D85" s="237" t="s">
        <v>221</v>
      </c>
      <c r="E85" s="198" t="s">
        <v>1128</v>
      </c>
      <c r="F85" s="198" t="s">
        <v>1129</v>
      </c>
      <c r="G85" s="198" t="s">
        <v>1130</v>
      </c>
      <c r="H85" s="200" t="s">
        <v>1131</v>
      </c>
      <c r="I85" s="199"/>
      <c r="J85" s="198"/>
      <c r="K85" s="198" t="s">
        <v>1132</v>
      </c>
      <c r="L85" s="198"/>
      <c r="M85" s="238" t="s">
        <v>186</v>
      </c>
      <c r="N85" s="238" t="s">
        <v>787</v>
      </c>
      <c r="O85" s="238" t="s">
        <v>788</v>
      </c>
      <c r="P85" s="286"/>
      <c r="Q85" s="200" t="s">
        <v>1122</v>
      </c>
      <c r="R85" s="200" t="s">
        <v>1133</v>
      </c>
      <c r="S85" s="198" t="s">
        <v>1134</v>
      </c>
      <c r="T85" s="198" t="s">
        <v>1135</v>
      </c>
      <c r="U85" s="198" t="s">
        <v>1136</v>
      </c>
      <c r="V85" s="198" t="s">
        <v>1137</v>
      </c>
      <c r="W85" s="244" t="s">
        <v>248</v>
      </c>
      <c r="AA85" s="206">
        <f>IF(OR(J85="Fail",ISBLANK(J85)),INDEX('Issue Code Table'!C:C,MATCH(N:N,'Issue Code Table'!A:A,0)),IF(M85="Critical",6,IF(M85="Significant",5,IF(M85="Moderate",3,2))))</f>
        <v>5</v>
      </c>
    </row>
    <row r="86" spans="1:27" ht="162.5" x14ac:dyDescent="0.25">
      <c r="A86" s="197" t="s">
        <v>1138</v>
      </c>
      <c r="B86" s="198" t="s">
        <v>340</v>
      </c>
      <c r="C86" s="235" t="s">
        <v>341</v>
      </c>
      <c r="D86" s="237" t="s">
        <v>221</v>
      </c>
      <c r="E86" s="198" t="s">
        <v>1139</v>
      </c>
      <c r="F86" s="198" t="s">
        <v>1140</v>
      </c>
      <c r="G86" s="198" t="s">
        <v>1141</v>
      </c>
      <c r="H86" s="200" t="s">
        <v>1142</v>
      </c>
      <c r="I86" s="199"/>
      <c r="J86" s="198"/>
      <c r="K86" s="198" t="s">
        <v>1143</v>
      </c>
      <c r="L86" s="198"/>
      <c r="M86" s="238" t="s">
        <v>186</v>
      </c>
      <c r="N86" s="238" t="s">
        <v>787</v>
      </c>
      <c r="O86" s="238" t="s">
        <v>788</v>
      </c>
      <c r="P86" s="286"/>
      <c r="Q86" s="200" t="s">
        <v>1122</v>
      </c>
      <c r="R86" s="200" t="s">
        <v>1144</v>
      </c>
      <c r="S86" s="198" t="s">
        <v>1145</v>
      </c>
      <c r="T86" s="198" t="s">
        <v>1146</v>
      </c>
      <c r="U86" s="198" t="s">
        <v>1147</v>
      </c>
      <c r="V86" s="198" t="s">
        <v>1148</v>
      </c>
      <c r="W86" s="244" t="s">
        <v>248</v>
      </c>
      <c r="AA86" s="206">
        <f>IF(OR(J86="Fail",ISBLANK(J86)),INDEX('Issue Code Table'!C:C,MATCH(N:N,'Issue Code Table'!A:A,0)),IF(M86="Critical",6,IF(M86="Significant",5,IF(M86="Moderate",3,2))))</f>
        <v>5</v>
      </c>
    </row>
    <row r="87" spans="1:27" ht="112.5" x14ac:dyDescent="0.25">
      <c r="A87" s="197" t="s">
        <v>1149</v>
      </c>
      <c r="B87" s="198" t="s">
        <v>340</v>
      </c>
      <c r="C87" s="235" t="s">
        <v>341</v>
      </c>
      <c r="D87" s="199" t="s">
        <v>221</v>
      </c>
      <c r="E87" s="198" t="s">
        <v>1150</v>
      </c>
      <c r="F87" s="198" t="s">
        <v>1151</v>
      </c>
      <c r="G87" s="198" t="s">
        <v>1152</v>
      </c>
      <c r="H87" s="200" t="s">
        <v>1153</v>
      </c>
      <c r="I87" s="199"/>
      <c r="J87" s="198"/>
      <c r="K87" s="198" t="s">
        <v>1154</v>
      </c>
      <c r="L87" s="198"/>
      <c r="M87" s="234" t="s">
        <v>186</v>
      </c>
      <c r="N87" s="234" t="s">
        <v>347</v>
      </c>
      <c r="O87" s="203" t="s">
        <v>348</v>
      </c>
      <c r="P87" s="286"/>
      <c r="Q87" s="200" t="s">
        <v>1122</v>
      </c>
      <c r="R87" s="200" t="s">
        <v>1155</v>
      </c>
      <c r="S87" s="198" t="s">
        <v>1156</v>
      </c>
      <c r="T87" s="198" t="s">
        <v>352</v>
      </c>
      <c r="U87" s="198" t="s">
        <v>1157</v>
      </c>
      <c r="V87" s="198" t="s">
        <v>1158</v>
      </c>
      <c r="W87" s="244" t="s">
        <v>248</v>
      </c>
      <c r="AA87" s="206">
        <f>IF(OR(J87="Fail",ISBLANK(J87)),INDEX('Issue Code Table'!C:C,MATCH(N:N,'Issue Code Table'!A:A,0)),IF(M87="Critical",6,IF(M87="Significant",5,IF(M87="Moderate",3,2))))</f>
        <v>5</v>
      </c>
    </row>
    <row r="88" spans="1:27" ht="150" x14ac:dyDescent="0.25">
      <c r="A88" s="197" t="s">
        <v>1159</v>
      </c>
      <c r="B88" s="239" t="s">
        <v>193</v>
      </c>
      <c r="C88" s="240" t="s">
        <v>194</v>
      </c>
      <c r="D88" s="199" t="s">
        <v>221</v>
      </c>
      <c r="E88" s="198" t="s">
        <v>1160</v>
      </c>
      <c r="F88" s="198" t="s">
        <v>1161</v>
      </c>
      <c r="G88" s="198" t="s">
        <v>1162</v>
      </c>
      <c r="H88" s="200" t="s">
        <v>1163</v>
      </c>
      <c r="I88" s="199"/>
      <c r="J88" s="198"/>
      <c r="K88" s="198" t="s">
        <v>1164</v>
      </c>
      <c r="L88" s="198"/>
      <c r="M88" s="234" t="s">
        <v>186</v>
      </c>
      <c r="N88" s="234" t="s">
        <v>787</v>
      </c>
      <c r="O88" s="203" t="s">
        <v>788</v>
      </c>
      <c r="P88" s="286"/>
      <c r="Q88" s="200" t="s">
        <v>1122</v>
      </c>
      <c r="R88" s="200" t="s">
        <v>1165</v>
      </c>
      <c r="S88" s="198" t="s">
        <v>1166</v>
      </c>
      <c r="T88" s="198" t="s">
        <v>1167</v>
      </c>
      <c r="U88" s="198" t="s">
        <v>1168</v>
      </c>
      <c r="V88" s="198" t="s">
        <v>1169</v>
      </c>
      <c r="W88" s="244" t="s">
        <v>248</v>
      </c>
      <c r="AA88" s="206">
        <f>IF(OR(J88="Fail",ISBLANK(J88)),INDEX('Issue Code Table'!C:C,MATCH(N:N,'Issue Code Table'!A:A,0)),IF(M88="Critical",6,IF(M88="Significant",5,IF(M88="Moderate",3,2))))</f>
        <v>5</v>
      </c>
    </row>
    <row r="89" spans="1:27" ht="337.5" x14ac:dyDescent="0.25">
      <c r="A89" s="197" t="s">
        <v>1170</v>
      </c>
      <c r="B89" s="198" t="s">
        <v>340</v>
      </c>
      <c r="C89" s="235" t="s">
        <v>341</v>
      </c>
      <c r="D89" s="199" t="s">
        <v>221</v>
      </c>
      <c r="E89" s="198" t="s">
        <v>1171</v>
      </c>
      <c r="F89" s="198" t="s">
        <v>1172</v>
      </c>
      <c r="G89" s="198" t="s">
        <v>1173</v>
      </c>
      <c r="H89" s="200" t="s">
        <v>1174</v>
      </c>
      <c r="I89" s="199"/>
      <c r="J89" s="198"/>
      <c r="K89" s="198" t="s">
        <v>1175</v>
      </c>
      <c r="L89" s="198"/>
      <c r="M89" s="234" t="s">
        <v>186</v>
      </c>
      <c r="N89" s="234" t="s">
        <v>787</v>
      </c>
      <c r="O89" s="203" t="s">
        <v>788</v>
      </c>
      <c r="P89" s="286"/>
      <c r="Q89" s="200" t="s">
        <v>1122</v>
      </c>
      <c r="R89" s="200" t="s">
        <v>1176</v>
      </c>
      <c r="S89" s="198" t="s">
        <v>1177</v>
      </c>
      <c r="T89" s="198" t="s">
        <v>1178</v>
      </c>
      <c r="U89" s="198" t="s">
        <v>1179</v>
      </c>
      <c r="V89" s="198" t="s">
        <v>1180</v>
      </c>
      <c r="W89" s="244" t="s">
        <v>248</v>
      </c>
      <c r="AA89" s="206">
        <f>IF(OR(J89="Fail",ISBLANK(J89)),INDEX('Issue Code Table'!C:C,MATCH(N:N,'Issue Code Table'!A:A,0)),IF(M89="Critical",6,IF(M89="Significant",5,IF(M89="Moderate",3,2))))</f>
        <v>5</v>
      </c>
    </row>
    <row r="90" spans="1:27" ht="409.5" x14ac:dyDescent="0.25">
      <c r="A90" s="197" t="s">
        <v>1181</v>
      </c>
      <c r="B90" s="198" t="s">
        <v>340</v>
      </c>
      <c r="C90" s="235" t="s">
        <v>341</v>
      </c>
      <c r="D90" s="199" t="s">
        <v>221</v>
      </c>
      <c r="E90" s="198" t="s">
        <v>1182</v>
      </c>
      <c r="F90" s="198" t="s">
        <v>1183</v>
      </c>
      <c r="G90" s="198" t="s">
        <v>1184</v>
      </c>
      <c r="H90" s="200" t="s">
        <v>1185</v>
      </c>
      <c r="I90" s="199"/>
      <c r="J90" s="198"/>
      <c r="K90" s="198" t="s">
        <v>1186</v>
      </c>
      <c r="L90" s="198"/>
      <c r="M90" s="234" t="s">
        <v>186</v>
      </c>
      <c r="N90" s="234" t="s">
        <v>787</v>
      </c>
      <c r="O90" s="203" t="s">
        <v>788</v>
      </c>
      <c r="P90" s="286"/>
      <c r="Q90" s="200" t="s">
        <v>1122</v>
      </c>
      <c r="R90" s="200" t="s">
        <v>1187</v>
      </c>
      <c r="S90" s="198" t="s">
        <v>1188</v>
      </c>
      <c r="T90" s="198" t="s">
        <v>1178</v>
      </c>
      <c r="U90" s="198" t="s">
        <v>1189</v>
      </c>
      <c r="V90" s="198" t="s">
        <v>1190</v>
      </c>
      <c r="W90" s="244" t="s">
        <v>248</v>
      </c>
      <c r="AA90" s="206">
        <f>IF(OR(J90="Fail",ISBLANK(J90)),INDEX('Issue Code Table'!C:C,MATCH(N:N,'Issue Code Table'!A:A,0)),IF(M90="Critical",6,IF(M90="Significant",5,IF(M90="Moderate",3,2))))</f>
        <v>5</v>
      </c>
    </row>
    <row r="91" spans="1:27" ht="287.5" x14ac:dyDescent="0.25">
      <c r="A91" s="197" t="s">
        <v>1191</v>
      </c>
      <c r="B91" s="198" t="s">
        <v>340</v>
      </c>
      <c r="C91" s="235" t="s">
        <v>341</v>
      </c>
      <c r="D91" s="199" t="s">
        <v>221</v>
      </c>
      <c r="E91" s="198" t="s">
        <v>1192</v>
      </c>
      <c r="F91" s="198" t="s">
        <v>1193</v>
      </c>
      <c r="G91" s="198" t="s">
        <v>1194</v>
      </c>
      <c r="H91" s="200" t="s">
        <v>1195</v>
      </c>
      <c r="I91" s="199"/>
      <c r="J91" s="198"/>
      <c r="K91" s="198" t="s">
        <v>1196</v>
      </c>
      <c r="L91" s="198"/>
      <c r="M91" s="234" t="s">
        <v>186</v>
      </c>
      <c r="N91" s="234" t="s">
        <v>787</v>
      </c>
      <c r="O91" s="203" t="s">
        <v>788</v>
      </c>
      <c r="P91" s="286"/>
      <c r="Q91" s="200" t="s">
        <v>1122</v>
      </c>
      <c r="R91" s="200" t="s">
        <v>1197</v>
      </c>
      <c r="S91" s="198" t="s">
        <v>1198</v>
      </c>
      <c r="T91" s="198" t="s">
        <v>1199</v>
      </c>
      <c r="U91" s="198" t="s">
        <v>1200</v>
      </c>
      <c r="V91" s="198" t="s">
        <v>1201</v>
      </c>
      <c r="W91" s="244" t="s">
        <v>248</v>
      </c>
      <c r="AA91" s="206">
        <f>IF(OR(J91="Fail",ISBLANK(J91)),INDEX('Issue Code Table'!C:C,MATCH(N:N,'Issue Code Table'!A:A,0)),IF(M91="Critical",6,IF(M91="Significant",5,IF(M91="Moderate",3,2))))</f>
        <v>5</v>
      </c>
    </row>
    <row r="92" spans="1:27" ht="125" x14ac:dyDescent="0.25">
      <c r="A92" s="197" t="s">
        <v>1202</v>
      </c>
      <c r="B92" s="198" t="s">
        <v>340</v>
      </c>
      <c r="C92" s="235" t="s">
        <v>341</v>
      </c>
      <c r="D92" s="237" t="s">
        <v>221</v>
      </c>
      <c r="E92" s="198" t="s">
        <v>1203</v>
      </c>
      <c r="F92" s="198" t="s">
        <v>1204</v>
      </c>
      <c r="G92" s="198" t="s">
        <v>1205</v>
      </c>
      <c r="H92" s="200" t="s">
        <v>1206</v>
      </c>
      <c r="I92" s="199"/>
      <c r="J92" s="198"/>
      <c r="K92" s="198" t="s">
        <v>1207</v>
      </c>
      <c r="L92" s="198"/>
      <c r="M92" s="238" t="s">
        <v>186</v>
      </c>
      <c r="N92" s="238" t="s">
        <v>787</v>
      </c>
      <c r="O92" s="238" t="s">
        <v>788</v>
      </c>
      <c r="P92" s="286"/>
      <c r="Q92" s="200" t="s">
        <v>1122</v>
      </c>
      <c r="R92" s="200" t="s">
        <v>1208</v>
      </c>
      <c r="S92" s="198" t="s">
        <v>1209</v>
      </c>
      <c r="T92" s="198" t="s">
        <v>352</v>
      </c>
      <c r="U92" s="198" t="s">
        <v>1210</v>
      </c>
      <c r="V92" s="198" t="s">
        <v>1211</v>
      </c>
      <c r="W92" s="244" t="s">
        <v>248</v>
      </c>
      <c r="AA92" s="206">
        <f>IF(OR(J92="Fail",ISBLANK(J92)),INDEX('Issue Code Table'!C:C,MATCH(N:N,'Issue Code Table'!A:A,0)),IF(M92="Critical",6,IF(M92="Significant",5,IF(M92="Moderate",3,2))))</f>
        <v>5</v>
      </c>
    </row>
    <row r="93" spans="1:27" ht="112.5" x14ac:dyDescent="0.25">
      <c r="A93" s="197" t="s">
        <v>1212</v>
      </c>
      <c r="B93" s="239" t="s">
        <v>193</v>
      </c>
      <c r="C93" s="240" t="s">
        <v>194</v>
      </c>
      <c r="D93" s="199" t="s">
        <v>221</v>
      </c>
      <c r="E93" s="198" t="s">
        <v>1213</v>
      </c>
      <c r="F93" s="198" t="s">
        <v>1214</v>
      </c>
      <c r="G93" s="198" t="s">
        <v>1215</v>
      </c>
      <c r="H93" s="200" t="s">
        <v>1216</v>
      </c>
      <c r="I93" s="199"/>
      <c r="J93" s="198"/>
      <c r="K93" s="198" t="s">
        <v>1217</v>
      </c>
      <c r="L93" s="198"/>
      <c r="M93" s="234" t="s">
        <v>186</v>
      </c>
      <c r="N93" s="234" t="s">
        <v>787</v>
      </c>
      <c r="O93" s="203" t="s">
        <v>788</v>
      </c>
      <c r="P93" s="286"/>
      <c r="Q93" s="200" t="s">
        <v>1122</v>
      </c>
      <c r="R93" s="200" t="s">
        <v>1218</v>
      </c>
      <c r="S93" s="198" t="s">
        <v>1219</v>
      </c>
      <c r="T93" s="198" t="s">
        <v>352</v>
      </c>
      <c r="U93" s="198" t="s">
        <v>1220</v>
      </c>
      <c r="V93" s="198" t="s">
        <v>1221</v>
      </c>
      <c r="W93" s="244" t="s">
        <v>248</v>
      </c>
      <c r="AA93" s="206">
        <f>IF(OR(J93="Fail",ISBLANK(J93)),INDEX('Issue Code Table'!C:C,MATCH(N:N,'Issue Code Table'!A:A,0)),IF(M93="Critical",6,IF(M93="Significant",5,IF(M93="Moderate",3,2))))</f>
        <v>5</v>
      </c>
    </row>
    <row r="94" spans="1:27" ht="175" x14ac:dyDescent="0.25">
      <c r="A94" s="197" t="s">
        <v>1222</v>
      </c>
      <c r="B94" s="239" t="s">
        <v>356</v>
      </c>
      <c r="C94" s="240" t="s">
        <v>357</v>
      </c>
      <c r="D94" s="199" t="s">
        <v>221</v>
      </c>
      <c r="E94" s="198" t="s">
        <v>1223</v>
      </c>
      <c r="F94" s="198" t="s">
        <v>1224</v>
      </c>
      <c r="G94" s="198" t="s">
        <v>1225</v>
      </c>
      <c r="H94" s="200" t="s">
        <v>1226</v>
      </c>
      <c r="I94" s="199"/>
      <c r="J94" s="198"/>
      <c r="K94" s="198" t="s">
        <v>1227</v>
      </c>
      <c r="L94" s="198"/>
      <c r="M94" s="234" t="s">
        <v>186</v>
      </c>
      <c r="N94" s="202" t="s">
        <v>347</v>
      </c>
      <c r="O94" s="203" t="s">
        <v>348</v>
      </c>
      <c r="P94" s="286"/>
      <c r="Q94" s="200" t="s">
        <v>1122</v>
      </c>
      <c r="R94" s="200" t="s">
        <v>1228</v>
      </c>
      <c r="S94" s="198" t="s">
        <v>1229</v>
      </c>
      <c r="T94" s="198" t="s">
        <v>1230</v>
      </c>
      <c r="U94" s="198" t="s">
        <v>1231</v>
      </c>
      <c r="V94" s="198" t="s">
        <v>1232</v>
      </c>
      <c r="W94" s="244" t="s">
        <v>248</v>
      </c>
      <c r="AA94" s="206">
        <f>IF(OR(J94="Fail",ISBLANK(J94)),INDEX('Issue Code Table'!C:C,MATCH(N:N,'Issue Code Table'!A:A,0)),IF(M94="Critical",6,IF(M94="Significant",5,IF(M94="Moderate",3,2))))</f>
        <v>5</v>
      </c>
    </row>
    <row r="95" spans="1:27" ht="162.5" x14ac:dyDescent="0.25">
      <c r="A95" s="197" t="s">
        <v>1233</v>
      </c>
      <c r="B95" s="198" t="s">
        <v>1022</v>
      </c>
      <c r="C95" s="198" t="s">
        <v>1023</v>
      </c>
      <c r="D95" s="199" t="s">
        <v>221</v>
      </c>
      <c r="E95" s="198" t="s">
        <v>1234</v>
      </c>
      <c r="F95" s="198" t="s">
        <v>1235</v>
      </c>
      <c r="G95" s="198" t="s">
        <v>1236</v>
      </c>
      <c r="H95" s="200" t="s">
        <v>1237</v>
      </c>
      <c r="I95" s="199"/>
      <c r="J95" s="198"/>
      <c r="K95" s="198" t="s">
        <v>1238</v>
      </c>
      <c r="L95" s="198"/>
      <c r="M95" s="234" t="s">
        <v>186</v>
      </c>
      <c r="N95" s="234" t="s">
        <v>787</v>
      </c>
      <c r="O95" s="203" t="s">
        <v>788</v>
      </c>
      <c r="P95" s="286"/>
      <c r="Q95" s="200" t="s">
        <v>1239</v>
      </c>
      <c r="R95" s="200" t="s">
        <v>1240</v>
      </c>
      <c r="S95" s="198" t="s">
        <v>1241</v>
      </c>
      <c r="T95" s="198" t="s">
        <v>1242</v>
      </c>
      <c r="U95" s="198" t="s">
        <v>1243</v>
      </c>
      <c r="V95" s="198" t="s">
        <v>1244</v>
      </c>
      <c r="W95" s="244" t="s">
        <v>248</v>
      </c>
      <c r="AA95" s="206">
        <f>IF(OR(J95="Fail",ISBLANK(J95)),INDEX('Issue Code Table'!C:C,MATCH(N:N,'Issue Code Table'!A:A,0)),IF(M95="Critical",6,IF(M95="Significant",5,IF(M95="Moderate",3,2))))</f>
        <v>5</v>
      </c>
    </row>
    <row r="96" spans="1:27" ht="112.5" x14ac:dyDescent="0.25">
      <c r="A96" s="197" t="s">
        <v>1245</v>
      </c>
      <c r="B96" s="198" t="s">
        <v>340</v>
      </c>
      <c r="C96" s="198" t="s">
        <v>341</v>
      </c>
      <c r="D96" s="199" t="s">
        <v>221</v>
      </c>
      <c r="E96" s="198" t="s">
        <v>1246</v>
      </c>
      <c r="F96" s="198" t="s">
        <v>1247</v>
      </c>
      <c r="G96" s="198" t="s">
        <v>1248</v>
      </c>
      <c r="H96" s="200" t="s">
        <v>1249</v>
      </c>
      <c r="I96" s="199"/>
      <c r="J96" s="198"/>
      <c r="K96" s="198" t="s">
        <v>1250</v>
      </c>
      <c r="L96" s="198"/>
      <c r="M96" s="234" t="s">
        <v>186</v>
      </c>
      <c r="N96" s="234" t="s">
        <v>787</v>
      </c>
      <c r="O96" s="203" t="s">
        <v>788</v>
      </c>
      <c r="P96" s="286"/>
      <c r="Q96" s="200" t="s">
        <v>1239</v>
      </c>
      <c r="R96" s="200" t="s">
        <v>1251</v>
      </c>
      <c r="S96" s="198" t="s">
        <v>1252</v>
      </c>
      <c r="T96" s="198" t="s">
        <v>1253</v>
      </c>
      <c r="U96" s="198" t="s">
        <v>1254</v>
      </c>
      <c r="V96" s="198" t="s">
        <v>1255</v>
      </c>
      <c r="W96" s="244" t="s">
        <v>248</v>
      </c>
      <c r="AA96" s="206">
        <f>IF(OR(J96="Fail",ISBLANK(J96)),INDEX('Issue Code Table'!C:C,MATCH(N:N,'Issue Code Table'!A:A,0)),IF(M96="Critical",6,IF(M96="Significant",5,IF(M96="Moderate",3,2))))</f>
        <v>5</v>
      </c>
    </row>
    <row r="97" spans="1:27" ht="350" x14ac:dyDescent="0.25">
      <c r="A97" s="197" t="s">
        <v>1256</v>
      </c>
      <c r="B97" s="198" t="s">
        <v>755</v>
      </c>
      <c r="C97" s="198" t="s">
        <v>1257</v>
      </c>
      <c r="D97" s="199" t="s">
        <v>221</v>
      </c>
      <c r="E97" s="198" t="s">
        <v>1258</v>
      </c>
      <c r="F97" s="198" t="s">
        <v>1259</v>
      </c>
      <c r="G97" s="198" t="s">
        <v>1260</v>
      </c>
      <c r="H97" s="200" t="s">
        <v>1261</v>
      </c>
      <c r="I97" s="199"/>
      <c r="J97" s="198"/>
      <c r="K97" s="198" t="s">
        <v>1262</v>
      </c>
      <c r="L97" s="198"/>
      <c r="M97" s="234" t="s">
        <v>186</v>
      </c>
      <c r="N97" s="234" t="s">
        <v>787</v>
      </c>
      <c r="O97" s="203" t="s">
        <v>788</v>
      </c>
      <c r="P97" s="286"/>
      <c r="Q97" s="200" t="s">
        <v>1239</v>
      </c>
      <c r="R97" s="200" t="s">
        <v>1263</v>
      </c>
      <c r="S97" s="198" t="s">
        <v>1264</v>
      </c>
      <c r="T97" s="198" t="s">
        <v>1230</v>
      </c>
      <c r="U97" s="198" t="s">
        <v>1265</v>
      </c>
      <c r="V97" s="198" t="s">
        <v>1266</v>
      </c>
      <c r="W97" s="244" t="s">
        <v>248</v>
      </c>
      <c r="AA97" s="206">
        <f>IF(OR(J97="Fail",ISBLANK(J97)),INDEX('Issue Code Table'!C:C,MATCH(N:N,'Issue Code Table'!A:A,0)),IF(M97="Critical",6,IF(M97="Significant",5,IF(M97="Moderate",3,2))))</f>
        <v>5</v>
      </c>
    </row>
    <row r="98" spans="1:27" ht="162.5" x14ac:dyDescent="0.25">
      <c r="A98" s="197" t="s">
        <v>1267</v>
      </c>
      <c r="B98" s="198" t="s">
        <v>1268</v>
      </c>
      <c r="C98" s="198" t="s">
        <v>1269</v>
      </c>
      <c r="D98" s="199" t="s">
        <v>221</v>
      </c>
      <c r="E98" s="198" t="s">
        <v>1270</v>
      </c>
      <c r="F98" s="198" t="s">
        <v>1271</v>
      </c>
      <c r="G98" s="198" t="s">
        <v>1272</v>
      </c>
      <c r="H98" s="200" t="s">
        <v>1273</v>
      </c>
      <c r="I98" s="199"/>
      <c r="J98" s="198"/>
      <c r="K98" s="198" t="s">
        <v>1274</v>
      </c>
      <c r="L98" s="198"/>
      <c r="M98" s="234" t="s">
        <v>186</v>
      </c>
      <c r="N98" s="222" t="s">
        <v>214</v>
      </c>
      <c r="O98" s="223" t="s">
        <v>215</v>
      </c>
      <c r="P98" s="286"/>
      <c r="Q98" s="200" t="s">
        <v>1239</v>
      </c>
      <c r="R98" s="200" t="s">
        <v>1275</v>
      </c>
      <c r="S98" s="198" t="s">
        <v>1276</v>
      </c>
      <c r="T98" s="198" t="s">
        <v>1277</v>
      </c>
      <c r="U98" s="198" t="s">
        <v>1278</v>
      </c>
      <c r="V98" s="198" t="s">
        <v>1279</v>
      </c>
      <c r="W98" s="244" t="s">
        <v>248</v>
      </c>
      <c r="AA98" s="206">
        <f>IF(OR(J98="Fail",ISBLANK(J98)),INDEX('Issue Code Table'!C:C,MATCH(N:N,'Issue Code Table'!A:A,0)),IF(M98="Critical",6,IF(M98="Significant",5,IF(M98="Moderate",3,2))))</f>
        <v>6</v>
      </c>
    </row>
    <row r="99" spans="1:27" ht="175" x14ac:dyDescent="0.25">
      <c r="A99" s="197" t="s">
        <v>1280</v>
      </c>
      <c r="B99" s="198" t="s">
        <v>219</v>
      </c>
      <c r="C99" s="198" t="s">
        <v>220</v>
      </c>
      <c r="D99" s="199" t="s">
        <v>221</v>
      </c>
      <c r="E99" s="198" t="s">
        <v>1281</v>
      </c>
      <c r="F99" s="198" t="s">
        <v>1282</v>
      </c>
      <c r="G99" s="198" t="s">
        <v>1283</v>
      </c>
      <c r="H99" s="200" t="s">
        <v>1284</v>
      </c>
      <c r="I99" s="199"/>
      <c r="J99" s="198"/>
      <c r="K99" s="198" t="s">
        <v>1285</v>
      </c>
      <c r="L99" s="198"/>
      <c r="M99" s="234" t="s">
        <v>186</v>
      </c>
      <c r="N99" s="202" t="s">
        <v>291</v>
      </c>
      <c r="O99" s="203" t="s">
        <v>292</v>
      </c>
      <c r="P99" s="286"/>
      <c r="Q99" s="200" t="s">
        <v>1239</v>
      </c>
      <c r="R99" s="200" t="s">
        <v>1286</v>
      </c>
      <c r="S99" s="198" t="s">
        <v>1287</v>
      </c>
      <c r="T99" s="198" t="s">
        <v>1288</v>
      </c>
      <c r="U99" s="198" t="s">
        <v>1289</v>
      </c>
      <c r="V99" s="198" t="s">
        <v>1290</v>
      </c>
      <c r="W99" s="244" t="s">
        <v>248</v>
      </c>
      <c r="AA99" s="206">
        <f>IF(OR(J99="Fail",ISBLANK(J99)),INDEX('Issue Code Table'!C:C,MATCH(N:N,'Issue Code Table'!A:A,0)),IF(M99="Critical",6,IF(M99="Significant",5,IF(M99="Moderate",3,2))))</f>
        <v>7</v>
      </c>
    </row>
    <row r="100" spans="1:27" ht="112.5" x14ac:dyDescent="0.25">
      <c r="A100" s="197" t="s">
        <v>1291</v>
      </c>
      <c r="B100" s="239" t="s">
        <v>1057</v>
      </c>
      <c r="C100" s="240" t="s">
        <v>1058</v>
      </c>
      <c r="D100" s="199" t="s">
        <v>221</v>
      </c>
      <c r="E100" s="198" t="s">
        <v>1292</v>
      </c>
      <c r="F100" s="198" t="s">
        <v>1293</v>
      </c>
      <c r="G100" s="198" t="s">
        <v>1294</v>
      </c>
      <c r="H100" s="200" t="s">
        <v>1295</v>
      </c>
      <c r="I100" s="199"/>
      <c r="J100" s="198"/>
      <c r="K100" s="198" t="s">
        <v>1296</v>
      </c>
      <c r="L100" s="198"/>
      <c r="M100" s="234" t="s">
        <v>227</v>
      </c>
      <c r="N100" s="202" t="s">
        <v>381</v>
      </c>
      <c r="O100" s="203" t="s">
        <v>382</v>
      </c>
      <c r="P100" s="286"/>
      <c r="Q100" s="200" t="s">
        <v>1239</v>
      </c>
      <c r="R100" s="200" t="s">
        <v>1297</v>
      </c>
      <c r="S100" s="198" t="s">
        <v>1298</v>
      </c>
      <c r="T100" s="198" t="s">
        <v>352</v>
      </c>
      <c r="U100" s="198" t="s">
        <v>1299</v>
      </c>
      <c r="V100" s="198" t="s">
        <v>1300</v>
      </c>
      <c r="W100" s="244"/>
      <c r="AA100" s="206">
        <f>IF(OR(J100="Fail",ISBLANK(J100)),INDEX('Issue Code Table'!C:C,MATCH(N:N,'Issue Code Table'!A:A,0)),IF(M100="Critical",6,IF(M100="Significant",5,IF(M100="Moderate",3,2))))</f>
        <v>4</v>
      </c>
    </row>
    <row r="101" spans="1:27" ht="337.5" x14ac:dyDescent="0.25">
      <c r="A101" s="197" t="s">
        <v>1301</v>
      </c>
      <c r="B101" s="198" t="s">
        <v>219</v>
      </c>
      <c r="C101" s="198" t="s">
        <v>220</v>
      </c>
      <c r="D101" s="199" t="s">
        <v>221</v>
      </c>
      <c r="E101" s="198" t="s">
        <v>1302</v>
      </c>
      <c r="F101" s="198" t="s">
        <v>1303</v>
      </c>
      <c r="G101" s="198" t="s">
        <v>1304</v>
      </c>
      <c r="H101" s="200" t="s">
        <v>1305</v>
      </c>
      <c r="I101" s="199"/>
      <c r="J101" s="198"/>
      <c r="K101" s="198" t="s">
        <v>1306</v>
      </c>
      <c r="L101" s="198"/>
      <c r="M101" s="234" t="s">
        <v>186</v>
      </c>
      <c r="N101" s="234" t="s">
        <v>872</v>
      </c>
      <c r="O101" s="203" t="s">
        <v>873</v>
      </c>
      <c r="P101" s="286"/>
      <c r="Q101" s="200" t="s">
        <v>1239</v>
      </c>
      <c r="R101" s="200" t="s">
        <v>1307</v>
      </c>
      <c r="S101" s="198" t="s">
        <v>1308</v>
      </c>
      <c r="T101" s="198" t="s">
        <v>1309</v>
      </c>
      <c r="U101" s="198" t="s">
        <v>1310</v>
      </c>
      <c r="V101" s="198" t="s">
        <v>1311</v>
      </c>
      <c r="W101" s="244" t="s">
        <v>248</v>
      </c>
      <c r="AA101" s="206">
        <f>IF(OR(J101="Fail",ISBLANK(J101)),INDEX('Issue Code Table'!C:C,MATCH(N:N,'Issue Code Table'!A:A,0)),IF(M101="Critical",6,IF(M101="Significant",5,IF(M101="Moderate",3,2))))</f>
        <v>6</v>
      </c>
    </row>
    <row r="102" spans="1:27" ht="150" x14ac:dyDescent="0.25">
      <c r="A102" s="197" t="s">
        <v>1312</v>
      </c>
      <c r="B102" s="198" t="s">
        <v>219</v>
      </c>
      <c r="C102" s="198" t="s">
        <v>220</v>
      </c>
      <c r="D102" s="199" t="s">
        <v>221</v>
      </c>
      <c r="E102" s="198" t="s">
        <v>1313</v>
      </c>
      <c r="F102" s="198" t="s">
        <v>1314</v>
      </c>
      <c r="G102" s="198" t="s">
        <v>224</v>
      </c>
      <c r="H102" s="200" t="s">
        <v>1315</v>
      </c>
      <c r="I102" s="199"/>
      <c r="J102" s="198"/>
      <c r="K102" s="198" t="s">
        <v>1316</v>
      </c>
      <c r="L102" s="198"/>
      <c r="M102" s="234" t="s">
        <v>186</v>
      </c>
      <c r="N102" s="222" t="s">
        <v>214</v>
      </c>
      <c r="O102" s="223" t="s">
        <v>215</v>
      </c>
      <c r="P102" s="286"/>
      <c r="Q102" s="200" t="s">
        <v>1239</v>
      </c>
      <c r="R102" s="200" t="s">
        <v>1317</v>
      </c>
      <c r="S102" s="198" t="s">
        <v>1318</v>
      </c>
      <c r="T102" s="198" t="s">
        <v>1319</v>
      </c>
      <c r="U102" s="198" t="s">
        <v>1320</v>
      </c>
      <c r="V102" s="198" t="s">
        <v>1321</v>
      </c>
      <c r="W102" s="244" t="s">
        <v>248</v>
      </c>
      <c r="AA102" s="206">
        <f>IF(OR(J102="Fail",ISBLANK(J102)),INDEX('Issue Code Table'!C:C,MATCH(N:N,'Issue Code Table'!A:A,0)),IF(M102="Critical",6,IF(M102="Significant",5,IF(M102="Moderate",3,2))))</f>
        <v>6</v>
      </c>
    </row>
    <row r="103" spans="1:27" ht="162.5" x14ac:dyDescent="0.25">
      <c r="A103" s="197" t="s">
        <v>1322</v>
      </c>
      <c r="B103" s="198" t="s">
        <v>1323</v>
      </c>
      <c r="C103" s="198" t="s">
        <v>1324</v>
      </c>
      <c r="D103" s="199" t="s">
        <v>221</v>
      </c>
      <c r="E103" s="198" t="s">
        <v>1325</v>
      </c>
      <c r="F103" s="198" t="s">
        <v>1326</v>
      </c>
      <c r="G103" s="198" t="s">
        <v>224</v>
      </c>
      <c r="H103" s="200" t="s">
        <v>1327</v>
      </c>
      <c r="I103" s="199"/>
      <c r="J103" s="198"/>
      <c r="K103" s="198" t="s">
        <v>1328</v>
      </c>
      <c r="L103" s="198"/>
      <c r="M103" s="234" t="s">
        <v>186</v>
      </c>
      <c r="N103" s="222" t="s">
        <v>214</v>
      </c>
      <c r="O103" s="223" t="s">
        <v>215</v>
      </c>
      <c r="P103" s="286"/>
      <c r="Q103" s="200" t="s">
        <v>1239</v>
      </c>
      <c r="R103" s="200" t="s">
        <v>1329</v>
      </c>
      <c r="S103" s="198" t="s">
        <v>1330</v>
      </c>
      <c r="T103" s="198" t="s">
        <v>1331</v>
      </c>
      <c r="U103" s="198" t="s">
        <v>1332</v>
      </c>
      <c r="V103" s="198" t="s">
        <v>1333</v>
      </c>
      <c r="W103" s="244" t="s">
        <v>248</v>
      </c>
      <c r="AA103" s="206">
        <f>IF(OR(J103="Fail",ISBLANK(J103)),INDEX('Issue Code Table'!C:C,MATCH(N:N,'Issue Code Table'!A:A,0)),IF(M103="Critical",6,IF(M103="Significant",5,IF(M103="Moderate",3,2))))</f>
        <v>6</v>
      </c>
    </row>
    <row r="104" spans="1:27" ht="162.5" x14ac:dyDescent="0.25">
      <c r="A104" s="197" t="s">
        <v>1334</v>
      </c>
      <c r="B104" s="198" t="s">
        <v>1323</v>
      </c>
      <c r="C104" s="198" t="s">
        <v>1324</v>
      </c>
      <c r="D104" s="199" t="s">
        <v>221</v>
      </c>
      <c r="E104" s="198" t="s">
        <v>1335</v>
      </c>
      <c r="F104" s="198" t="s">
        <v>1336</v>
      </c>
      <c r="G104" s="198" t="s">
        <v>224</v>
      </c>
      <c r="H104" s="198" t="s">
        <v>1337</v>
      </c>
      <c r="I104" s="199"/>
      <c r="J104" s="198"/>
      <c r="K104" s="198" t="s">
        <v>1338</v>
      </c>
      <c r="L104" s="198"/>
      <c r="M104" s="234" t="s">
        <v>186</v>
      </c>
      <c r="N104" s="222" t="s">
        <v>214</v>
      </c>
      <c r="O104" s="223" t="s">
        <v>215</v>
      </c>
      <c r="P104" s="286"/>
      <c r="Q104" s="200" t="s">
        <v>1239</v>
      </c>
      <c r="R104" s="200" t="s">
        <v>1339</v>
      </c>
      <c r="S104" s="198" t="s">
        <v>1340</v>
      </c>
      <c r="T104" s="198" t="s">
        <v>1341</v>
      </c>
      <c r="U104" s="198" t="s">
        <v>1342</v>
      </c>
      <c r="V104" s="198" t="s">
        <v>1343</v>
      </c>
      <c r="W104" s="244" t="s">
        <v>248</v>
      </c>
      <c r="AA104" s="206">
        <f>IF(OR(J104="Fail",ISBLANK(J104)),INDEX('Issue Code Table'!C:C,MATCH(N:N,'Issue Code Table'!A:A,0)),IF(M104="Critical",6,IF(M104="Significant",5,IF(M104="Moderate",3,2))))</f>
        <v>6</v>
      </c>
    </row>
    <row r="105" spans="1:27" ht="175" x14ac:dyDescent="0.25">
      <c r="A105" s="197" t="s">
        <v>1344</v>
      </c>
      <c r="B105" s="198" t="s">
        <v>340</v>
      </c>
      <c r="C105" s="198" t="s">
        <v>341</v>
      </c>
      <c r="D105" s="199" t="s">
        <v>221</v>
      </c>
      <c r="E105" s="198" t="s">
        <v>1345</v>
      </c>
      <c r="F105" s="198" t="s">
        <v>1346</v>
      </c>
      <c r="G105" s="198" t="s">
        <v>224</v>
      </c>
      <c r="H105" s="200" t="s">
        <v>1347</v>
      </c>
      <c r="I105" s="199"/>
      <c r="J105" s="198"/>
      <c r="K105" s="198" t="s">
        <v>1348</v>
      </c>
      <c r="L105" s="198"/>
      <c r="M105" s="234" t="s">
        <v>227</v>
      </c>
      <c r="N105" s="234" t="s">
        <v>381</v>
      </c>
      <c r="O105" s="203" t="s">
        <v>382</v>
      </c>
      <c r="P105" s="286"/>
      <c r="Q105" s="200" t="s">
        <v>1349</v>
      </c>
      <c r="R105" s="200" t="s">
        <v>1350</v>
      </c>
      <c r="S105" s="198" t="s">
        <v>1351</v>
      </c>
      <c r="T105" s="198" t="s">
        <v>352</v>
      </c>
      <c r="U105" s="198" t="s">
        <v>1352</v>
      </c>
      <c r="V105" s="198" t="s">
        <v>1353</v>
      </c>
      <c r="W105" s="244"/>
      <c r="AA105" s="206">
        <f>IF(OR(J105="Fail",ISBLANK(J105)),INDEX('Issue Code Table'!C:C,MATCH(N:N,'Issue Code Table'!A:A,0)),IF(M105="Critical",6,IF(M105="Significant",5,IF(M105="Moderate",3,2))))</f>
        <v>4</v>
      </c>
    </row>
    <row r="106" spans="1:27" ht="162.5" x14ac:dyDescent="0.25">
      <c r="A106" s="197" t="s">
        <v>1354</v>
      </c>
      <c r="B106" s="198" t="s">
        <v>356</v>
      </c>
      <c r="C106" s="198" t="s">
        <v>357</v>
      </c>
      <c r="D106" s="199" t="s">
        <v>221</v>
      </c>
      <c r="E106" s="198" t="s">
        <v>1355</v>
      </c>
      <c r="F106" s="198" t="s">
        <v>1356</v>
      </c>
      <c r="G106" s="198" t="s">
        <v>224</v>
      </c>
      <c r="H106" s="198" t="s">
        <v>1357</v>
      </c>
      <c r="I106" s="199"/>
      <c r="J106" s="198"/>
      <c r="K106" s="198" t="s">
        <v>1358</v>
      </c>
      <c r="L106" s="198"/>
      <c r="M106" s="234" t="s">
        <v>186</v>
      </c>
      <c r="N106" s="234" t="s">
        <v>787</v>
      </c>
      <c r="O106" s="203" t="s">
        <v>788</v>
      </c>
      <c r="P106" s="286"/>
      <c r="Q106" s="200" t="s">
        <v>1359</v>
      </c>
      <c r="R106" s="200" t="s">
        <v>1360</v>
      </c>
      <c r="S106" s="198" t="s">
        <v>1361</v>
      </c>
      <c r="T106" s="198" t="s">
        <v>352</v>
      </c>
      <c r="U106" s="198" t="s">
        <v>1362</v>
      </c>
      <c r="V106" s="198" t="s">
        <v>1363</v>
      </c>
      <c r="W106" s="244" t="s">
        <v>248</v>
      </c>
      <c r="AA106" s="206">
        <f>IF(OR(J106="Fail",ISBLANK(J106)),INDEX('Issue Code Table'!C:C,MATCH(N:N,'Issue Code Table'!A:A,0)),IF(M106="Critical",6,IF(M106="Significant",5,IF(M106="Moderate",3,2))))</f>
        <v>5</v>
      </c>
    </row>
    <row r="107" spans="1:27" ht="125" x14ac:dyDescent="0.25">
      <c r="A107" s="197" t="s">
        <v>1364</v>
      </c>
      <c r="B107" s="198" t="s">
        <v>356</v>
      </c>
      <c r="C107" s="198" t="s">
        <v>357</v>
      </c>
      <c r="D107" s="199" t="s">
        <v>221</v>
      </c>
      <c r="E107" s="198" t="s">
        <v>1365</v>
      </c>
      <c r="F107" s="198" t="s">
        <v>1366</v>
      </c>
      <c r="G107" s="198" t="s">
        <v>224</v>
      </c>
      <c r="H107" s="200" t="s">
        <v>1367</v>
      </c>
      <c r="I107" s="199"/>
      <c r="J107" s="198"/>
      <c r="K107" s="198" t="s">
        <v>1368</v>
      </c>
      <c r="L107" s="198"/>
      <c r="M107" s="234" t="s">
        <v>186</v>
      </c>
      <c r="N107" s="234" t="s">
        <v>347</v>
      </c>
      <c r="O107" s="203" t="s">
        <v>348</v>
      </c>
      <c r="P107" s="286"/>
      <c r="Q107" s="200" t="s">
        <v>1359</v>
      </c>
      <c r="R107" s="200" t="s">
        <v>1369</v>
      </c>
      <c r="S107" s="198" t="s">
        <v>1370</v>
      </c>
      <c r="T107" s="198" t="s">
        <v>352</v>
      </c>
      <c r="U107" s="198" t="s">
        <v>1371</v>
      </c>
      <c r="V107" s="198" t="s">
        <v>1372</v>
      </c>
      <c r="W107" s="244" t="s">
        <v>248</v>
      </c>
      <c r="AA107" s="206">
        <f>IF(OR(J107="Fail",ISBLANK(J107)),INDEX('Issue Code Table'!C:C,MATCH(N:N,'Issue Code Table'!A:A,0)),IF(M107="Critical",6,IF(M107="Significant",5,IF(M107="Moderate",3,2))))</f>
        <v>5</v>
      </c>
    </row>
    <row r="108" spans="1:27" ht="300" x14ac:dyDescent="0.25">
      <c r="A108" s="197" t="s">
        <v>1373</v>
      </c>
      <c r="B108" s="198" t="s">
        <v>340</v>
      </c>
      <c r="C108" s="198" t="s">
        <v>341</v>
      </c>
      <c r="D108" s="199" t="s">
        <v>221</v>
      </c>
      <c r="E108" s="198" t="s">
        <v>1374</v>
      </c>
      <c r="F108" s="198" t="s">
        <v>1375</v>
      </c>
      <c r="G108" s="198" t="s">
        <v>224</v>
      </c>
      <c r="H108" s="200" t="s">
        <v>1376</v>
      </c>
      <c r="I108" s="199"/>
      <c r="J108" s="198"/>
      <c r="K108" s="198" t="s">
        <v>1377</v>
      </c>
      <c r="L108" s="198"/>
      <c r="M108" s="234" t="s">
        <v>186</v>
      </c>
      <c r="N108" s="234" t="s">
        <v>347</v>
      </c>
      <c r="O108" s="203" t="s">
        <v>348</v>
      </c>
      <c r="P108" s="286"/>
      <c r="Q108" s="200" t="s">
        <v>1378</v>
      </c>
      <c r="R108" s="200" t="s">
        <v>1379</v>
      </c>
      <c r="S108" s="198" t="s">
        <v>1380</v>
      </c>
      <c r="T108" s="198" t="s">
        <v>1381</v>
      </c>
      <c r="U108" s="198" t="s">
        <v>1382</v>
      </c>
      <c r="V108" s="198" t="s">
        <v>1383</v>
      </c>
      <c r="W108" s="244" t="s">
        <v>248</v>
      </c>
      <c r="AA108" s="206">
        <f>IF(OR(J108="Fail",ISBLANK(J108)),INDEX('Issue Code Table'!C:C,MATCH(N:N,'Issue Code Table'!A:A,0)),IF(M108="Critical",6,IF(M108="Significant",5,IF(M108="Moderate",3,2))))</f>
        <v>5</v>
      </c>
    </row>
    <row r="109" spans="1:27" ht="150" x14ac:dyDescent="0.25">
      <c r="A109" s="197" t="s">
        <v>1384</v>
      </c>
      <c r="B109" s="198" t="s">
        <v>340</v>
      </c>
      <c r="C109" s="198" t="s">
        <v>341</v>
      </c>
      <c r="D109" s="199" t="s">
        <v>221</v>
      </c>
      <c r="E109" s="198" t="s">
        <v>1385</v>
      </c>
      <c r="F109" s="198" t="s">
        <v>1386</v>
      </c>
      <c r="G109" s="198" t="s">
        <v>224</v>
      </c>
      <c r="H109" s="200" t="s">
        <v>1387</v>
      </c>
      <c r="I109" s="199"/>
      <c r="J109" s="198"/>
      <c r="K109" s="198" t="s">
        <v>1388</v>
      </c>
      <c r="L109" s="198"/>
      <c r="M109" s="234" t="s">
        <v>186</v>
      </c>
      <c r="N109" s="234" t="s">
        <v>347</v>
      </c>
      <c r="O109" s="203" t="s">
        <v>348</v>
      </c>
      <c r="P109" s="286"/>
      <c r="Q109" s="200" t="s">
        <v>1378</v>
      </c>
      <c r="R109" s="200" t="s">
        <v>1389</v>
      </c>
      <c r="S109" s="198" t="s">
        <v>1390</v>
      </c>
      <c r="T109" s="198" t="s">
        <v>1391</v>
      </c>
      <c r="U109" s="198" t="s">
        <v>1392</v>
      </c>
      <c r="V109" s="198" t="s">
        <v>1393</v>
      </c>
      <c r="W109" s="244" t="s">
        <v>248</v>
      </c>
      <c r="AA109" s="206">
        <f>IF(OR(J109="Fail",ISBLANK(J109)),INDEX('Issue Code Table'!C:C,MATCH(N:N,'Issue Code Table'!A:A,0)),IF(M109="Critical",6,IF(M109="Significant",5,IF(M109="Moderate",3,2))))</f>
        <v>5</v>
      </c>
    </row>
    <row r="110" spans="1:27" ht="300" x14ac:dyDescent="0.25">
      <c r="A110" s="197" t="s">
        <v>1394</v>
      </c>
      <c r="B110" s="198" t="s">
        <v>340</v>
      </c>
      <c r="C110" s="198" t="s">
        <v>341</v>
      </c>
      <c r="D110" s="199" t="s">
        <v>221</v>
      </c>
      <c r="E110" s="198" t="s">
        <v>1395</v>
      </c>
      <c r="F110" s="198" t="s">
        <v>1396</v>
      </c>
      <c r="G110" s="198" t="s">
        <v>224</v>
      </c>
      <c r="H110" s="200" t="s">
        <v>1397</v>
      </c>
      <c r="I110" s="199"/>
      <c r="J110" s="198"/>
      <c r="K110" s="198" t="s">
        <v>1398</v>
      </c>
      <c r="L110" s="198"/>
      <c r="M110" s="234" t="s">
        <v>186</v>
      </c>
      <c r="N110" s="234" t="s">
        <v>347</v>
      </c>
      <c r="O110" s="203" t="s">
        <v>348</v>
      </c>
      <c r="P110" s="286"/>
      <c r="Q110" s="200" t="s">
        <v>1378</v>
      </c>
      <c r="R110" s="200" t="s">
        <v>1399</v>
      </c>
      <c r="S110" s="198" t="s">
        <v>1400</v>
      </c>
      <c r="T110" s="198" t="s">
        <v>1401</v>
      </c>
      <c r="U110" s="198" t="s">
        <v>1402</v>
      </c>
      <c r="V110" s="198" t="s">
        <v>1403</v>
      </c>
      <c r="W110" s="244" t="s">
        <v>248</v>
      </c>
      <c r="AA110" s="206">
        <f>IF(OR(J110="Fail",ISBLANK(J110)),INDEX('Issue Code Table'!C:C,MATCH(N:N,'Issue Code Table'!A:A,0)),IF(M110="Critical",6,IF(M110="Significant",5,IF(M110="Moderate",3,2))))</f>
        <v>5</v>
      </c>
    </row>
    <row r="111" spans="1:27" ht="112.5" x14ac:dyDescent="0.25">
      <c r="A111" s="197" t="s">
        <v>1404</v>
      </c>
      <c r="B111" s="198" t="s">
        <v>340</v>
      </c>
      <c r="C111" s="198" t="s">
        <v>341</v>
      </c>
      <c r="D111" s="199" t="s">
        <v>221</v>
      </c>
      <c r="E111" s="198" t="s">
        <v>1405</v>
      </c>
      <c r="F111" s="198" t="s">
        <v>1406</v>
      </c>
      <c r="G111" s="198" t="s">
        <v>224</v>
      </c>
      <c r="H111" s="200" t="s">
        <v>1407</v>
      </c>
      <c r="I111" s="199"/>
      <c r="J111" s="198"/>
      <c r="K111" s="198" t="s">
        <v>1408</v>
      </c>
      <c r="L111" s="198"/>
      <c r="M111" s="234" t="s">
        <v>186</v>
      </c>
      <c r="N111" s="234" t="s">
        <v>1409</v>
      </c>
      <c r="O111" s="203" t="s">
        <v>1410</v>
      </c>
      <c r="P111" s="286"/>
      <c r="Q111" s="200" t="s">
        <v>1378</v>
      </c>
      <c r="R111" s="200" t="s">
        <v>1411</v>
      </c>
      <c r="S111" s="198" t="s">
        <v>1412</v>
      </c>
      <c r="T111" s="198" t="s">
        <v>1413</v>
      </c>
      <c r="U111" s="198" t="s">
        <v>1414</v>
      </c>
      <c r="V111" s="198" t="s">
        <v>1415</v>
      </c>
      <c r="W111" s="244" t="s">
        <v>248</v>
      </c>
      <c r="AA111" s="206">
        <f>IF(OR(J111="Fail",ISBLANK(J111)),INDEX('Issue Code Table'!C:C,MATCH(N:N,'Issue Code Table'!A:A,0)),IF(M111="Critical",6,IF(M111="Significant",5,IF(M111="Moderate",3,2))))</f>
        <v>5</v>
      </c>
    </row>
    <row r="112" spans="1:27" ht="200" x14ac:dyDescent="0.25">
      <c r="A112" s="197" t="s">
        <v>1416</v>
      </c>
      <c r="B112" s="198" t="s">
        <v>340</v>
      </c>
      <c r="C112" s="198" t="s">
        <v>341</v>
      </c>
      <c r="D112" s="199" t="s">
        <v>221</v>
      </c>
      <c r="E112" s="198" t="s">
        <v>1417</v>
      </c>
      <c r="F112" s="198" t="s">
        <v>1418</v>
      </c>
      <c r="G112" s="198" t="s">
        <v>224</v>
      </c>
      <c r="H112" s="200" t="s">
        <v>1419</v>
      </c>
      <c r="I112" s="199"/>
      <c r="J112" s="198"/>
      <c r="K112" s="198" t="s">
        <v>1420</v>
      </c>
      <c r="L112" s="198"/>
      <c r="M112" s="234" t="s">
        <v>186</v>
      </c>
      <c r="N112" s="234" t="s">
        <v>787</v>
      </c>
      <c r="O112" s="203" t="s">
        <v>788</v>
      </c>
      <c r="P112" s="286"/>
      <c r="Q112" s="200" t="s">
        <v>1378</v>
      </c>
      <c r="R112" s="200" t="s">
        <v>1421</v>
      </c>
      <c r="S112" s="198" t="s">
        <v>1422</v>
      </c>
      <c r="T112" s="198" t="s">
        <v>352</v>
      </c>
      <c r="U112" s="198" t="s">
        <v>1423</v>
      </c>
      <c r="V112" s="198" t="s">
        <v>1424</v>
      </c>
      <c r="W112" s="244" t="s">
        <v>248</v>
      </c>
      <c r="AA112" s="206">
        <f>IF(OR(J112="Fail",ISBLANK(J112)),INDEX('Issue Code Table'!C:C,MATCH(N:N,'Issue Code Table'!A:A,0)),IF(M112="Critical",6,IF(M112="Significant",5,IF(M112="Moderate",3,2))))</f>
        <v>5</v>
      </c>
    </row>
    <row r="113" spans="1:27" ht="112.5" x14ac:dyDescent="0.25">
      <c r="A113" s="197" t="s">
        <v>1425</v>
      </c>
      <c r="B113" s="198" t="s">
        <v>340</v>
      </c>
      <c r="C113" s="198" t="s">
        <v>341</v>
      </c>
      <c r="D113" s="199" t="s">
        <v>221</v>
      </c>
      <c r="E113" s="198" t="s">
        <v>1426</v>
      </c>
      <c r="F113" s="198" t="s">
        <v>1427</v>
      </c>
      <c r="G113" s="198" t="s">
        <v>224</v>
      </c>
      <c r="H113" s="200" t="s">
        <v>1428</v>
      </c>
      <c r="I113" s="199"/>
      <c r="J113" s="198"/>
      <c r="K113" s="198" t="s">
        <v>1429</v>
      </c>
      <c r="L113" s="198"/>
      <c r="M113" s="234" t="s">
        <v>186</v>
      </c>
      <c r="N113" s="234" t="s">
        <v>347</v>
      </c>
      <c r="O113" s="203" t="s">
        <v>348</v>
      </c>
      <c r="P113" s="286"/>
      <c r="Q113" s="200" t="s">
        <v>1378</v>
      </c>
      <c r="R113" s="200" t="s">
        <v>1430</v>
      </c>
      <c r="S113" s="198" t="s">
        <v>1431</v>
      </c>
      <c r="T113" s="198" t="s">
        <v>1432</v>
      </c>
      <c r="U113" s="198" t="s">
        <v>1433</v>
      </c>
      <c r="V113" s="198" t="s">
        <v>1434</v>
      </c>
      <c r="W113" s="244" t="s">
        <v>248</v>
      </c>
      <c r="AA113" s="206">
        <f>IF(OR(J113="Fail",ISBLANK(J113)),INDEX('Issue Code Table'!C:C,MATCH(N:N,'Issue Code Table'!A:A,0)),IF(M113="Critical",6,IF(M113="Significant",5,IF(M113="Moderate",3,2))))</f>
        <v>5</v>
      </c>
    </row>
    <row r="114" spans="1:27" ht="112.5" x14ac:dyDescent="0.25">
      <c r="A114" s="197" t="s">
        <v>1435</v>
      </c>
      <c r="B114" s="198" t="s">
        <v>340</v>
      </c>
      <c r="C114" s="198" t="s">
        <v>341</v>
      </c>
      <c r="D114" s="199" t="s">
        <v>221</v>
      </c>
      <c r="E114" s="198" t="s">
        <v>1436</v>
      </c>
      <c r="F114" s="198" t="s">
        <v>1437</v>
      </c>
      <c r="G114" s="198" t="s">
        <v>224</v>
      </c>
      <c r="H114" s="200" t="s">
        <v>1438</v>
      </c>
      <c r="I114" s="199"/>
      <c r="J114" s="198"/>
      <c r="K114" s="198" t="s">
        <v>1439</v>
      </c>
      <c r="L114" s="198"/>
      <c r="M114" s="234" t="s">
        <v>186</v>
      </c>
      <c r="N114" s="234" t="s">
        <v>787</v>
      </c>
      <c r="O114" s="203" t="s">
        <v>788</v>
      </c>
      <c r="P114" s="286"/>
      <c r="Q114" s="200" t="s">
        <v>1378</v>
      </c>
      <c r="R114" s="200" t="s">
        <v>1440</v>
      </c>
      <c r="S114" s="198" t="s">
        <v>1441</v>
      </c>
      <c r="T114" s="198" t="s">
        <v>352</v>
      </c>
      <c r="U114" s="198" t="s">
        <v>1442</v>
      </c>
      <c r="V114" s="198" t="s">
        <v>1443</v>
      </c>
      <c r="W114" s="244" t="s">
        <v>248</v>
      </c>
      <c r="AA114" s="206">
        <f>IF(OR(J114="Fail",ISBLANK(J114)),INDEX('Issue Code Table'!C:C,MATCH(N:N,'Issue Code Table'!A:A,0)),IF(M114="Critical",6,IF(M114="Significant",5,IF(M114="Moderate",3,2))))</f>
        <v>5</v>
      </c>
    </row>
    <row r="115" spans="1:27" ht="137.5" x14ac:dyDescent="0.25">
      <c r="A115" s="197" t="s">
        <v>1444</v>
      </c>
      <c r="B115" s="202" t="s">
        <v>207</v>
      </c>
      <c r="C115" s="202" t="s">
        <v>208</v>
      </c>
      <c r="D115" s="199" t="s">
        <v>221</v>
      </c>
      <c r="E115" s="198" t="s">
        <v>1445</v>
      </c>
      <c r="F115" s="198" t="s">
        <v>1446</v>
      </c>
      <c r="G115" s="198" t="s">
        <v>224</v>
      </c>
      <c r="H115" s="200" t="s">
        <v>1447</v>
      </c>
      <c r="I115" s="199"/>
      <c r="J115" s="198"/>
      <c r="K115" s="198" t="s">
        <v>1448</v>
      </c>
      <c r="L115" s="198"/>
      <c r="M115" s="234" t="s">
        <v>227</v>
      </c>
      <c r="N115" s="202" t="s">
        <v>1449</v>
      </c>
      <c r="O115" s="203" t="s">
        <v>1450</v>
      </c>
      <c r="P115" s="286"/>
      <c r="Q115" s="200" t="s">
        <v>1378</v>
      </c>
      <c r="R115" s="200" t="s">
        <v>1451</v>
      </c>
      <c r="S115" s="198" t="s">
        <v>1452</v>
      </c>
      <c r="T115" s="198" t="s">
        <v>352</v>
      </c>
      <c r="U115" s="198" t="s">
        <v>1453</v>
      </c>
      <c r="V115" s="198" t="s">
        <v>1454</v>
      </c>
      <c r="W115" s="244"/>
      <c r="AA115" s="206">
        <f>IF(OR(J115="Fail",ISBLANK(J115)),INDEX('Issue Code Table'!C:C,MATCH(N:N,'Issue Code Table'!A:A,0)),IF(M115="Critical",6,IF(M115="Significant",5,IF(M115="Moderate",3,2))))</f>
        <v>3</v>
      </c>
    </row>
    <row r="116" spans="1:27" ht="112.5" x14ac:dyDescent="0.25">
      <c r="A116" s="197" t="s">
        <v>1455</v>
      </c>
      <c r="B116" s="198" t="s">
        <v>1456</v>
      </c>
      <c r="C116" s="198" t="s">
        <v>1457</v>
      </c>
      <c r="D116" s="199" t="s">
        <v>221</v>
      </c>
      <c r="E116" s="198" t="s">
        <v>1458</v>
      </c>
      <c r="F116" s="198" t="s">
        <v>1459</v>
      </c>
      <c r="G116" s="198" t="s">
        <v>224</v>
      </c>
      <c r="H116" s="200" t="s">
        <v>1460</v>
      </c>
      <c r="I116" s="199"/>
      <c r="J116" s="198"/>
      <c r="K116" s="198" t="s">
        <v>1461</v>
      </c>
      <c r="L116" s="198"/>
      <c r="M116" s="234" t="s">
        <v>227</v>
      </c>
      <c r="N116" s="234" t="s">
        <v>1462</v>
      </c>
      <c r="O116" s="203" t="s">
        <v>1463</v>
      </c>
      <c r="P116" s="286"/>
      <c r="Q116" s="200" t="s">
        <v>1464</v>
      </c>
      <c r="R116" s="200" t="s">
        <v>1465</v>
      </c>
      <c r="S116" s="198" t="s">
        <v>1466</v>
      </c>
      <c r="T116" s="198" t="s">
        <v>352</v>
      </c>
      <c r="U116" s="198" t="s">
        <v>1467</v>
      </c>
      <c r="V116" s="198" t="s">
        <v>1468</v>
      </c>
      <c r="W116" s="244"/>
      <c r="AA116" s="206">
        <f>IF(OR(J116="Fail",ISBLANK(J116)),INDEX('Issue Code Table'!C:C,MATCH(N:N,'Issue Code Table'!A:A,0)),IF(M116="Critical",6,IF(M116="Significant",5,IF(M116="Moderate",3,2))))</f>
        <v>3</v>
      </c>
    </row>
    <row r="117" spans="1:27" ht="112.5" x14ac:dyDescent="0.25">
      <c r="A117" s="197" t="s">
        <v>1469</v>
      </c>
      <c r="B117" s="198" t="s">
        <v>1456</v>
      </c>
      <c r="C117" s="198" t="s">
        <v>1457</v>
      </c>
      <c r="D117" s="199" t="s">
        <v>221</v>
      </c>
      <c r="E117" s="198" t="s">
        <v>1470</v>
      </c>
      <c r="F117" s="198" t="s">
        <v>1471</v>
      </c>
      <c r="G117" s="198" t="s">
        <v>224</v>
      </c>
      <c r="H117" s="200" t="s">
        <v>1472</v>
      </c>
      <c r="I117" s="199"/>
      <c r="J117" s="198"/>
      <c r="K117" s="198" t="s">
        <v>1473</v>
      </c>
      <c r="L117" s="198"/>
      <c r="M117" s="234" t="s">
        <v>227</v>
      </c>
      <c r="N117" s="234" t="s">
        <v>1462</v>
      </c>
      <c r="O117" s="203" t="s">
        <v>1463</v>
      </c>
      <c r="P117" s="286"/>
      <c r="Q117" s="200" t="s">
        <v>1464</v>
      </c>
      <c r="R117" s="200" t="s">
        <v>1474</v>
      </c>
      <c r="S117" s="198" t="s">
        <v>1475</v>
      </c>
      <c r="T117" s="198" t="s">
        <v>352</v>
      </c>
      <c r="U117" s="198" t="s">
        <v>1476</v>
      </c>
      <c r="V117" s="198" t="s">
        <v>1477</v>
      </c>
      <c r="W117" s="244"/>
      <c r="AA117" s="206">
        <f>IF(OR(J117="Fail",ISBLANK(J117)),INDEX('Issue Code Table'!C:C,MATCH(N:N,'Issue Code Table'!A:A,0)),IF(M117="Critical",6,IF(M117="Significant",5,IF(M117="Moderate",3,2))))</f>
        <v>3</v>
      </c>
    </row>
    <row r="118" spans="1:27" ht="125" x14ac:dyDescent="0.25">
      <c r="A118" s="197" t="s">
        <v>1478</v>
      </c>
      <c r="B118" s="198" t="s">
        <v>1456</v>
      </c>
      <c r="C118" s="198" t="s">
        <v>1457</v>
      </c>
      <c r="D118" s="199" t="s">
        <v>221</v>
      </c>
      <c r="E118" s="198" t="s">
        <v>1479</v>
      </c>
      <c r="F118" s="198" t="s">
        <v>1480</v>
      </c>
      <c r="G118" s="198" t="s">
        <v>224</v>
      </c>
      <c r="H118" s="200" t="s">
        <v>1481</v>
      </c>
      <c r="I118" s="199"/>
      <c r="J118" s="198"/>
      <c r="K118" s="198" t="s">
        <v>1482</v>
      </c>
      <c r="L118" s="198"/>
      <c r="M118" s="234" t="s">
        <v>227</v>
      </c>
      <c r="N118" s="234" t="s">
        <v>1462</v>
      </c>
      <c r="O118" s="203" t="s">
        <v>1463</v>
      </c>
      <c r="P118" s="286"/>
      <c r="Q118" s="200" t="s">
        <v>1464</v>
      </c>
      <c r="R118" s="200" t="s">
        <v>1483</v>
      </c>
      <c r="S118" s="198" t="s">
        <v>1484</v>
      </c>
      <c r="T118" s="198" t="s">
        <v>352</v>
      </c>
      <c r="U118" s="198" t="s">
        <v>1485</v>
      </c>
      <c r="V118" s="198" t="s">
        <v>1486</v>
      </c>
      <c r="W118" s="244"/>
      <c r="AA118" s="206">
        <f>IF(OR(J118="Fail",ISBLANK(J118)),INDEX('Issue Code Table'!C:C,MATCH(N:N,'Issue Code Table'!A:A,0)),IF(M118="Critical",6,IF(M118="Significant",5,IF(M118="Moderate",3,2))))</f>
        <v>3</v>
      </c>
    </row>
    <row r="119" spans="1:27" ht="137.5" x14ac:dyDescent="0.25">
      <c r="A119" s="197" t="s">
        <v>1487</v>
      </c>
      <c r="B119" s="198" t="s">
        <v>1488</v>
      </c>
      <c r="C119" s="198" t="s">
        <v>1489</v>
      </c>
      <c r="D119" s="199" t="s">
        <v>221</v>
      </c>
      <c r="E119" s="198" t="s">
        <v>1490</v>
      </c>
      <c r="F119" s="198" t="s">
        <v>1491</v>
      </c>
      <c r="G119" s="198" t="s">
        <v>224</v>
      </c>
      <c r="H119" s="200" t="s">
        <v>1492</v>
      </c>
      <c r="I119" s="199"/>
      <c r="J119" s="198"/>
      <c r="K119" s="198" t="s">
        <v>1493</v>
      </c>
      <c r="L119" s="198"/>
      <c r="M119" s="234" t="s">
        <v>227</v>
      </c>
      <c r="N119" s="234" t="s">
        <v>1462</v>
      </c>
      <c r="O119" s="203" t="s">
        <v>1463</v>
      </c>
      <c r="P119" s="286"/>
      <c r="Q119" s="200" t="s">
        <v>1464</v>
      </c>
      <c r="R119" s="200" t="s">
        <v>1494</v>
      </c>
      <c r="S119" s="198" t="s">
        <v>1495</v>
      </c>
      <c r="T119" s="198" t="s">
        <v>1496</v>
      </c>
      <c r="U119" s="198" t="s">
        <v>1497</v>
      </c>
      <c r="V119" s="198" t="s">
        <v>1498</v>
      </c>
      <c r="W119" s="244"/>
      <c r="AA119" s="206">
        <f>IF(OR(J119="Fail",ISBLANK(J119)),INDEX('Issue Code Table'!C:C,MATCH(N:N,'Issue Code Table'!A:A,0)),IF(M119="Critical",6,IF(M119="Significant",5,IF(M119="Moderate",3,2))))</f>
        <v>3</v>
      </c>
    </row>
    <row r="120" spans="1:27" ht="137.5" x14ac:dyDescent="0.25">
      <c r="A120" s="197" t="s">
        <v>1499</v>
      </c>
      <c r="B120" s="198" t="s">
        <v>1500</v>
      </c>
      <c r="C120" s="198" t="s">
        <v>1501</v>
      </c>
      <c r="D120" s="199" t="s">
        <v>221</v>
      </c>
      <c r="E120" s="198" t="s">
        <v>1502</v>
      </c>
      <c r="F120" s="198" t="s">
        <v>1503</v>
      </c>
      <c r="G120" s="198" t="s">
        <v>224</v>
      </c>
      <c r="H120" s="200" t="s">
        <v>1504</v>
      </c>
      <c r="I120" s="199"/>
      <c r="J120" s="198"/>
      <c r="K120" s="198" t="s">
        <v>1505</v>
      </c>
      <c r="L120" s="198"/>
      <c r="M120" s="234" t="s">
        <v>227</v>
      </c>
      <c r="N120" s="234" t="s">
        <v>1462</v>
      </c>
      <c r="O120" s="203" t="s">
        <v>1463</v>
      </c>
      <c r="P120" s="286"/>
      <c r="Q120" s="200" t="s">
        <v>1464</v>
      </c>
      <c r="R120" s="200" t="s">
        <v>1506</v>
      </c>
      <c r="S120" s="198" t="s">
        <v>1507</v>
      </c>
      <c r="T120" s="198" t="s">
        <v>1508</v>
      </c>
      <c r="U120" s="198" t="s">
        <v>1509</v>
      </c>
      <c r="V120" s="198" t="s">
        <v>1510</v>
      </c>
      <c r="W120" s="244"/>
      <c r="AA120" s="206">
        <f>IF(OR(J120="Fail",ISBLANK(J120)),INDEX('Issue Code Table'!C:C,MATCH(N:N,'Issue Code Table'!A:A,0)),IF(M120="Critical",6,IF(M120="Significant",5,IF(M120="Moderate",3,2))))</f>
        <v>3</v>
      </c>
    </row>
    <row r="121" spans="1:27" ht="125" x14ac:dyDescent="0.25">
      <c r="A121" s="197" t="s">
        <v>1511</v>
      </c>
      <c r="B121" s="198" t="s">
        <v>1500</v>
      </c>
      <c r="C121" s="198" t="s">
        <v>1501</v>
      </c>
      <c r="D121" s="199" t="s">
        <v>221</v>
      </c>
      <c r="E121" s="198" t="s">
        <v>1512</v>
      </c>
      <c r="F121" s="198" t="s">
        <v>1513</v>
      </c>
      <c r="G121" s="198" t="s">
        <v>224</v>
      </c>
      <c r="H121" s="200" t="s">
        <v>1514</v>
      </c>
      <c r="I121" s="199"/>
      <c r="J121" s="198"/>
      <c r="K121" s="198" t="s">
        <v>1515</v>
      </c>
      <c r="L121" s="198"/>
      <c r="M121" s="234" t="s">
        <v>227</v>
      </c>
      <c r="N121" s="234" t="s">
        <v>1462</v>
      </c>
      <c r="O121" s="203" t="s">
        <v>1463</v>
      </c>
      <c r="P121" s="286"/>
      <c r="Q121" s="200" t="s">
        <v>1464</v>
      </c>
      <c r="R121" s="200" t="s">
        <v>1516</v>
      </c>
      <c r="S121" s="198" t="s">
        <v>1507</v>
      </c>
      <c r="T121" s="198" t="s">
        <v>1517</v>
      </c>
      <c r="U121" s="198" t="s">
        <v>1518</v>
      </c>
      <c r="V121" s="198" t="s">
        <v>1519</v>
      </c>
      <c r="W121" s="244"/>
      <c r="AA121" s="206">
        <f>IF(OR(J121="Fail",ISBLANK(J121)),INDEX('Issue Code Table'!C:C,MATCH(N:N,'Issue Code Table'!A:A,0)),IF(M121="Critical",6,IF(M121="Significant",5,IF(M121="Moderate",3,2))))</f>
        <v>3</v>
      </c>
    </row>
    <row r="122" spans="1:27" ht="125" x14ac:dyDescent="0.25">
      <c r="A122" s="197" t="s">
        <v>1520</v>
      </c>
      <c r="B122" s="198" t="s">
        <v>1521</v>
      </c>
      <c r="C122" s="198" t="s">
        <v>1522</v>
      </c>
      <c r="D122" s="199" t="s">
        <v>221</v>
      </c>
      <c r="E122" s="198" t="s">
        <v>1523</v>
      </c>
      <c r="F122" s="198" t="s">
        <v>1524</v>
      </c>
      <c r="G122" s="198" t="s">
        <v>224</v>
      </c>
      <c r="H122" s="200" t="s">
        <v>1525</v>
      </c>
      <c r="I122" s="199"/>
      <c r="J122" s="198"/>
      <c r="K122" s="198" t="s">
        <v>1526</v>
      </c>
      <c r="L122" s="198"/>
      <c r="M122" s="234" t="s">
        <v>227</v>
      </c>
      <c r="N122" s="234" t="s">
        <v>1462</v>
      </c>
      <c r="O122" s="203" t="s">
        <v>1463</v>
      </c>
      <c r="P122" s="286"/>
      <c r="Q122" s="200" t="s">
        <v>1464</v>
      </c>
      <c r="R122" s="200" t="s">
        <v>1527</v>
      </c>
      <c r="S122" s="198" t="s">
        <v>1507</v>
      </c>
      <c r="T122" s="198" t="s">
        <v>1528</v>
      </c>
      <c r="U122" s="198" t="s">
        <v>1529</v>
      </c>
      <c r="V122" s="198" t="s">
        <v>1530</v>
      </c>
      <c r="W122" s="244"/>
      <c r="AA122" s="206">
        <f>IF(OR(J122="Fail",ISBLANK(J122)),INDEX('Issue Code Table'!C:C,MATCH(N:N,'Issue Code Table'!A:A,0)),IF(M122="Critical",6,IF(M122="Significant",5,IF(M122="Moderate",3,2))))</f>
        <v>3</v>
      </c>
    </row>
    <row r="123" spans="1:27" ht="137.5" x14ac:dyDescent="0.25">
      <c r="A123" s="197" t="s">
        <v>1531</v>
      </c>
      <c r="B123" s="198" t="s">
        <v>1521</v>
      </c>
      <c r="C123" s="198" t="s">
        <v>1522</v>
      </c>
      <c r="D123" s="199" t="s">
        <v>221</v>
      </c>
      <c r="E123" s="198" t="s">
        <v>1532</v>
      </c>
      <c r="F123" s="198" t="s">
        <v>1533</v>
      </c>
      <c r="G123" s="198" t="s">
        <v>224</v>
      </c>
      <c r="H123" s="200" t="s">
        <v>1534</v>
      </c>
      <c r="I123" s="199"/>
      <c r="J123" s="198"/>
      <c r="K123" s="198" t="s">
        <v>1535</v>
      </c>
      <c r="L123" s="198"/>
      <c r="M123" s="234" t="s">
        <v>227</v>
      </c>
      <c r="N123" s="234" t="s">
        <v>1462</v>
      </c>
      <c r="O123" s="203" t="s">
        <v>1463</v>
      </c>
      <c r="P123" s="286"/>
      <c r="Q123" s="200" t="s">
        <v>1464</v>
      </c>
      <c r="R123" s="200" t="s">
        <v>1536</v>
      </c>
      <c r="S123" s="198" t="s">
        <v>1507</v>
      </c>
      <c r="T123" s="198" t="s">
        <v>1537</v>
      </c>
      <c r="U123" s="198" t="s">
        <v>1538</v>
      </c>
      <c r="V123" s="198" t="s">
        <v>1539</v>
      </c>
      <c r="W123" s="244"/>
      <c r="AA123" s="206">
        <f>IF(OR(J123="Fail",ISBLANK(J123)),INDEX('Issue Code Table'!C:C,MATCH(N:N,'Issue Code Table'!A:A,0)),IF(M123="Critical",6,IF(M123="Significant",5,IF(M123="Moderate",3,2))))</f>
        <v>3</v>
      </c>
    </row>
    <row r="124" spans="1:27" ht="112.5" x14ac:dyDescent="0.25">
      <c r="A124" s="197" t="s">
        <v>1540</v>
      </c>
      <c r="B124" s="198" t="s">
        <v>1456</v>
      </c>
      <c r="C124" s="198" t="s">
        <v>1457</v>
      </c>
      <c r="D124" s="199" t="s">
        <v>221</v>
      </c>
      <c r="E124" s="198" t="s">
        <v>1541</v>
      </c>
      <c r="F124" s="198" t="s">
        <v>1459</v>
      </c>
      <c r="G124" s="198" t="s">
        <v>224</v>
      </c>
      <c r="H124" s="200" t="s">
        <v>1542</v>
      </c>
      <c r="I124" s="199"/>
      <c r="J124" s="198"/>
      <c r="K124" s="198" t="s">
        <v>1543</v>
      </c>
      <c r="L124" s="198"/>
      <c r="M124" s="234" t="s">
        <v>227</v>
      </c>
      <c r="N124" s="234" t="s">
        <v>1462</v>
      </c>
      <c r="O124" s="203" t="s">
        <v>1463</v>
      </c>
      <c r="P124" s="286"/>
      <c r="Q124" s="200" t="s">
        <v>1544</v>
      </c>
      <c r="R124" s="200" t="s">
        <v>1545</v>
      </c>
      <c r="S124" s="198" t="s">
        <v>1466</v>
      </c>
      <c r="T124" s="198" t="s">
        <v>352</v>
      </c>
      <c r="U124" s="198" t="s">
        <v>1546</v>
      </c>
      <c r="V124" s="198" t="s">
        <v>1547</v>
      </c>
      <c r="W124" s="244"/>
      <c r="AA124" s="206">
        <f>IF(OR(J124="Fail",ISBLANK(J124)),INDEX('Issue Code Table'!C:C,MATCH(N:N,'Issue Code Table'!A:A,0)),IF(M124="Critical",6,IF(M124="Significant",5,IF(M124="Moderate",3,2))))</f>
        <v>3</v>
      </c>
    </row>
    <row r="125" spans="1:27" ht="112.5" x14ac:dyDescent="0.25">
      <c r="A125" s="197" t="s">
        <v>1548</v>
      </c>
      <c r="B125" s="198" t="s">
        <v>1456</v>
      </c>
      <c r="C125" s="198" t="s">
        <v>1457</v>
      </c>
      <c r="D125" s="199" t="s">
        <v>221</v>
      </c>
      <c r="E125" s="198" t="s">
        <v>1549</v>
      </c>
      <c r="F125" s="198" t="s">
        <v>1471</v>
      </c>
      <c r="G125" s="198" t="s">
        <v>224</v>
      </c>
      <c r="H125" s="200" t="s">
        <v>1550</v>
      </c>
      <c r="I125" s="199"/>
      <c r="J125" s="198"/>
      <c r="K125" s="198" t="s">
        <v>1551</v>
      </c>
      <c r="L125" s="198"/>
      <c r="M125" s="234" t="s">
        <v>227</v>
      </c>
      <c r="N125" s="234" t="s">
        <v>1462</v>
      </c>
      <c r="O125" s="203" t="s">
        <v>1463</v>
      </c>
      <c r="P125" s="286"/>
      <c r="Q125" s="200" t="s">
        <v>1544</v>
      </c>
      <c r="R125" s="200" t="s">
        <v>1552</v>
      </c>
      <c r="S125" s="198" t="s">
        <v>1475</v>
      </c>
      <c r="T125" s="198" t="s">
        <v>352</v>
      </c>
      <c r="U125" s="198" t="s">
        <v>1553</v>
      </c>
      <c r="V125" s="198" t="s">
        <v>1554</v>
      </c>
      <c r="W125" s="244"/>
      <c r="AA125" s="206">
        <f>IF(OR(J125="Fail",ISBLANK(J125)),INDEX('Issue Code Table'!C:C,MATCH(N:N,'Issue Code Table'!A:A,0)),IF(M125="Critical",6,IF(M125="Significant",5,IF(M125="Moderate",3,2))))</f>
        <v>3</v>
      </c>
    </row>
    <row r="126" spans="1:27" ht="162.5" x14ac:dyDescent="0.25">
      <c r="A126" s="197" t="s">
        <v>1555</v>
      </c>
      <c r="B126" s="198" t="s">
        <v>1456</v>
      </c>
      <c r="C126" s="198" t="s">
        <v>1457</v>
      </c>
      <c r="D126" s="199" t="s">
        <v>221</v>
      </c>
      <c r="E126" s="198" t="s">
        <v>1556</v>
      </c>
      <c r="F126" s="198" t="s">
        <v>1557</v>
      </c>
      <c r="G126" s="198" t="s">
        <v>224</v>
      </c>
      <c r="H126" s="200" t="s">
        <v>1558</v>
      </c>
      <c r="I126" s="199"/>
      <c r="J126" s="198"/>
      <c r="K126" s="198" t="s">
        <v>1559</v>
      </c>
      <c r="L126" s="198"/>
      <c r="M126" s="234" t="s">
        <v>227</v>
      </c>
      <c r="N126" s="234" t="s">
        <v>1462</v>
      </c>
      <c r="O126" s="203" t="s">
        <v>1463</v>
      </c>
      <c r="P126" s="286"/>
      <c r="Q126" s="200" t="s">
        <v>1544</v>
      </c>
      <c r="R126" s="200" t="s">
        <v>1560</v>
      </c>
      <c r="S126" s="198" t="s">
        <v>1484</v>
      </c>
      <c r="T126" s="198" t="s">
        <v>352</v>
      </c>
      <c r="U126" s="198" t="s">
        <v>1561</v>
      </c>
      <c r="V126" s="198" t="s">
        <v>1562</v>
      </c>
      <c r="W126" s="244"/>
      <c r="AA126" s="206">
        <f>IF(OR(J126="Fail",ISBLANK(J126)),INDEX('Issue Code Table'!C:C,MATCH(N:N,'Issue Code Table'!A:A,0)),IF(M126="Critical",6,IF(M126="Significant",5,IF(M126="Moderate",3,2))))</f>
        <v>3</v>
      </c>
    </row>
    <row r="127" spans="1:27" ht="137.5" x14ac:dyDescent="0.25">
      <c r="A127" s="197" t="s">
        <v>1563</v>
      </c>
      <c r="B127" s="198" t="s">
        <v>1488</v>
      </c>
      <c r="C127" s="198" t="s">
        <v>1489</v>
      </c>
      <c r="D127" s="199" t="s">
        <v>221</v>
      </c>
      <c r="E127" s="198" t="s">
        <v>1564</v>
      </c>
      <c r="F127" s="198" t="s">
        <v>1565</v>
      </c>
      <c r="G127" s="198" t="s">
        <v>224</v>
      </c>
      <c r="H127" s="200" t="s">
        <v>1566</v>
      </c>
      <c r="I127" s="199"/>
      <c r="J127" s="198"/>
      <c r="K127" s="198" t="s">
        <v>1567</v>
      </c>
      <c r="L127" s="198"/>
      <c r="M127" s="234" t="s">
        <v>227</v>
      </c>
      <c r="N127" s="234" t="s">
        <v>1462</v>
      </c>
      <c r="O127" s="203" t="s">
        <v>1463</v>
      </c>
      <c r="P127" s="286"/>
      <c r="Q127" s="200" t="s">
        <v>1544</v>
      </c>
      <c r="R127" s="200" t="s">
        <v>1568</v>
      </c>
      <c r="S127" s="198" t="s">
        <v>1495</v>
      </c>
      <c r="T127" s="198" t="s">
        <v>1496</v>
      </c>
      <c r="U127" s="198" t="s">
        <v>1569</v>
      </c>
      <c r="V127" s="198" t="s">
        <v>1570</v>
      </c>
      <c r="W127" s="244"/>
      <c r="AA127" s="206">
        <f>IF(OR(J127="Fail",ISBLANK(J127)),INDEX('Issue Code Table'!C:C,MATCH(N:N,'Issue Code Table'!A:A,0)),IF(M127="Critical",6,IF(M127="Significant",5,IF(M127="Moderate",3,2))))</f>
        <v>3</v>
      </c>
    </row>
    <row r="128" spans="1:27" ht="137.5" x14ac:dyDescent="0.25">
      <c r="A128" s="197" t="s">
        <v>1571</v>
      </c>
      <c r="B128" s="198" t="s">
        <v>1500</v>
      </c>
      <c r="C128" s="198" t="s">
        <v>1501</v>
      </c>
      <c r="D128" s="199" t="s">
        <v>221</v>
      </c>
      <c r="E128" s="198" t="s">
        <v>1572</v>
      </c>
      <c r="F128" s="198" t="s">
        <v>1573</v>
      </c>
      <c r="G128" s="198" t="s">
        <v>224</v>
      </c>
      <c r="H128" s="200" t="s">
        <v>1574</v>
      </c>
      <c r="I128" s="199"/>
      <c r="J128" s="198"/>
      <c r="K128" s="198" t="s">
        <v>1575</v>
      </c>
      <c r="L128" s="198"/>
      <c r="M128" s="234" t="s">
        <v>227</v>
      </c>
      <c r="N128" s="234" t="s">
        <v>1462</v>
      </c>
      <c r="O128" s="203" t="s">
        <v>1463</v>
      </c>
      <c r="P128" s="286"/>
      <c r="Q128" s="200" t="s">
        <v>1544</v>
      </c>
      <c r="R128" s="200" t="s">
        <v>1576</v>
      </c>
      <c r="S128" s="198" t="s">
        <v>1507</v>
      </c>
      <c r="T128" s="198" t="s">
        <v>1508</v>
      </c>
      <c r="U128" s="198" t="s">
        <v>1577</v>
      </c>
      <c r="V128" s="198" t="s">
        <v>1578</v>
      </c>
      <c r="W128" s="244"/>
      <c r="AA128" s="206">
        <f>IF(OR(J128="Fail",ISBLANK(J128)),INDEX('Issue Code Table'!C:C,MATCH(N:N,'Issue Code Table'!A:A,0)),IF(M128="Critical",6,IF(M128="Significant",5,IF(M128="Moderate",3,2))))</f>
        <v>3</v>
      </c>
    </row>
    <row r="129" spans="1:27" ht="125" x14ac:dyDescent="0.25">
      <c r="A129" s="197" t="s">
        <v>1579</v>
      </c>
      <c r="B129" s="198" t="s">
        <v>1500</v>
      </c>
      <c r="C129" s="198" t="s">
        <v>1501</v>
      </c>
      <c r="D129" s="199" t="s">
        <v>221</v>
      </c>
      <c r="E129" s="198" t="s">
        <v>1580</v>
      </c>
      <c r="F129" s="198" t="s">
        <v>1513</v>
      </c>
      <c r="G129" s="198" t="s">
        <v>224</v>
      </c>
      <c r="H129" s="200" t="s">
        <v>1581</v>
      </c>
      <c r="I129" s="199"/>
      <c r="J129" s="198"/>
      <c r="K129" s="198" t="s">
        <v>1582</v>
      </c>
      <c r="L129" s="198"/>
      <c r="M129" s="234" t="s">
        <v>227</v>
      </c>
      <c r="N129" s="234" t="s">
        <v>1462</v>
      </c>
      <c r="O129" s="203" t="s">
        <v>1463</v>
      </c>
      <c r="P129" s="286"/>
      <c r="Q129" s="200" t="s">
        <v>1544</v>
      </c>
      <c r="R129" s="200" t="s">
        <v>1583</v>
      </c>
      <c r="S129" s="198" t="s">
        <v>1507</v>
      </c>
      <c r="T129" s="198" t="s">
        <v>1517</v>
      </c>
      <c r="U129" s="198" t="s">
        <v>1584</v>
      </c>
      <c r="V129" s="198" t="s">
        <v>1585</v>
      </c>
      <c r="W129" s="244"/>
      <c r="AA129" s="206">
        <f>IF(OR(J129="Fail",ISBLANK(J129)),INDEX('Issue Code Table'!C:C,MATCH(N:N,'Issue Code Table'!A:A,0)),IF(M129="Critical",6,IF(M129="Significant",5,IF(M129="Moderate",3,2))))</f>
        <v>3</v>
      </c>
    </row>
    <row r="130" spans="1:27" ht="125" x14ac:dyDescent="0.25">
      <c r="A130" s="197" t="s">
        <v>1586</v>
      </c>
      <c r="B130" s="198" t="s">
        <v>1521</v>
      </c>
      <c r="C130" s="198" t="s">
        <v>1522</v>
      </c>
      <c r="D130" s="199" t="s">
        <v>221</v>
      </c>
      <c r="E130" s="198" t="s">
        <v>1587</v>
      </c>
      <c r="F130" s="198" t="s">
        <v>1524</v>
      </c>
      <c r="G130" s="198" t="s">
        <v>1588</v>
      </c>
      <c r="H130" s="200" t="s">
        <v>1589</v>
      </c>
      <c r="I130" s="199"/>
      <c r="J130" s="198"/>
      <c r="K130" s="198" t="s">
        <v>1590</v>
      </c>
      <c r="L130" s="198"/>
      <c r="M130" s="234" t="s">
        <v>227</v>
      </c>
      <c r="N130" s="234" t="s">
        <v>1462</v>
      </c>
      <c r="O130" s="203" t="s">
        <v>1463</v>
      </c>
      <c r="P130" s="286"/>
      <c r="Q130" s="200" t="s">
        <v>1544</v>
      </c>
      <c r="R130" s="200" t="s">
        <v>1591</v>
      </c>
      <c r="S130" s="198" t="s">
        <v>1507</v>
      </c>
      <c r="T130" s="198" t="s">
        <v>1528</v>
      </c>
      <c r="U130" s="198" t="s">
        <v>1592</v>
      </c>
      <c r="V130" s="198" t="s">
        <v>1593</v>
      </c>
      <c r="W130" s="244"/>
      <c r="AA130" s="206">
        <f>IF(OR(J130="Fail",ISBLANK(J130)),INDEX('Issue Code Table'!C:C,MATCH(N:N,'Issue Code Table'!A:A,0)),IF(M130="Critical",6,IF(M130="Significant",5,IF(M130="Moderate",3,2))))</f>
        <v>3</v>
      </c>
    </row>
    <row r="131" spans="1:27" ht="137.5" x14ac:dyDescent="0.25">
      <c r="A131" s="197" t="s">
        <v>1594</v>
      </c>
      <c r="B131" s="198" t="s">
        <v>1521</v>
      </c>
      <c r="C131" s="198" t="s">
        <v>1522</v>
      </c>
      <c r="D131" s="199" t="s">
        <v>221</v>
      </c>
      <c r="E131" s="198" t="s">
        <v>1595</v>
      </c>
      <c r="F131" s="198" t="s">
        <v>1533</v>
      </c>
      <c r="G131" s="198" t="s">
        <v>1596</v>
      </c>
      <c r="H131" s="200" t="s">
        <v>1597</v>
      </c>
      <c r="I131" s="199"/>
      <c r="J131" s="198"/>
      <c r="K131" s="198" t="s">
        <v>1598</v>
      </c>
      <c r="L131" s="198"/>
      <c r="M131" s="234" t="s">
        <v>227</v>
      </c>
      <c r="N131" s="234" t="s">
        <v>1462</v>
      </c>
      <c r="O131" s="203" t="s">
        <v>1463</v>
      </c>
      <c r="P131" s="286"/>
      <c r="Q131" s="200" t="s">
        <v>1544</v>
      </c>
      <c r="R131" s="200" t="s">
        <v>1599</v>
      </c>
      <c r="S131" s="198" t="s">
        <v>1507</v>
      </c>
      <c r="T131" s="198" t="s">
        <v>1537</v>
      </c>
      <c r="U131" s="241" t="s">
        <v>1600</v>
      </c>
      <c r="V131" s="198" t="s">
        <v>1601</v>
      </c>
      <c r="W131" s="244"/>
      <c r="AA131" s="206">
        <f>IF(OR(J131="Fail",ISBLANK(J131)),INDEX('Issue Code Table'!C:C,MATCH(N:N,'Issue Code Table'!A:A,0)),IF(M131="Critical",6,IF(M131="Significant",5,IF(M131="Moderate",3,2))))</f>
        <v>3</v>
      </c>
    </row>
    <row r="132" spans="1:27" ht="112.5" x14ac:dyDescent="0.25">
      <c r="A132" s="197" t="s">
        <v>1602</v>
      </c>
      <c r="B132" s="198" t="s">
        <v>1456</v>
      </c>
      <c r="C132" s="198" t="s">
        <v>1457</v>
      </c>
      <c r="D132" s="199" t="s">
        <v>221</v>
      </c>
      <c r="E132" s="198" t="s">
        <v>1603</v>
      </c>
      <c r="F132" s="198" t="s">
        <v>1459</v>
      </c>
      <c r="G132" s="198" t="s">
        <v>1604</v>
      </c>
      <c r="H132" s="200" t="s">
        <v>1605</v>
      </c>
      <c r="I132" s="199"/>
      <c r="J132" s="198"/>
      <c r="K132" s="198" t="s">
        <v>1606</v>
      </c>
      <c r="L132" s="198"/>
      <c r="M132" s="234" t="s">
        <v>227</v>
      </c>
      <c r="N132" s="234" t="s">
        <v>1462</v>
      </c>
      <c r="O132" s="203" t="s">
        <v>1463</v>
      </c>
      <c r="P132" s="286"/>
      <c r="Q132" s="200" t="s">
        <v>1607</v>
      </c>
      <c r="R132" s="200" t="s">
        <v>1608</v>
      </c>
      <c r="S132" s="198" t="s">
        <v>1466</v>
      </c>
      <c r="T132" s="198" t="s">
        <v>352</v>
      </c>
      <c r="U132" s="198" t="s">
        <v>1609</v>
      </c>
      <c r="V132" s="198" t="s">
        <v>1610</v>
      </c>
      <c r="W132" s="244"/>
      <c r="AA132" s="206">
        <f>IF(OR(J132="Fail",ISBLANK(J132)),INDEX('Issue Code Table'!C:C,MATCH(N:N,'Issue Code Table'!A:A,0)),IF(M132="Critical",6,IF(M132="Significant",5,IF(M132="Moderate",3,2))))</f>
        <v>3</v>
      </c>
    </row>
    <row r="133" spans="1:27" ht="112.5" x14ac:dyDescent="0.25">
      <c r="A133" s="197" t="s">
        <v>1611</v>
      </c>
      <c r="B133" s="198" t="s">
        <v>1456</v>
      </c>
      <c r="C133" s="198" t="s">
        <v>1457</v>
      </c>
      <c r="D133" s="199" t="s">
        <v>221</v>
      </c>
      <c r="E133" s="198" t="s">
        <v>1612</v>
      </c>
      <c r="F133" s="198" t="s">
        <v>1471</v>
      </c>
      <c r="G133" s="198" t="s">
        <v>1613</v>
      </c>
      <c r="H133" s="200" t="s">
        <v>1614</v>
      </c>
      <c r="I133" s="199"/>
      <c r="J133" s="198"/>
      <c r="K133" s="198" t="s">
        <v>1615</v>
      </c>
      <c r="L133" s="198"/>
      <c r="M133" s="234" t="s">
        <v>227</v>
      </c>
      <c r="N133" s="234" t="s">
        <v>1462</v>
      </c>
      <c r="O133" s="203" t="s">
        <v>1463</v>
      </c>
      <c r="P133" s="286"/>
      <c r="Q133" s="200" t="s">
        <v>1607</v>
      </c>
      <c r="R133" s="200" t="s">
        <v>1616</v>
      </c>
      <c r="S133" s="198" t="s">
        <v>1475</v>
      </c>
      <c r="T133" s="198" t="s">
        <v>352</v>
      </c>
      <c r="U133" s="198" t="s">
        <v>1617</v>
      </c>
      <c r="V133" s="198" t="s">
        <v>1618</v>
      </c>
      <c r="W133" s="244"/>
      <c r="AA133" s="206">
        <f>IF(OR(J133="Fail",ISBLANK(J133)),INDEX('Issue Code Table'!C:C,MATCH(N:N,'Issue Code Table'!A:A,0)),IF(M133="Critical",6,IF(M133="Significant",5,IF(M133="Moderate",3,2))))</f>
        <v>3</v>
      </c>
    </row>
    <row r="134" spans="1:27" ht="162.5" x14ac:dyDescent="0.25">
      <c r="A134" s="197" t="s">
        <v>1619</v>
      </c>
      <c r="B134" s="198" t="s">
        <v>1456</v>
      </c>
      <c r="C134" s="198" t="s">
        <v>1457</v>
      </c>
      <c r="D134" s="199" t="s">
        <v>221</v>
      </c>
      <c r="E134" s="198" t="s">
        <v>1620</v>
      </c>
      <c r="F134" s="198" t="s">
        <v>1557</v>
      </c>
      <c r="G134" s="198" t="s">
        <v>1621</v>
      </c>
      <c r="H134" s="200" t="s">
        <v>1622</v>
      </c>
      <c r="I134" s="199"/>
      <c r="J134" s="198"/>
      <c r="K134" s="198" t="s">
        <v>1623</v>
      </c>
      <c r="L134" s="198"/>
      <c r="M134" s="234" t="s">
        <v>227</v>
      </c>
      <c r="N134" s="234" t="s">
        <v>1462</v>
      </c>
      <c r="O134" s="203" t="s">
        <v>1463</v>
      </c>
      <c r="P134" s="286"/>
      <c r="Q134" s="200" t="s">
        <v>1607</v>
      </c>
      <c r="R134" s="200" t="s">
        <v>1624</v>
      </c>
      <c r="S134" s="198" t="s">
        <v>1484</v>
      </c>
      <c r="T134" s="198" t="s">
        <v>352</v>
      </c>
      <c r="U134" s="198" t="s">
        <v>1625</v>
      </c>
      <c r="V134" s="198" t="s">
        <v>1626</v>
      </c>
      <c r="W134" s="244"/>
      <c r="AA134" s="206">
        <f>IF(OR(J134="Fail",ISBLANK(J134)),INDEX('Issue Code Table'!C:C,MATCH(N:N,'Issue Code Table'!A:A,0)),IF(M134="Critical",6,IF(M134="Significant",5,IF(M134="Moderate",3,2))))</f>
        <v>3</v>
      </c>
    </row>
    <row r="135" spans="1:27" ht="125" x14ac:dyDescent="0.25">
      <c r="A135" s="197" t="s">
        <v>1627</v>
      </c>
      <c r="B135" s="198" t="s">
        <v>1488</v>
      </c>
      <c r="C135" s="198" t="s">
        <v>1489</v>
      </c>
      <c r="D135" s="199" t="s">
        <v>221</v>
      </c>
      <c r="E135" s="198" t="s">
        <v>1628</v>
      </c>
      <c r="F135" s="198" t="s">
        <v>1629</v>
      </c>
      <c r="G135" s="198" t="s">
        <v>1630</v>
      </c>
      <c r="H135" s="200" t="s">
        <v>1492</v>
      </c>
      <c r="I135" s="199"/>
      <c r="J135" s="198"/>
      <c r="K135" s="198" t="s">
        <v>1493</v>
      </c>
      <c r="L135" s="198"/>
      <c r="M135" s="234" t="s">
        <v>227</v>
      </c>
      <c r="N135" s="234" t="s">
        <v>1462</v>
      </c>
      <c r="O135" s="203" t="s">
        <v>1463</v>
      </c>
      <c r="P135" s="286"/>
      <c r="Q135" s="200" t="s">
        <v>1607</v>
      </c>
      <c r="R135" s="200" t="s">
        <v>1631</v>
      </c>
      <c r="S135" s="198" t="s">
        <v>1632</v>
      </c>
      <c r="T135" s="198" t="s">
        <v>1496</v>
      </c>
      <c r="U135" s="198" t="s">
        <v>1633</v>
      </c>
      <c r="V135" s="198" t="s">
        <v>1634</v>
      </c>
      <c r="W135" s="244"/>
      <c r="AA135" s="206">
        <f>IF(OR(J135="Fail",ISBLANK(J135)),INDEX('Issue Code Table'!C:C,MATCH(N:N,'Issue Code Table'!A:A,0)),IF(M135="Critical",6,IF(M135="Significant",5,IF(M135="Moderate",3,2))))</f>
        <v>3</v>
      </c>
    </row>
    <row r="136" spans="1:27" ht="137.5" x14ac:dyDescent="0.25">
      <c r="A136" s="197" t="s">
        <v>1635</v>
      </c>
      <c r="B136" s="198" t="s">
        <v>1456</v>
      </c>
      <c r="C136" s="198" t="s">
        <v>1457</v>
      </c>
      <c r="D136" s="199" t="s">
        <v>221</v>
      </c>
      <c r="E136" s="198" t="s">
        <v>1636</v>
      </c>
      <c r="F136" s="198" t="s">
        <v>1637</v>
      </c>
      <c r="G136" s="198" t="s">
        <v>1638</v>
      </c>
      <c r="H136" s="200" t="s">
        <v>1639</v>
      </c>
      <c r="I136" s="199"/>
      <c r="J136" s="198"/>
      <c r="K136" s="198" t="s">
        <v>1640</v>
      </c>
      <c r="L136" s="198"/>
      <c r="M136" s="234" t="s">
        <v>227</v>
      </c>
      <c r="N136" s="234" t="s">
        <v>1462</v>
      </c>
      <c r="O136" s="203" t="s">
        <v>1463</v>
      </c>
      <c r="P136" s="286"/>
      <c r="Q136" s="200" t="s">
        <v>1607</v>
      </c>
      <c r="R136" s="200" t="s">
        <v>1641</v>
      </c>
      <c r="S136" s="198" t="s">
        <v>1642</v>
      </c>
      <c r="T136" s="198" t="s">
        <v>1643</v>
      </c>
      <c r="U136" s="198" t="s">
        <v>1644</v>
      </c>
      <c r="V136" s="198" t="s">
        <v>1645</v>
      </c>
      <c r="W136" s="244"/>
      <c r="AA136" s="206">
        <f>IF(OR(J136="Fail",ISBLANK(J136)),INDEX('Issue Code Table'!C:C,MATCH(N:N,'Issue Code Table'!A:A,0)),IF(M136="Critical",6,IF(M136="Significant",5,IF(M136="Moderate",3,2))))</f>
        <v>3</v>
      </c>
    </row>
    <row r="137" spans="1:27" ht="137.5" x14ac:dyDescent="0.25">
      <c r="A137" s="197" t="s">
        <v>1646</v>
      </c>
      <c r="B137" s="198" t="s">
        <v>1456</v>
      </c>
      <c r="C137" s="198" t="s">
        <v>1457</v>
      </c>
      <c r="D137" s="199" t="s">
        <v>221</v>
      </c>
      <c r="E137" s="198" t="s">
        <v>1647</v>
      </c>
      <c r="F137" s="198" t="s">
        <v>1648</v>
      </c>
      <c r="G137" s="198" t="s">
        <v>1649</v>
      </c>
      <c r="H137" s="200" t="s">
        <v>1650</v>
      </c>
      <c r="I137" s="199"/>
      <c r="J137" s="198"/>
      <c r="K137" s="198" t="s">
        <v>1651</v>
      </c>
      <c r="L137" s="198"/>
      <c r="M137" s="234" t="s">
        <v>227</v>
      </c>
      <c r="N137" s="234" t="s">
        <v>1462</v>
      </c>
      <c r="O137" s="203" t="s">
        <v>1463</v>
      </c>
      <c r="P137" s="286"/>
      <c r="Q137" s="200" t="s">
        <v>1607</v>
      </c>
      <c r="R137" s="200" t="s">
        <v>1652</v>
      </c>
      <c r="S137" s="198" t="s">
        <v>1653</v>
      </c>
      <c r="T137" s="198" t="s">
        <v>1654</v>
      </c>
      <c r="U137" s="198" t="s">
        <v>1655</v>
      </c>
      <c r="V137" s="198" t="s">
        <v>1656</v>
      </c>
      <c r="W137" s="244"/>
      <c r="AA137" s="206">
        <f>IF(OR(J137="Fail",ISBLANK(J137)),INDEX('Issue Code Table'!C:C,MATCH(N:N,'Issue Code Table'!A:A,0)),IF(M137="Critical",6,IF(M137="Significant",5,IF(M137="Moderate",3,2))))</f>
        <v>3</v>
      </c>
    </row>
    <row r="138" spans="1:27" ht="137.5" x14ac:dyDescent="0.25">
      <c r="A138" s="197" t="s">
        <v>1657</v>
      </c>
      <c r="B138" s="198" t="s">
        <v>1500</v>
      </c>
      <c r="C138" s="198" t="s">
        <v>1501</v>
      </c>
      <c r="D138" s="199" t="s">
        <v>221</v>
      </c>
      <c r="E138" s="198" t="s">
        <v>1658</v>
      </c>
      <c r="F138" s="198" t="s">
        <v>1659</v>
      </c>
      <c r="G138" s="198" t="s">
        <v>1660</v>
      </c>
      <c r="H138" s="200" t="s">
        <v>1661</v>
      </c>
      <c r="I138" s="199"/>
      <c r="J138" s="198"/>
      <c r="K138" s="198" t="s">
        <v>1662</v>
      </c>
      <c r="L138" s="198"/>
      <c r="M138" s="234" t="s">
        <v>227</v>
      </c>
      <c r="N138" s="234" t="s">
        <v>1462</v>
      </c>
      <c r="O138" s="203" t="s">
        <v>1463</v>
      </c>
      <c r="P138" s="286"/>
      <c r="Q138" s="200" t="s">
        <v>1607</v>
      </c>
      <c r="R138" s="200" t="s">
        <v>1663</v>
      </c>
      <c r="S138" s="198" t="s">
        <v>1507</v>
      </c>
      <c r="T138" s="198" t="s">
        <v>1508</v>
      </c>
      <c r="U138" s="198" t="s">
        <v>1664</v>
      </c>
      <c r="V138" s="198" t="s">
        <v>1665</v>
      </c>
      <c r="W138" s="244"/>
      <c r="AA138" s="206">
        <f>IF(OR(J138="Fail",ISBLANK(J138)),INDEX('Issue Code Table'!C:C,MATCH(N:N,'Issue Code Table'!A:A,0)),IF(M138="Critical",6,IF(M138="Significant",5,IF(M138="Moderate",3,2))))</f>
        <v>3</v>
      </c>
    </row>
    <row r="139" spans="1:27" ht="125" x14ac:dyDescent="0.25">
      <c r="A139" s="197" t="s">
        <v>1666</v>
      </c>
      <c r="B139" s="198" t="s">
        <v>1500</v>
      </c>
      <c r="C139" s="198" t="s">
        <v>1501</v>
      </c>
      <c r="D139" s="199" t="s">
        <v>221</v>
      </c>
      <c r="E139" s="198" t="s">
        <v>1667</v>
      </c>
      <c r="F139" s="198" t="s">
        <v>1513</v>
      </c>
      <c r="G139" s="198" t="s">
        <v>1668</v>
      </c>
      <c r="H139" s="200" t="s">
        <v>1669</v>
      </c>
      <c r="I139" s="199"/>
      <c r="J139" s="198"/>
      <c r="K139" s="198" t="s">
        <v>1670</v>
      </c>
      <c r="L139" s="198"/>
      <c r="M139" s="234" t="s">
        <v>227</v>
      </c>
      <c r="N139" s="234" t="s">
        <v>1462</v>
      </c>
      <c r="O139" s="203" t="s">
        <v>1463</v>
      </c>
      <c r="P139" s="286"/>
      <c r="Q139" s="200" t="s">
        <v>1607</v>
      </c>
      <c r="R139" s="200" t="s">
        <v>1671</v>
      </c>
      <c r="S139" s="198" t="s">
        <v>1507</v>
      </c>
      <c r="T139" s="198" t="s">
        <v>1517</v>
      </c>
      <c r="U139" s="198" t="s">
        <v>1672</v>
      </c>
      <c r="V139" s="198" t="s">
        <v>1673</v>
      </c>
      <c r="W139" s="244"/>
      <c r="AA139" s="206">
        <f>IF(OR(J139="Fail",ISBLANK(J139)),INDEX('Issue Code Table'!C:C,MATCH(N:N,'Issue Code Table'!A:A,0)),IF(M139="Critical",6,IF(M139="Significant",5,IF(M139="Moderate",3,2))))</f>
        <v>3</v>
      </c>
    </row>
    <row r="140" spans="1:27" ht="125" x14ac:dyDescent="0.25">
      <c r="A140" s="197" t="s">
        <v>1674</v>
      </c>
      <c r="B140" s="198" t="s">
        <v>1521</v>
      </c>
      <c r="C140" s="198" t="s">
        <v>1522</v>
      </c>
      <c r="D140" s="199" t="s">
        <v>221</v>
      </c>
      <c r="E140" s="198" t="s">
        <v>1675</v>
      </c>
      <c r="F140" s="198" t="s">
        <v>1524</v>
      </c>
      <c r="G140" s="198" t="s">
        <v>1676</v>
      </c>
      <c r="H140" s="200" t="s">
        <v>1677</v>
      </c>
      <c r="I140" s="199"/>
      <c r="J140" s="198"/>
      <c r="K140" s="198" t="s">
        <v>1678</v>
      </c>
      <c r="L140" s="198"/>
      <c r="M140" s="234" t="s">
        <v>227</v>
      </c>
      <c r="N140" s="234" t="s">
        <v>1462</v>
      </c>
      <c r="O140" s="203" t="s">
        <v>1463</v>
      </c>
      <c r="P140" s="286"/>
      <c r="Q140" s="200" t="s">
        <v>1607</v>
      </c>
      <c r="R140" s="200" t="s">
        <v>1679</v>
      </c>
      <c r="S140" s="198" t="s">
        <v>1507</v>
      </c>
      <c r="T140" s="198" t="s">
        <v>1528</v>
      </c>
      <c r="U140" s="198" t="s">
        <v>1680</v>
      </c>
      <c r="V140" s="198" t="s">
        <v>1681</v>
      </c>
      <c r="W140" s="244"/>
      <c r="AA140" s="206">
        <f>IF(OR(J140="Fail",ISBLANK(J140)),INDEX('Issue Code Table'!C:C,MATCH(N:N,'Issue Code Table'!A:A,0)),IF(M140="Critical",6,IF(M140="Significant",5,IF(M140="Moderate",3,2))))</f>
        <v>3</v>
      </c>
    </row>
    <row r="141" spans="1:27" ht="137.5" x14ac:dyDescent="0.25">
      <c r="A141" s="197" t="s">
        <v>1682</v>
      </c>
      <c r="B141" s="198" t="s">
        <v>1521</v>
      </c>
      <c r="C141" s="198" t="s">
        <v>1522</v>
      </c>
      <c r="D141" s="199" t="s">
        <v>221</v>
      </c>
      <c r="E141" s="198" t="s">
        <v>1683</v>
      </c>
      <c r="F141" s="198" t="s">
        <v>1533</v>
      </c>
      <c r="G141" s="198" t="s">
        <v>1684</v>
      </c>
      <c r="H141" s="200" t="s">
        <v>1685</v>
      </c>
      <c r="I141" s="199"/>
      <c r="J141" s="198"/>
      <c r="K141" s="198" t="s">
        <v>1686</v>
      </c>
      <c r="L141" s="198"/>
      <c r="M141" s="234" t="s">
        <v>227</v>
      </c>
      <c r="N141" s="234" t="s">
        <v>1462</v>
      </c>
      <c r="O141" s="203" t="s">
        <v>1463</v>
      </c>
      <c r="P141" s="286"/>
      <c r="Q141" s="200" t="s">
        <v>1607</v>
      </c>
      <c r="R141" s="200" t="s">
        <v>1687</v>
      </c>
      <c r="S141" s="198" t="s">
        <v>1507</v>
      </c>
      <c r="T141" s="198" t="s">
        <v>1537</v>
      </c>
      <c r="U141" s="198" t="s">
        <v>1688</v>
      </c>
      <c r="V141" s="198" t="s">
        <v>1689</v>
      </c>
      <c r="W141" s="244"/>
      <c r="AA141" s="206">
        <f>IF(OR(J141="Fail",ISBLANK(J141)),INDEX('Issue Code Table'!C:C,MATCH(N:N,'Issue Code Table'!A:A,0)),IF(M141="Critical",6,IF(M141="Significant",5,IF(M141="Moderate",3,2))))</f>
        <v>3</v>
      </c>
    </row>
    <row r="142" spans="1:27" ht="237.5" x14ac:dyDescent="0.25">
      <c r="A142" s="197" t="s">
        <v>1690</v>
      </c>
      <c r="B142" s="198" t="s">
        <v>1521</v>
      </c>
      <c r="C142" s="198" t="s">
        <v>1522</v>
      </c>
      <c r="D142" s="199" t="s">
        <v>221</v>
      </c>
      <c r="E142" s="198" t="s">
        <v>1691</v>
      </c>
      <c r="F142" s="198" t="s">
        <v>1692</v>
      </c>
      <c r="G142" s="198" t="s">
        <v>1693</v>
      </c>
      <c r="H142" s="200" t="s">
        <v>1694</v>
      </c>
      <c r="I142" s="199"/>
      <c r="J142" s="198"/>
      <c r="K142" s="198" t="s">
        <v>1695</v>
      </c>
      <c r="L142" s="198"/>
      <c r="M142" s="234" t="s">
        <v>227</v>
      </c>
      <c r="N142" s="234" t="s">
        <v>1696</v>
      </c>
      <c r="O142" s="203" t="s">
        <v>1697</v>
      </c>
      <c r="P142" s="286"/>
      <c r="Q142" s="200" t="s">
        <v>1698</v>
      </c>
      <c r="R142" s="200" t="s">
        <v>1699</v>
      </c>
      <c r="S142" s="198" t="s">
        <v>1700</v>
      </c>
      <c r="T142" s="198" t="s">
        <v>1701</v>
      </c>
      <c r="U142" s="198" t="s">
        <v>1702</v>
      </c>
      <c r="V142" s="198" t="s">
        <v>1703</v>
      </c>
      <c r="W142" s="244"/>
      <c r="AA142" s="206">
        <f>IF(OR(J142="Fail",ISBLANK(J142)),INDEX('Issue Code Table'!C:C,MATCH(N:N,'Issue Code Table'!A:A,0)),IF(M142="Critical",6,IF(M142="Significant",5,IF(M142="Moderate",3,2))))</f>
        <v>5</v>
      </c>
    </row>
    <row r="143" spans="1:27" ht="175" x14ac:dyDescent="0.25">
      <c r="A143" s="197" t="s">
        <v>1704</v>
      </c>
      <c r="B143" s="198" t="s">
        <v>1521</v>
      </c>
      <c r="C143" s="198" t="s">
        <v>1522</v>
      </c>
      <c r="D143" s="199" t="s">
        <v>221</v>
      </c>
      <c r="E143" s="198" t="s">
        <v>1705</v>
      </c>
      <c r="F143" s="198" t="s">
        <v>1706</v>
      </c>
      <c r="G143" s="198" t="s">
        <v>1707</v>
      </c>
      <c r="H143" s="200" t="s">
        <v>1708</v>
      </c>
      <c r="I143" s="199"/>
      <c r="J143" s="198"/>
      <c r="K143" s="198" t="s">
        <v>1709</v>
      </c>
      <c r="L143" s="198"/>
      <c r="M143" s="234" t="s">
        <v>227</v>
      </c>
      <c r="N143" s="234" t="s">
        <v>1710</v>
      </c>
      <c r="O143" s="203" t="s">
        <v>1711</v>
      </c>
      <c r="P143" s="286"/>
      <c r="Q143" s="200" t="s">
        <v>1712</v>
      </c>
      <c r="R143" s="200" t="s">
        <v>1713</v>
      </c>
      <c r="S143" s="198" t="s">
        <v>1714</v>
      </c>
      <c r="T143" s="198" t="s">
        <v>1701</v>
      </c>
      <c r="U143" s="198" t="s">
        <v>1715</v>
      </c>
      <c r="V143" s="198" t="s">
        <v>1716</v>
      </c>
      <c r="W143" s="244"/>
      <c r="AA143" s="206">
        <f>IF(OR(J143="Fail",ISBLANK(J143)),INDEX('Issue Code Table'!C:C,MATCH(N:N,'Issue Code Table'!A:A,0)),IF(M143="Critical",6,IF(M143="Significant",5,IF(M143="Moderate",3,2))))</f>
        <v>4</v>
      </c>
    </row>
    <row r="144" spans="1:27" ht="150" x14ac:dyDescent="0.25">
      <c r="A144" s="197" t="s">
        <v>1717</v>
      </c>
      <c r="B144" s="198" t="s">
        <v>1521</v>
      </c>
      <c r="C144" s="198" t="s">
        <v>1522</v>
      </c>
      <c r="D144" s="199" t="s">
        <v>221</v>
      </c>
      <c r="E144" s="198" t="s">
        <v>1718</v>
      </c>
      <c r="F144" s="198" t="s">
        <v>1719</v>
      </c>
      <c r="G144" s="198" t="s">
        <v>1720</v>
      </c>
      <c r="H144" s="200" t="s">
        <v>1721</v>
      </c>
      <c r="I144" s="199"/>
      <c r="J144" s="198"/>
      <c r="K144" s="198" t="s">
        <v>1722</v>
      </c>
      <c r="L144" s="198"/>
      <c r="M144" s="234" t="s">
        <v>227</v>
      </c>
      <c r="N144" s="234" t="s">
        <v>1710</v>
      </c>
      <c r="O144" s="203" t="s">
        <v>1711</v>
      </c>
      <c r="P144" s="286"/>
      <c r="Q144" s="200" t="s">
        <v>1712</v>
      </c>
      <c r="R144" s="200" t="s">
        <v>1723</v>
      </c>
      <c r="S144" s="198" t="s">
        <v>1714</v>
      </c>
      <c r="T144" s="198" t="s">
        <v>1701</v>
      </c>
      <c r="U144" s="198" t="s">
        <v>1724</v>
      </c>
      <c r="V144" s="198" t="s">
        <v>1725</v>
      </c>
      <c r="W144" s="244"/>
      <c r="AA144" s="206">
        <f>IF(OR(J144="Fail",ISBLANK(J144)),INDEX('Issue Code Table'!C:C,MATCH(N:N,'Issue Code Table'!A:A,0)),IF(M144="Critical",6,IF(M144="Significant",5,IF(M144="Moderate",3,2))))</f>
        <v>4</v>
      </c>
    </row>
    <row r="145" spans="1:27" ht="350" x14ac:dyDescent="0.25">
      <c r="A145" s="197" t="s">
        <v>1726</v>
      </c>
      <c r="B145" s="198" t="s">
        <v>1521</v>
      </c>
      <c r="C145" s="198" t="s">
        <v>1522</v>
      </c>
      <c r="D145" s="199" t="s">
        <v>221</v>
      </c>
      <c r="E145" s="198" t="s">
        <v>1727</v>
      </c>
      <c r="F145" s="198" t="s">
        <v>1728</v>
      </c>
      <c r="G145" s="198" t="s">
        <v>1729</v>
      </c>
      <c r="H145" s="200" t="s">
        <v>1730</v>
      </c>
      <c r="I145" s="199"/>
      <c r="J145" s="198"/>
      <c r="K145" s="198" t="s">
        <v>1731</v>
      </c>
      <c r="L145" s="198"/>
      <c r="M145" s="234" t="s">
        <v>227</v>
      </c>
      <c r="N145" s="234" t="s">
        <v>1710</v>
      </c>
      <c r="O145" s="203" t="s">
        <v>1711</v>
      </c>
      <c r="P145" s="286"/>
      <c r="Q145" s="200" t="s">
        <v>1712</v>
      </c>
      <c r="R145" s="200" t="s">
        <v>1732</v>
      </c>
      <c r="S145" s="198" t="s">
        <v>1700</v>
      </c>
      <c r="T145" s="198" t="s">
        <v>1701</v>
      </c>
      <c r="U145" s="198" t="s">
        <v>1733</v>
      </c>
      <c r="V145" s="198" t="s">
        <v>1734</v>
      </c>
      <c r="W145" s="244"/>
      <c r="AA145" s="206">
        <f>IF(OR(J145="Fail",ISBLANK(J145)),INDEX('Issue Code Table'!C:C,MATCH(N:N,'Issue Code Table'!A:A,0)),IF(M145="Critical",6,IF(M145="Significant",5,IF(M145="Moderate",3,2))))</f>
        <v>4</v>
      </c>
    </row>
    <row r="146" spans="1:27" ht="350" x14ac:dyDescent="0.25">
      <c r="A146" s="197" t="s">
        <v>1735</v>
      </c>
      <c r="B146" s="198" t="s">
        <v>1521</v>
      </c>
      <c r="C146" s="198" t="s">
        <v>1522</v>
      </c>
      <c r="D146" s="199" t="s">
        <v>221</v>
      </c>
      <c r="E146" s="198" t="s">
        <v>1736</v>
      </c>
      <c r="F146" s="198" t="s">
        <v>1737</v>
      </c>
      <c r="G146" s="198" t="s">
        <v>1738</v>
      </c>
      <c r="H146" s="200" t="s">
        <v>1739</v>
      </c>
      <c r="I146" s="199"/>
      <c r="J146" s="198"/>
      <c r="K146" s="198" t="s">
        <v>1740</v>
      </c>
      <c r="L146" s="198"/>
      <c r="M146" s="234" t="s">
        <v>227</v>
      </c>
      <c r="N146" s="234" t="s">
        <v>1710</v>
      </c>
      <c r="O146" s="203" t="s">
        <v>1711</v>
      </c>
      <c r="P146" s="286"/>
      <c r="Q146" s="200" t="s">
        <v>1712</v>
      </c>
      <c r="R146" s="200" t="s">
        <v>1741</v>
      </c>
      <c r="S146" s="198" t="s">
        <v>1700</v>
      </c>
      <c r="T146" s="198" t="s">
        <v>1701</v>
      </c>
      <c r="U146" s="198" t="s">
        <v>1742</v>
      </c>
      <c r="V146" s="198" t="s">
        <v>1743</v>
      </c>
      <c r="W146" s="244"/>
      <c r="AA146" s="206">
        <f>IF(OR(J146="Fail",ISBLANK(J146)),INDEX('Issue Code Table'!C:C,MATCH(N:N,'Issue Code Table'!A:A,0)),IF(M146="Critical",6,IF(M146="Significant",5,IF(M146="Moderate",3,2))))</f>
        <v>4</v>
      </c>
    </row>
    <row r="147" spans="1:27" ht="150" x14ac:dyDescent="0.25">
      <c r="A147" s="197" t="s">
        <v>1744</v>
      </c>
      <c r="B147" s="198" t="s">
        <v>1521</v>
      </c>
      <c r="C147" s="198" t="s">
        <v>1522</v>
      </c>
      <c r="D147" s="199" t="s">
        <v>221</v>
      </c>
      <c r="E147" s="198" t="s">
        <v>1745</v>
      </c>
      <c r="F147" s="198" t="s">
        <v>1746</v>
      </c>
      <c r="G147" s="198" t="s">
        <v>1747</v>
      </c>
      <c r="H147" s="200" t="s">
        <v>1748</v>
      </c>
      <c r="I147" s="199"/>
      <c r="J147" s="198"/>
      <c r="K147" s="198" t="s">
        <v>1749</v>
      </c>
      <c r="L147" s="198"/>
      <c r="M147" s="234" t="s">
        <v>227</v>
      </c>
      <c r="N147" s="234" t="s">
        <v>822</v>
      </c>
      <c r="O147" s="203" t="s">
        <v>823</v>
      </c>
      <c r="P147" s="286"/>
      <c r="Q147" s="200" t="s">
        <v>1750</v>
      </c>
      <c r="R147" s="200" t="s">
        <v>1751</v>
      </c>
      <c r="S147" s="198" t="s">
        <v>1752</v>
      </c>
      <c r="T147" s="198" t="s">
        <v>1701</v>
      </c>
      <c r="U147" s="198" t="s">
        <v>1753</v>
      </c>
      <c r="V147" s="198" t="s">
        <v>1754</v>
      </c>
      <c r="W147" s="244"/>
      <c r="AA147" s="206">
        <f>IF(OR(J147="Fail",ISBLANK(J147)),INDEX('Issue Code Table'!C:C,MATCH(N:N,'Issue Code Table'!A:A,0)),IF(M147="Critical",6,IF(M147="Significant",5,IF(M147="Moderate",3,2))))</f>
        <v>5</v>
      </c>
    </row>
    <row r="148" spans="1:27" ht="162.5" x14ac:dyDescent="0.25">
      <c r="A148" s="197" t="s">
        <v>1755</v>
      </c>
      <c r="B148" s="198" t="s">
        <v>1521</v>
      </c>
      <c r="C148" s="198" t="s">
        <v>1522</v>
      </c>
      <c r="D148" s="199" t="s">
        <v>221</v>
      </c>
      <c r="E148" s="198" t="s">
        <v>1756</v>
      </c>
      <c r="F148" s="198" t="s">
        <v>1757</v>
      </c>
      <c r="G148" s="198" t="s">
        <v>1758</v>
      </c>
      <c r="H148" s="200" t="s">
        <v>1759</v>
      </c>
      <c r="I148" s="199"/>
      <c r="J148" s="198"/>
      <c r="K148" s="198" t="s">
        <v>1760</v>
      </c>
      <c r="L148" s="198"/>
      <c r="M148" s="234" t="s">
        <v>227</v>
      </c>
      <c r="N148" s="234" t="s">
        <v>822</v>
      </c>
      <c r="O148" s="203" t="s">
        <v>823</v>
      </c>
      <c r="P148" s="286"/>
      <c r="Q148" s="200" t="s">
        <v>1750</v>
      </c>
      <c r="R148" s="200" t="s">
        <v>1761</v>
      </c>
      <c r="S148" s="198" t="s">
        <v>1700</v>
      </c>
      <c r="T148" s="198" t="s">
        <v>1701</v>
      </c>
      <c r="U148" s="198" t="s">
        <v>1762</v>
      </c>
      <c r="V148" s="198" t="s">
        <v>1763</v>
      </c>
      <c r="W148" s="244"/>
      <c r="AA148" s="206">
        <f>IF(OR(J148="Fail",ISBLANK(J148)),INDEX('Issue Code Table'!C:C,MATCH(N:N,'Issue Code Table'!A:A,0)),IF(M148="Critical",6,IF(M148="Significant",5,IF(M148="Moderate",3,2))))</f>
        <v>5</v>
      </c>
    </row>
    <row r="149" spans="1:27" ht="150" x14ac:dyDescent="0.25">
      <c r="A149" s="197" t="s">
        <v>1764</v>
      </c>
      <c r="B149" s="198" t="s">
        <v>1521</v>
      </c>
      <c r="C149" s="198" t="s">
        <v>1522</v>
      </c>
      <c r="D149" s="199" t="s">
        <v>221</v>
      </c>
      <c r="E149" s="198" t="s">
        <v>1765</v>
      </c>
      <c r="F149" s="198" t="s">
        <v>1766</v>
      </c>
      <c r="G149" s="198" t="s">
        <v>1767</v>
      </c>
      <c r="H149" s="200" t="s">
        <v>1768</v>
      </c>
      <c r="I149" s="199"/>
      <c r="J149" s="198"/>
      <c r="K149" s="198" t="s">
        <v>1769</v>
      </c>
      <c r="L149" s="198"/>
      <c r="M149" s="234" t="s">
        <v>227</v>
      </c>
      <c r="N149" s="234" t="s">
        <v>822</v>
      </c>
      <c r="O149" s="203" t="s">
        <v>823</v>
      </c>
      <c r="P149" s="286"/>
      <c r="Q149" s="200" t="s">
        <v>1770</v>
      </c>
      <c r="R149" s="200" t="s">
        <v>1771</v>
      </c>
      <c r="S149" s="198" t="s">
        <v>1700</v>
      </c>
      <c r="T149" s="198" t="s">
        <v>1701</v>
      </c>
      <c r="U149" s="198" t="s">
        <v>1772</v>
      </c>
      <c r="V149" s="198" t="s">
        <v>1773</v>
      </c>
      <c r="W149" s="244"/>
      <c r="AA149" s="206">
        <f>IF(OR(J149="Fail",ISBLANK(J149)),INDEX('Issue Code Table'!C:C,MATCH(N:N,'Issue Code Table'!A:A,0)),IF(M149="Critical",6,IF(M149="Significant",5,IF(M149="Moderate",3,2))))</f>
        <v>5</v>
      </c>
    </row>
    <row r="150" spans="1:27" ht="150" x14ac:dyDescent="0.25">
      <c r="A150" s="197" t="s">
        <v>1774</v>
      </c>
      <c r="B150" s="198" t="s">
        <v>1521</v>
      </c>
      <c r="C150" s="198" t="s">
        <v>1522</v>
      </c>
      <c r="D150" s="199" t="s">
        <v>221</v>
      </c>
      <c r="E150" s="198" t="s">
        <v>1775</v>
      </c>
      <c r="F150" s="198" t="s">
        <v>1776</v>
      </c>
      <c r="G150" s="198" t="s">
        <v>1777</v>
      </c>
      <c r="H150" s="200" t="s">
        <v>1778</v>
      </c>
      <c r="I150" s="199"/>
      <c r="J150" s="198"/>
      <c r="K150" s="198" t="s">
        <v>1779</v>
      </c>
      <c r="L150" s="198"/>
      <c r="M150" s="234" t="s">
        <v>227</v>
      </c>
      <c r="N150" s="234" t="s">
        <v>822</v>
      </c>
      <c r="O150" s="203" t="s">
        <v>823</v>
      </c>
      <c r="P150" s="286"/>
      <c r="Q150" s="200" t="s">
        <v>1770</v>
      </c>
      <c r="R150" s="200" t="s">
        <v>1780</v>
      </c>
      <c r="S150" s="198" t="s">
        <v>1700</v>
      </c>
      <c r="T150" s="198" t="s">
        <v>1701</v>
      </c>
      <c r="U150" s="198" t="s">
        <v>1781</v>
      </c>
      <c r="V150" s="198" t="s">
        <v>1782</v>
      </c>
      <c r="W150" s="244"/>
      <c r="AA150" s="206">
        <f>IF(OR(J150="Fail",ISBLANK(J150)),INDEX('Issue Code Table'!C:C,MATCH(N:N,'Issue Code Table'!A:A,0)),IF(M150="Critical",6,IF(M150="Significant",5,IF(M150="Moderate",3,2))))</f>
        <v>5</v>
      </c>
    </row>
    <row r="151" spans="1:27" ht="162.5" x14ac:dyDescent="0.25">
      <c r="A151" s="197" t="s">
        <v>1783</v>
      </c>
      <c r="B151" s="198" t="s">
        <v>1521</v>
      </c>
      <c r="C151" s="198" t="s">
        <v>1522</v>
      </c>
      <c r="D151" s="199" t="s">
        <v>221</v>
      </c>
      <c r="E151" s="198" t="s">
        <v>1784</v>
      </c>
      <c r="F151" s="198" t="s">
        <v>1785</v>
      </c>
      <c r="G151" s="198" t="s">
        <v>1786</v>
      </c>
      <c r="H151" s="200" t="s">
        <v>1787</v>
      </c>
      <c r="I151" s="199"/>
      <c r="J151" s="198"/>
      <c r="K151" s="198" t="s">
        <v>1788</v>
      </c>
      <c r="L151" s="198"/>
      <c r="M151" s="234" t="s">
        <v>227</v>
      </c>
      <c r="N151" s="234" t="s">
        <v>822</v>
      </c>
      <c r="O151" s="203" t="s">
        <v>823</v>
      </c>
      <c r="P151" s="286"/>
      <c r="Q151" s="200" t="s">
        <v>1770</v>
      </c>
      <c r="R151" s="200" t="s">
        <v>1789</v>
      </c>
      <c r="S151" s="198" t="s">
        <v>1700</v>
      </c>
      <c r="T151" s="198" t="s">
        <v>1701</v>
      </c>
      <c r="U151" s="198" t="s">
        <v>1790</v>
      </c>
      <c r="V151" s="198" t="s">
        <v>1791</v>
      </c>
      <c r="W151" s="244"/>
      <c r="AA151" s="206">
        <f>IF(OR(J151="Fail",ISBLANK(J151)),INDEX('Issue Code Table'!C:C,MATCH(N:N,'Issue Code Table'!A:A,0)),IF(M151="Critical",6,IF(M151="Significant",5,IF(M151="Moderate",3,2))))</f>
        <v>5</v>
      </c>
    </row>
    <row r="152" spans="1:27" ht="200" x14ac:dyDescent="0.25">
      <c r="A152" s="197" t="s">
        <v>1792</v>
      </c>
      <c r="B152" s="198" t="s">
        <v>1521</v>
      </c>
      <c r="C152" s="198" t="s">
        <v>1522</v>
      </c>
      <c r="D152" s="199" t="s">
        <v>221</v>
      </c>
      <c r="E152" s="198" t="s">
        <v>1793</v>
      </c>
      <c r="F152" s="198" t="s">
        <v>1794</v>
      </c>
      <c r="G152" s="198" t="s">
        <v>1795</v>
      </c>
      <c r="H152" s="200" t="s">
        <v>1796</v>
      </c>
      <c r="I152" s="199"/>
      <c r="J152" s="198"/>
      <c r="K152" s="198" t="s">
        <v>1797</v>
      </c>
      <c r="L152" s="198"/>
      <c r="M152" s="234" t="s">
        <v>186</v>
      </c>
      <c r="N152" s="234" t="s">
        <v>1696</v>
      </c>
      <c r="O152" s="203" t="s">
        <v>1697</v>
      </c>
      <c r="P152" s="286"/>
      <c r="Q152" s="200" t="s">
        <v>1770</v>
      </c>
      <c r="R152" s="200" t="s">
        <v>1798</v>
      </c>
      <c r="S152" s="198" t="s">
        <v>1700</v>
      </c>
      <c r="T152" s="198" t="s">
        <v>1701</v>
      </c>
      <c r="U152" s="198" t="s">
        <v>1799</v>
      </c>
      <c r="V152" s="198" t="s">
        <v>1800</v>
      </c>
      <c r="W152" s="244" t="s">
        <v>248</v>
      </c>
      <c r="AA152" s="206">
        <f>IF(OR(J152="Fail",ISBLANK(J152)),INDEX('Issue Code Table'!C:C,MATCH(N:N,'Issue Code Table'!A:A,0)),IF(M152="Critical",6,IF(M152="Significant",5,IF(M152="Moderate",3,2))))</f>
        <v>5</v>
      </c>
    </row>
    <row r="153" spans="1:27" ht="225" x14ac:dyDescent="0.25">
      <c r="A153" s="197" t="s">
        <v>1801</v>
      </c>
      <c r="B153" s="198" t="s">
        <v>1521</v>
      </c>
      <c r="C153" s="198" t="s">
        <v>1522</v>
      </c>
      <c r="D153" s="199" t="s">
        <v>221</v>
      </c>
      <c r="E153" s="198" t="s">
        <v>1802</v>
      </c>
      <c r="F153" s="198" t="s">
        <v>1803</v>
      </c>
      <c r="G153" s="198" t="s">
        <v>1804</v>
      </c>
      <c r="H153" s="200" t="s">
        <v>1805</v>
      </c>
      <c r="I153" s="199"/>
      <c r="J153" s="198"/>
      <c r="K153" s="198" t="s">
        <v>1806</v>
      </c>
      <c r="L153" s="198"/>
      <c r="M153" s="234" t="s">
        <v>186</v>
      </c>
      <c r="N153" s="234" t="s">
        <v>1696</v>
      </c>
      <c r="O153" s="203" t="s">
        <v>1697</v>
      </c>
      <c r="P153" s="286"/>
      <c r="Q153" s="200" t="s">
        <v>1770</v>
      </c>
      <c r="R153" s="200" t="s">
        <v>1807</v>
      </c>
      <c r="S153" s="198" t="s">
        <v>1700</v>
      </c>
      <c r="T153" s="198" t="s">
        <v>1701</v>
      </c>
      <c r="U153" s="198" t="s">
        <v>1808</v>
      </c>
      <c r="V153" s="198" t="s">
        <v>1809</v>
      </c>
      <c r="W153" s="244" t="s">
        <v>248</v>
      </c>
      <c r="AA153" s="206">
        <f>IF(OR(J153="Fail",ISBLANK(J153)),INDEX('Issue Code Table'!C:C,MATCH(N:N,'Issue Code Table'!A:A,0)),IF(M153="Critical",6,IF(M153="Significant",5,IF(M153="Moderate",3,2))))</f>
        <v>5</v>
      </c>
    </row>
    <row r="154" spans="1:27" ht="150" x14ac:dyDescent="0.25">
      <c r="A154" s="197" t="s">
        <v>1810</v>
      </c>
      <c r="B154" s="198" t="s">
        <v>1521</v>
      </c>
      <c r="C154" s="198" t="s">
        <v>1522</v>
      </c>
      <c r="D154" s="199" t="s">
        <v>221</v>
      </c>
      <c r="E154" s="198" t="s">
        <v>1811</v>
      </c>
      <c r="F154" s="198" t="s">
        <v>1812</v>
      </c>
      <c r="G154" s="198" t="s">
        <v>1813</v>
      </c>
      <c r="H154" s="200" t="s">
        <v>1814</v>
      </c>
      <c r="I154" s="199"/>
      <c r="J154" s="198"/>
      <c r="K154" s="198" t="s">
        <v>1815</v>
      </c>
      <c r="L154" s="198"/>
      <c r="M154" s="234" t="s">
        <v>186</v>
      </c>
      <c r="N154" s="234" t="s">
        <v>1696</v>
      </c>
      <c r="O154" s="203" t="s">
        <v>1697</v>
      </c>
      <c r="P154" s="286"/>
      <c r="Q154" s="200" t="s">
        <v>1770</v>
      </c>
      <c r="R154" s="200" t="s">
        <v>1816</v>
      </c>
      <c r="S154" s="198" t="s">
        <v>1700</v>
      </c>
      <c r="T154" s="198" t="s">
        <v>1701</v>
      </c>
      <c r="U154" s="198" t="s">
        <v>1817</v>
      </c>
      <c r="V154" s="198" t="s">
        <v>1818</v>
      </c>
      <c r="W154" s="244" t="s">
        <v>248</v>
      </c>
      <c r="AA154" s="206">
        <f>IF(OR(J154="Fail",ISBLANK(J154)),INDEX('Issue Code Table'!C:C,MATCH(N:N,'Issue Code Table'!A:A,0)),IF(M154="Critical",6,IF(M154="Significant",5,IF(M154="Moderate",3,2))))</f>
        <v>5</v>
      </c>
    </row>
    <row r="155" spans="1:27" ht="150" x14ac:dyDescent="0.25">
      <c r="A155" s="197" t="s">
        <v>1819</v>
      </c>
      <c r="B155" s="198" t="s">
        <v>1521</v>
      </c>
      <c r="C155" s="198" t="s">
        <v>1522</v>
      </c>
      <c r="D155" s="199" t="s">
        <v>221</v>
      </c>
      <c r="E155" s="198" t="s">
        <v>1820</v>
      </c>
      <c r="F155" s="198" t="s">
        <v>1821</v>
      </c>
      <c r="G155" s="198" t="s">
        <v>1822</v>
      </c>
      <c r="H155" s="200" t="s">
        <v>1823</v>
      </c>
      <c r="I155" s="199"/>
      <c r="J155" s="198"/>
      <c r="K155" s="198" t="s">
        <v>1824</v>
      </c>
      <c r="L155" s="198"/>
      <c r="M155" s="234" t="s">
        <v>227</v>
      </c>
      <c r="N155" s="234" t="s">
        <v>822</v>
      </c>
      <c r="O155" s="203" t="s">
        <v>823</v>
      </c>
      <c r="P155" s="286"/>
      <c r="Q155" s="200" t="s">
        <v>1825</v>
      </c>
      <c r="R155" s="200" t="s">
        <v>1826</v>
      </c>
      <c r="S155" s="198" t="s">
        <v>1827</v>
      </c>
      <c r="T155" s="198" t="s">
        <v>1701</v>
      </c>
      <c r="U155" s="198" t="s">
        <v>1828</v>
      </c>
      <c r="V155" s="198" t="s">
        <v>1829</v>
      </c>
      <c r="W155" s="244"/>
      <c r="AA155" s="206">
        <f>IF(OR(J155="Fail",ISBLANK(J155)),INDEX('Issue Code Table'!C:C,MATCH(N:N,'Issue Code Table'!A:A,0)),IF(M155="Critical",6,IF(M155="Significant",5,IF(M155="Moderate",3,2))))</f>
        <v>5</v>
      </c>
    </row>
    <row r="156" spans="1:27" ht="150" x14ac:dyDescent="0.25">
      <c r="A156" s="197" t="s">
        <v>1830</v>
      </c>
      <c r="B156" s="198" t="s">
        <v>1521</v>
      </c>
      <c r="C156" s="198" t="s">
        <v>1522</v>
      </c>
      <c r="D156" s="199" t="s">
        <v>221</v>
      </c>
      <c r="E156" s="198" t="s">
        <v>1831</v>
      </c>
      <c r="F156" s="198" t="s">
        <v>1832</v>
      </c>
      <c r="G156" s="198" t="s">
        <v>1833</v>
      </c>
      <c r="H156" s="200" t="s">
        <v>1834</v>
      </c>
      <c r="I156" s="199"/>
      <c r="J156" s="198"/>
      <c r="K156" s="198" t="s">
        <v>1835</v>
      </c>
      <c r="L156" s="198"/>
      <c r="M156" s="234" t="s">
        <v>227</v>
      </c>
      <c r="N156" s="234" t="s">
        <v>822</v>
      </c>
      <c r="O156" s="203" t="s">
        <v>823</v>
      </c>
      <c r="P156" s="286"/>
      <c r="Q156" s="200" t="s">
        <v>1825</v>
      </c>
      <c r="R156" s="200" t="s">
        <v>1836</v>
      </c>
      <c r="S156" s="198" t="s">
        <v>1837</v>
      </c>
      <c r="T156" s="198" t="s">
        <v>1701</v>
      </c>
      <c r="U156" s="198" t="s">
        <v>1838</v>
      </c>
      <c r="V156" s="198" t="s">
        <v>1839</v>
      </c>
      <c r="W156" s="244"/>
      <c r="AA156" s="206">
        <f>IF(OR(J156="Fail",ISBLANK(J156)),INDEX('Issue Code Table'!C:C,MATCH(N:N,'Issue Code Table'!A:A,0)),IF(M156="Critical",6,IF(M156="Significant",5,IF(M156="Moderate",3,2))))</f>
        <v>5</v>
      </c>
    </row>
    <row r="157" spans="1:27" ht="200" x14ac:dyDescent="0.25">
      <c r="A157" s="197" t="s">
        <v>1840</v>
      </c>
      <c r="B157" s="198" t="s">
        <v>1521</v>
      </c>
      <c r="C157" s="198" t="s">
        <v>1522</v>
      </c>
      <c r="D157" s="199" t="s">
        <v>221</v>
      </c>
      <c r="E157" s="198" t="s">
        <v>1841</v>
      </c>
      <c r="F157" s="198" t="s">
        <v>1842</v>
      </c>
      <c r="G157" s="198" t="s">
        <v>1843</v>
      </c>
      <c r="H157" s="200" t="s">
        <v>1844</v>
      </c>
      <c r="I157" s="199"/>
      <c r="J157" s="198"/>
      <c r="K157" s="198" t="s">
        <v>1845</v>
      </c>
      <c r="L157" s="198"/>
      <c r="M157" s="234" t="s">
        <v>227</v>
      </c>
      <c r="N157" s="234" t="s">
        <v>822</v>
      </c>
      <c r="O157" s="203" t="s">
        <v>823</v>
      </c>
      <c r="P157" s="286"/>
      <c r="Q157" s="200" t="s">
        <v>1825</v>
      </c>
      <c r="R157" s="200" t="s">
        <v>1846</v>
      </c>
      <c r="S157" s="198" t="s">
        <v>1847</v>
      </c>
      <c r="T157" s="198" t="s">
        <v>1701</v>
      </c>
      <c r="U157" s="198" t="s">
        <v>1848</v>
      </c>
      <c r="V157" s="198" t="s">
        <v>1849</v>
      </c>
      <c r="W157" s="244"/>
      <c r="AA157" s="206">
        <f>IF(OR(J157="Fail",ISBLANK(J157)),INDEX('Issue Code Table'!C:C,MATCH(N:N,'Issue Code Table'!A:A,0)),IF(M157="Critical",6,IF(M157="Significant",5,IF(M157="Moderate",3,2))))</f>
        <v>5</v>
      </c>
    </row>
    <row r="158" spans="1:27" ht="175" x14ac:dyDescent="0.25">
      <c r="A158" s="197" t="s">
        <v>1850</v>
      </c>
      <c r="B158" s="198" t="s">
        <v>1521</v>
      </c>
      <c r="C158" s="198" t="s">
        <v>1522</v>
      </c>
      <c r="D158" s="199" t="s">
        <v>221</v>
      </c>
      <c r="E158" s="198" t="s">
        <v>1851</v>
      </c>
      <c r="F158" s="198" t="s">
        <v>1852</v>
      </c>
      <c r="G158" s="198" t="s">
        <v>1853</v>
      </c>
      <c r="H158" s="200" t="s">
        <v>1854</v>
      </c>
      <c r="I158" s="199"/>
      <c r="J158" s="198"/>
      <c r="K158" s="198" t="s">
        <v>1855</v>
      </c>
      <c r="L158" s="198"/>
      <c r="M158" s="234" t="s">
        <v>227</v>
      </c>
      <c r="N158" s="234" t="s">
        <v>822</v>
      </c>
      <c r="O158" s="203" t="s">
        <v>823</v>
      </c>
      <c r="P158" s="286"/>
      <c r="Q158" s="200" t="s">
        <v>1825</v>
      </c>
      <c r="R158" s="200" t="s">
        <v>1856</v>
      </c>
      <c r="S158" s="198" t="s">
        <v>1857</v>
      </c>
      <c r="T158" s="198" t="s">
        <v>1701</v>
      </c>
      <c r="U158" s="198" t="s">
        <v>1858</v>
      </c>
      <c r="V158" s="198" t="s">
        <v>1859</v>
      </c>
      <c r="W158" s="244"/>
      <c r="AA158" s="206">
        <f>IF(OR(J158="Fail",ISBLANK(J158)),INDEX('Issue Code Table'!C:C,MATCH(N:N,'Issue Code Table'!A:A,0)),IF(M158="Critical",6,IF(M158="Significant",5,IF(M158="Moderate",3,2))))</f>
        <v>5</v>
      </c>
    </row>
    <row r="159" spans="1:27" ht="175" x14ac:dyDescent="0.25">
      <c r="A159" s="197" t="s">
        <v>1860</v>
      </c>
      <c r="B159" s="198" t="s">
        <v>1521</v>
      </c>
      <c r="C159" s="198" t="s">
        <v>1522</v>
      </c>
      <c r="D159" s="199" t="s">
        <v>221</v>
      </c>
      <c r="E159" s="198" t="s">
        <v>1861</v>
      </c>
      <c r="F159" s="198" t="s">
        <v>1862</v>
      </c>
      <c r="G159" s="198" t="s">
        <v>1863</v>
      </c>
      <c r="H159" s="200" t="s">
        <v>1864</v>
      </c>
      <c r="I159" s="199"/>
      <c r="J159" s="198"/>
      <c r="K159" s="198" t="s">
        <v>1865</v>
      </c>
      <c r="L159" s="198"/>
      <c r="M159" s="234" t="s">
        <v>227</v>
      </c>
      <c r="N159" s="234" t="s">
        <v>822</v>
      </c>
      <c r="O159" s="203" t="s">
        <v>823</v>
      </c>
      <c r="P159" s="286"/>
      <c r="Q159" s="200" t="s">
        <v>1866</v>
      </c>
      <c r="R159" s="200" t="s">
        <v>1867</v>
      </c>
      <c r="S159" s="198" t="s">
        <v>1700</v>
      </c>
      <c r="T159" s="198" t="s">
        <v>1701</v>
      </c>
      <c r="U159" s="198" t="s">
        <v>1868</v>
      </c>
      <c r="V159" s="198" t="s">
        <v>1869</v>
      </c>
      <c r="W159" s="244"/>
      <c r="AA159" s="206">
        <f>IF(OR(J159="Fail",ISBLANK(J159)),INDEX('Issue Code Table'!C:C,MATCH(N:N,'Issue Code Table'!A:A,0)),IF(M159="Critical",6,IF(M159="Significant",5,IF(M159="Moderate",3,2))))</f>
        <v>5</v>
      </c>
    </row>
    <row r="160" spans="1:27" ht="200" x14ac:dyDescent="0.25">
      <c r="A160" s="197" t="s">
        <v>1870</v>
      </c>
      <c r="B160" s="198" t="s">
        <v>1521</v>
      </c>
      <c r="C160" s="198" t="s">
        <v>1522</v>
      </c>
      <c r="D160" s="199" t="s">
        <v>221</v>
      </c>
      <c r="E160" s="198" t="s">
        <v>1871</v>
      </c>
      <c r="F160" s="198" t="s">
        <v>1872</v>
      </c>
      <c r="G160" s="198" t="s">
        <v>1873</v>
      </c>
      <c r="H160" s="200" t="s">
        <v>1874</v>
      </c>
      <c r="I160" s="199"/>
      <c r="J160" s="198"/>
      <c r="K160" s="198" t="s">
        <v>1875</v>
      </c>
      <c r="L160" s="198"/>
      <c r="M160" s="234" t="s">
        <v>186</v>
      </c>
      <c r="N160" s="234" t="s">
        <v>822</v>
      </c>
      <c r="O160" s="203" t="s">
        <v>823</v>
      </c>
      <c r="P160" s="286"/>
      <c r="Q160" s="200" t="s">
        <v>1866</v>
      </c>
      <c r="R160" s="200" t="s">
        <v>1876</v>
      </c>
      <c r="S160" s="198" t="s">
        <v>1700</v>
      </c>
      <c r="T160" s="198" t="s">
        <v>1701</v>
      </c>
      <c r="U160" s="198" t="s">
        <v>1877</v>
      </c>
      <c r="V160" s="198" t="s">
        <v>1878</v>
      </c>
      <c r="W160" s="244" t="s">
        <v>248</v>
      </c>
      <c r="AA160" s="206">
        <f>IF(OR(J160="Fail",ISBLANK(J160)),INDEX('Issue Code Table'!C:C,MATCH(N:N,'Issue Code Table'!A:A,0)),IF(M160="Critical",6,IF(M160="Significant",5,IF(M160="Moderate",3,2))))</f>
        <v>5</v>
      </c>
    </row>
    <row r="161" spans="1:27" ht="150" x14ac:dyDescent="0.25">
      <c r="A161" s="197" t="s">
        <v>1879</v>
      </c>
      <c r="B161" s="198" t="s">
        <v>1521</v>
      </c>
      <c r="C161" s="198" t="s">
        <v>1522</v>
      </c>
      <c r="D161" s="199" t="s">
        <v>221</v>
      </c>
      <c r="E161" s="198" t="s">
        <v>1880</v>
      </c>
      <c r="F161" s="198" t="s">
        <v>1881</v>
      </c>
      <c r="G161" s="198" t="s">
        <v>1882</v>
      </c>
      <c r="H161" s="200" t="s">
        <v>1883</v>
      </c>
      <c r="I161" s="199"/>
      <c r="J161" s="198"/>
      <c r="K161" s="198" t="s">
        <v>1884</v>
      </c>
      <c r="L161" s="198"/>
      <c r="M161" s="234" t="s">
        <v>186</v>
      </c>
      <c r="N161" s="234" t="s">
        <v>822</v>
      </c>
      <c r="O161" s="203" t="s">
        <v>823</v>
      </c>
      <c r="P161" s="286"/>
      <c r="Q161" s="200" t="s">
        <v>1866</v>
      </c>
      <c r="R161" s="200" t="s">
        <v>1885</v>
      </c>
      <c r="S161" s="198" t="s">
        <v>1700</v>
      </c>
      <c r="T161" s="198" t="s">
        <v>1701</v>
      </c>
      <c r="U161" s="198" t="s">
        <v>1886</v>
      </c>
      <c r="V161" s="198" t="s">
        <v>1887</v>
      </c>
      <c r="W161" s="244" t="s">
        <v>248</v>
      </c>
      <c r="AA161" s="206">
        <f>IF(OR(J161="Fail",ISBLANK(J161)),INDEX('Issue Code Table'!C:C,MATCH(N:N,'Issue Code Table'!A:A,0)),IF(M161="Critical",6,IF(M161="Significant",5,IF(M161="Moderate",3,2))))</f>
        <v>5</v>
      </c>
    </row>
    <row r="162" spans="1:27" ht="409.5" x14ac:dyDescent="0.25">
      <c r="A162" s="197" t="s">
        <v>1888</v>
      </c>
      <c r="B162" s="198" t="s">
        <v>1521</v>
      </c>
      <c r="C162" s="198" t="s">
        <v>1522</v>
      </c>
      <c r="D162" s="199" t="s">
        <v>221</v>
      </c>
      <c r="E162" s="198" t="s">
        <v>1889</v>
      </c>
      <c r="F162" s="198" t="s">
        <v>1890</v>
      </c>
      <c r="G162" s="198" t="s">
        <v>1891</v>
      </c>
      <c r="H162" s="200" t="s">
        <v>1892</v>
      </c>
      <c r="I162" s="199"/>
      <c r="J162" s="198"/>
      <c r="K162" s="198" t="s">
        <v>1893</v>
      </c>
      <c r="L162" s="198"/>
      <c r="M162" s="234" t="s">
        <v>227</v>
      </c>
      <c r="N162" s="234" t="s">
        <v>822</v>
      </c>
      <c r="O162" s="203" t="s">
        <v>823</v>
      </c>
      <c r="P162" s="286"/>
      <c r="Q162" s="200" t="s">
        <v>1866</v>
      </c>
      <c r="R162" s="200" t="s">
        <v>1894</v>
      </c>
      <c r="S162" s="198" t="s">
        <v>1895</v>
      </c>
      <c r="T162" s="198" t="s">
        <v>1701</v>
      </c>
      <c r="U162" s="198" t="s">
        <v>1896</v>
      </c>
      <c r="V162" s="198" t="s">
        <v>1897</v>
      </c>
      <c r="W162" s="244"/>
      <c r="AA162" s="206">
        <f>IF(OR(J162="Fail",ISBLANK(J162)),INDEX('Issue Code Table'!C:C,MATCH(N:N,'Issue Code Table'!A:A,0)),IF(M162="Critical",6,IF(M162="Significant",5,IF(M162="Moderate",3,2))))</f>
        <v>5</v>
      </c>
    </row>
    <row r="163" spans="1:27" ht="337.5" x14ac:dyDescent="0.25">
      <c r="A163" s="197" t="s">
        <v>1898</v>
      </c>
      <c r="B163" s="198" t="s">
        <v>1521</v>
      </c>
      <c r="C163" s="198" t="s">
        <v>1522</v>
      </c>
      <c r="D163" s="199" t="s">
        <v>221</v>
      </c>
      <c r="E163" s="198" t="s">
        <v>1899</v>
      </c>
      <c r="F163" s="198" t="s">
        <v>1900</v>
      </c>
      <c r="G163" s="198" t="s">
        <v>1901</v>
      </c>
      <c r="H163" s="200" t="s">
        <v>1902</v>
      </c>
      <c r="I163" s="199"/>
      <c r="J163" s="198"/>
      <c r="K163" s="198" t="s">
        <v>1903</v>
      </c>
      <c r="L163" s="201"/>
      <c r="M163" s="234" t="s">
        <v>227</v>
      </c>
      <c r="N163" s="234" t="s">
        <v>822</v>
      </c>
      <c r="O163" s="203" t="s">
        <v>823</v>
      </c>
      <c r="P163" s="286"/>
      <c r="Q163" s="200" t="s">
        <v>1866</v>
      </c>
      <c r="R163" s="200" t="s">
        <v>1904</v>
      </c>
      <c r="S163" s="198" t="s">
        <v>1905</v>
      </c>
      <c r="T163" s="198" t="s">
        <v>1701</v>
      </c>
      <c r="U163" s="198" t="s">
        <v>1906</v>
      </c>
      <c r="V163" s="198" t="s">
        <v>1907</v>
      </c>
      <c r="W163" s="244"/>
      <c r="AA163" s="206">
        <f>IF(OR(J163="Fail",ISBLANK(J163)),INDEX('Issue Code Table'!C:C,MATCH(N:N,'Issue Code Table'!A:A,0)),IF(M163="Critical",6,IF(M163="Significant",5,IF(M163="Moderate",3,2))))</f>
        <v>5</v>
      </c>
    </row>
    <row r="164" spans="1:27" ht="325" x14ac:dyDescent="0.25">
      <c r="A164" s="197" t="s">
        <v>1908</v>
      </c>
      <c r="B164" s="198" t="s">
        <v>1521</v>
      </c>
      <c r="C164" s="198" t="s">
        <v>1522</v>
      </c>
      <c r="D164" s="199" t="s">
        <v>221</v>
      </c>
      <c r="E164" s="198" t="s">
        <v>1909</v>
      </c>
      <c r="F164" s="198" t="s">
        <v>1910</v>
      </c>
      <c r="G164" s="198" t="s">
        <v>1911</v>
      </c>
      <c r="H164" s="200" t="s">
        <v>1912</v>
      </c>
      <c r="I164" s="199"/>
      <c r="J164" s="198"/>
      <c r="K164" s="198" t="s">
        <v>1913</v>
      </c>
      <c r="L164" s="198"/>
      <c r="M164" s="234" t="s">
        <v>186</v>
      </c>
      <c r="N164" s="234" t="s">
        <v>1696</v>
      </c>
      <c r="O164" s="203" t="s">
        <v>1697</v>
      </c>
      <c r="P164" s="286"/>
      <c r="Q164" s="200" t="s">
        <v>1914</v>
      </c>
      <c r="R164" s="200" t="s">
        <v>1915</v>
      </c>
      <c r="S164" s="198" t="s">
        <v>1700</v>
      </c>
      <c r="T164" s="198" t="s">
        <v>1701</v>
      </c>
      <c r="U164" s="198" t="s">
        <v>1916</v>
      </c>
      <c r="V164" s="198" t="s">
        <v>1917</v>
      </c>
      <c r="W164" s="244" t="s">
        <v>248</v>
      </c>
      <c r="AA164" s="206">
        <f>IF(OR(J164="Fail",ISBLANK(J164)),INDEX('Issue Code Table'!C:C,MATCH(N:N,'Issue Code Table'!A:A,0)),IF(M164="Critical",6,IF(M164="Significant",5,IF(M164="Moderate",3,2))))</f>
        <v>5</v>
      </c>
    </row>
    <row r="165" spans="1:27" ht="409.5" x14ac:dyDescent="0.25">
      <c r="A165" s="197" t="s">
        <v>1918</v>
      </c>
      <c r="B165" s="198" t="s">
        <v>1521</v>
      </c>
      <c r="C165" s="198" t="s">
        <v>1522</v>
      </c>
      <c r="D165" s="199" t="s">
        <v>221</v>
      </c>
      <c r="E165" s="198" t="s">
        <v>1919</v>
      </c>
      <c r="F165" s="198" t="s">
        <v>1920</v>
      </c>
      <c r="G165" s="198" t="s">
        <v>1921</v>
      </c>
      <c r="H165" s="200" t="s">
        <v>1922</v>
      </c>
      <c r="I165" s="199"/>
      <c r="J165" s="198"/>
      <c r="K165" s="198" t="s">
        <v>1923</v>
      </c>
      <c r="L165" s="198"/>
      <c r="M165" s="234" t="s">
        <v>227</v>
      </c>
      <c r="N165" s="234" t="s">
        <v>822</v>
      </c>
      <c r="O165" s="203" t="s">
        <v>823</v>
      </c>
      <c r="P165" s="286"/>
      <c r="Q165" s="200" t="s">
        <v>1924</v>
      </c>
      <c r="R165" s="200" t="s">
        <v>1925</v>
      </c>
      <c r="S165" s="198" t="s">
        <v>1700</v>
      </c>
      <c r="T165" s="198" t="s">
        <v>1701</v>
      </c>
      <c r="U165" s="198" t="s">
        <v>1926</v>
      </c>
      <c r="V165" s="198" t="s">
        <v>1927</v>
      </c>
      <c r="W165" s="244"/>
      <c r="AA165" s="206">
        <f>IF(OR(J165="Fail",ISBLANK(J165)),INDEX('Issue Code Table'!C:C,MATCH(N:N,'Issue Code Table'!A:A,0)),IF(M165="Critical",6,IF(M165="Significant",5,IF(M165="Moderate",3,2))))</f>
        <v>5</v>
      </c>
    </row>
    <row r="166" spans="1:27" ht="325" x14ac:dyDescent="0.25">
      <c r="A166" s="197" t="s">
        <v>1928</v>
      </c>
      <c r="B166" s="198" t="s">
        <v>1521</v>
      </c>
      <c r="C166" s="198" t="s">
        <v>1522</v>
      </c>
      <c r="D166" s="199" t="s">
        <v>221</v>
      </c>
      <c r="E166" s="198" t="s">
        <v>1929</v>
      </c>
      <c r="F166" s="198" t="s">
        <v>1930</v>
      </c>
      <c r="G166" s="198" t="s">
        <v>1931</v>
      </c>
      <c r="H166" s="200" t="s">
        <v>1932</v>
      </c>
      <c r="I166" s="199"/>
      <c r="J166" s="198"/>
      <c r="K166" s="198" t="s">
        <v>1933</v>
      </c>
      <c r="L166" s="198"/>
      <c r="M166" s="234" t="s">
        <v>186</v>
      </c>
      <c r="N166" s="234" t="s">
        <v>822</v>
      </c>
      <c r="O166" s="203" t="s">
        <v>823</v>
      </c>
      <c r="P166" s="286"/>
      <c r="Q166" s="200" t="s">
        <v>1924</v>
      </c>
      <c r="R166" s="200" t="s">
        <v>1934</v>
      </c>
      <c r="S166" s="198" t="s">
        <v>1935</v>
      </c>
      <c r="T166" s="198" t="s">
        <v>1701</v>
      </c>
      <c r="U166" s="198" t="s">
        <v>1936</v>
      </c>
      <c r="V166" s="198" t="s">
        <v>1937</v>
      </c>
      <c r="W166" s="244" t="s">
        <v>248</v>
      </c>
      <c r="AA166" s="206">
        <f>IF(OR(J166="Fail",ISBLANK(J166)),INDEX('Issue Code Table'!C:C,MATCH(N:N,'Issue Code Table'!A:A,0)),IF(M166="Critical",6,IF(M166="Significant",5,IF(M166="Moderate",3,2))))</f>
        <v>5</v>
      </c>
    </row>
    <row r="167" spans="1:27" ht="150" x14ac:dyDescent="0.25">
      <c r="A167" s="197" t="s">
        <v>1938</v>
      </c>
      <c r="B167" s="198" t="s">
        <v>1521</v>
      </c>
      <c r="C167" s="198" t="s">
        <v>1522</v>
      </c>
      <c r="D167" s="199" t="s">
        <v>221</v>
      </c>
      <c r="E167" s="198" t="s">
        <v>1939</v>
      </c>
      <c r="F167" s="198" t="s">
        <v>1940</v>
      </c>
      <c r="G167" s="198" t="s">
        <v>1941</v>
      </c>
      <c r="H167" s="200" t="s">
        <v>1942</v>
      </c>
      <c r="I167" s="199"/>
      <c r="J167" s="198"/>
      <c r="K167" s="198" t="s">
        <v>1943</v>
      </c>
      <c r="L167" s="201"/>
      <c r="M167" s="234" t="s">
        <v>186</v>
      </c>
      <c r="N167" s="234" t="s">
        <v>822</v>
      </c>
      <c r="O167" s="203" t="s">
        <v>823</v>
      </c>
      <c r="P167" s="286"/>
      <c r="Q167" s="200" t="s">
        <v>1924</v>
      </c>
      <c r="R167" s="200" t="s">
        <v>1944</v>
      </c>
      <c r="S167" s="198" t="s">
        <v>1700</v>
      </c>
      <c r="T167" s="198" t="s">
        <v>1701</v>
      </c>
      <c r="U167" s="198" t="s">
        <v>1945</v>
      </c>
      <c r="V167" s="198" t="s">
        <v>1946</v>
      </c>
      <c r="W167" s="244" t="s">
        <v>248</v>
      </c>
      <c r="AA167" s="206">
        <f>IF(OR(J167="Fail",ISBLANK(J167)),INDEX('Issue Code Table'!C:C,MATCH(N:N,'Issue Code Table'!A:A,0)),IF(M167="Critical",6,IF(M167="Significant",5,IF(M167="Moderate",3,2))))</f>
        <v>5</v>
      </c>
    </row>
    <row r="168" spans="1:27" ht="187.5" x14ac:dyDescent="0.25">
      <c r="A168" s="197" t="s">
        <v>1947</v>
      </c>
      <c r="B168" s="198" t="s">
        <v>1521</v>
      </c>
      <c r="C168" s="198" t="s">
        <v>1522</v>
      </c>
      <c r="D168" s="199" t="s">
        <v>221</v>
      </c>
      <c r="E168" s="198" t="s">
        <v>1948</v>
      </c>
      <c r="F168" s="198" t="s">
        <v>1949</v>
      </c>
      <c r="G168" s="198" t="s">
        <v>1950</v>
      </c>
      <c r="H168" s="200" t="s">
        <v>1951</v>
      </c>
      <c r="I168" s="199"/>
      <c r="J168" s="198"/>
      <c r="K168" s="198" t="s">
        <v>1952</v>
      </c>
      <c r="L168" s="201"/>
      <c r="M168" s="234" t="s">
        <v>227</v>
      </c>
      <c r="N168" s="234" t="s">
        <v>1710</v>
      </c>
      <c r="O168" s="203" t="s">
        <v>1711</v>
      </c>
      <c r="P168" s="286"/>
      <c r="Q168" s="200" t="s">
        <v>1924</v>
      </c>
      <c r="R168" s="200" t="s">
        <v>1953</v>
      </c>
      <c r="S168" s="201" t="s">
        <v>1700</v>
      </c>
      <c r="T168" s="198" t="s">
        <v>1701</v>
      </c>
      <c r="U168" s="201" t="s">
        <v>1954</v>
      </c>
      <c r="V168" s="198" t="s">
        <v>1955</v>
      </c>
      <c r="W168" s="244"/>
      <c r="AA168" s="206">
        <f>IF(OR(J168="Fail",ISBLANK(J168)),INDEX('Issue Code Table'!C:C,MATCH(N:N,'Issue Code Table'!A:A,0)),IF(M168="Critical",6,IF(M168="Significant",5,IF(M168="Moderate",3,2))))</f>
        <v>4</v>
      </c>
    </row>
    <row r="169" spans="1:27" ht="237.5" x14ac:dyDescent="0.25">
      <c r="A169" s="197" t="s">
        <v>1956</v>
      </c>
      <c r="B169" s="198" t="s">
        <v>1521</v>
      </c>
      <c r="C169" s="198" t="s">
        <v>1522</v>
      </c>
      <c r="D169" s="199" t="s">
        <v>221</v>
      </c>
      <c r="E169" s="198" t="s">
        <v>1957</v>
      </c>
      <c r="F169" s="198" t="s">
        <v>1958</v>
      </c>
      <c r="G169" s="198" t="s">
        <v>1959</v>
      </c>
      <c r="H169" s="200" t="s">
        <v>1960</v>
      </c>
      <c r="I169" s="199"/>
      <c r="J169" s="198"/>
      <c r="K169" s="198" t="s">
        <v>1961</v>
      </c>
      <c r="L169" s="198"/>
      <c r="M169" s="234" t="s">
        <v>227</v>
      </c>
      <c r="N169" s="234" t="s">
        <v>822</v>
      </c>
      <c r="O169" s="203" t="s">
        <v>823</v>
      </c>
      <c r="P169" s="286"/>
      <c r="Q169" s="200" t="s">
        <v>1924</v>
      </c>
      <c r="R169" s="200" t="s">
        <v>1962</v>
      </c>
      <c r="S169" s="198" t="s">
        <v>1700</v>
      </c>
      <c r="T169" s="198" t="s">
        <v>1701</v>
      </c>
      <c r="U169" s="198" t="s">
        <v>1963</v>
      </c>
      <c r="V169" s="198" t="s">
        <v>1964</v>
      </c>
      <c r="W169" s="244"/>
      <c r="AA169" s="206">
        <f>IF(OR(J169="Fail",ISBLANK(J169)),INDEX('Issue Code Table'!C:C,MATCH(N:N,'Issue Code Table'!A:A,0)),IF(M169="Critical",6,IF(M169="Significant",5,IF(M169="Moderate",3,2))))</f>
        <v>5</v>
      </c>
    </row>
    <row r="170" spans="1:27" ht="100" x14ac:dyDescent="0.25">
      <c r="A170" s="197" t="s">
        <v>1965</v>
      </c>
      <c r="B170" s="198" t="s">
        <v>356</v>
      </c>
      <c r="C170" s="198" t="s">
        <v>357</v>
      </c>
      <c r="D170" s="199" t="s">
        <v>221</v>
      </c>
      <c r="E170" s="198" t="s">
        <v>1966</v>
      </c>
      <c r="F170" s="198" t="s">
        <v>1967</v>
      </c>
      <c r="G170" s="198" t="s">
        <v>1968</v>
      </c>
      <c r="H170" s="200" t="s">
        <v>1969</v>
      </c>
      <c r="I170" s="199"/>
      <c r="J170" s="198"/>
      <c r="K170" s="198" t="s">
        <v>1970</v>
      </c>
      <c r="L170" s="198"/>
      <c r="M170" s="242" t="s">
        <v>227</v>
      </c>
      <c r="N170" s="238" t="s">
        <v>1449</v>
      </c>
      <c r="O170" s="242" t="s">
        <v>1450</v>
      </c>
      <c r="P170" s="286"/>
      <c r="Q170" s="200" t="s">
        <v>1971</v>
      </c>
      <c r="R170" s="200" t="s">
        <v>1972</v>
      </c>
      <c r="S170" s="198" t="s">
        <v>1973</v>
      </c>
      <c r="T170" s="198" t="s">
        <v>1974</v>
      </c>
      <c r="U170" s="198" t="s">
        <v>1975</v>
      </c>
      <c r="V170" s="198" t="s">
        <v>1976</v>
      </c>
      <c r="W170" s="244"/>
      <c r="AA170" s="206">
        <f>IF(OR(J170="Fail",ISBLANK(J170)),INDEX('Issue Code Table'!C:C,MATCH(N:N,'Issue Code Table'!A:A,0)),IF(M170="Critical",6,IF(M170="Significant",5,IF(M170="Moderate",3,2))))</f>
        <v>3</v>
      </c>
    </row>
    <row r="171" spans="1:27" ht="112.5" x14ac:dyDescent="0.25">
      <c r="A171" s="197" t="s">
        <v>1977</v>
      </c>
      <c r="B171" s="198" t="s">
        <v>356</v>
      </c>
      <c r="C171" s="198" t="s">
        <v>357</v>
      </c>
      <c r="D171" s="199" t="s">
        <v>221</v>
      </c>
      <c r="E171" s="198" t="s">
        <v>1978</v>
      </c>
      <c r="F171" s="198" t="s">
        <v>1979</v>
      </c>
      <c r="G171" s="198" t="s">
        <v>1980</v>
      </c>
      <c r="H171" s="200" t="s">
        <v>1981</v>
      </c>
      <c r="I171" s="199"/>
      <c r="J171" s="198"/>
      <c r="K171" s="198" t="s">
        <v>1982</v>
      </c>
      <c r="L171" s="198"/>
      <c r="M171" s="234" t="s">
        <v>227</v>
      </c>
      <c r="N171" s="234" t="s">
        <v>762</v>
      </c>
      <c r="O171" s="203" t="s">
        <v>763</v>
      </c>
      <c r="P171" s="286"/>
      <c r="Q171" s="200" t="s">
        <v>1971</v>
      </c>
      <c r="R171" s="200" t="s">
        <v>1983</v>
      </c>
      <c r="S171" s="198" t="s">
        <v>1984</v>
      </c>
      <c r="T171" s="198" t="s">
        <v>1985</v>
      </c>
      <c r="U171" s="198" t="s">
        <v>1986</v>
      </c>
      <c r="V171" s="198" t="s">
        <v>1987</v>
      </c>
      <c r="W171" s="244"/>
      <c r="AA171" s="206">
        <f>IF(OR(J171="Fail",ISBLANK(J171)),INDEX('Issue Code Table'!C:C,MATCH(N:N,'Issue Code Table'!A:A,0)),IF(M171="Critical",6,IF(M171="Significant",5,IF(M171="Moderate",3,2))))</f>
        <v>4</v>
      </c>
    </row>
    <row r="172" spans="1:27" ht="125" x14ac:dyDescent="0.25">
      <c r="A172" s="197" t="s">
        <v>1988</v>
      </c>
      <c r="B172" s="198" t="s">
        <v>340</v>
      </c>
      <c r="C172" s="198" t="s">
        <v>341</v>
      </c>
      <c r="D172" s="199" t="s">
        <v>221</v>
      </c>
      <c r="E172" s="198" t="s">
        <v>1989</v>
      </c>
      <c r="F172" s="198" t="s">
        <v>1990</v>
      </c>
      <c r="G172" s="198" t="s">
        <v>1991</v>
      </c>
      <c r="H172" s="200" t="s">
        <v>1992</v>
      </c>
      <c r="I172" s="199"/>
      <c r="J172" s="198"/>
      <c r="K172" s="198" t="s">
        <v>1993</v>
      </c>
      <c r="L172" s="198"/>
      <c r="M172" s="234" t="s">
        <v>186</v>
      </c>
      <c r="N172" s="234" t="s">
        <v>787</v>
      </c>
      <c r="O172" s="203" t="s">
        <v>788</v>
      </c>
      <c r="P172" s="286"/>
      <c r="Q172" s="200" t="s">
        <v>1994</v>
      </c>
      <c r="R172" s="200" t="s">
        <v>1995</v>
      </c>
      <c r="S172" s="198" t="s">
        <v>1996</v>
      </c>
      <c r="T172" s="198" t="s">
        <v>1997</v>
      </c>
      <c r="U172" s="198" t="s">
        <v>1998</v>
      </c>
      <c r="V172" s="198" t="s">
        <v>1999</v>
      </c>
      <c r="W172" s="244" t="s">
        <v>248</v>
      </c>
      <c r="X172" s="50"/>
      <c r="AA172" s="206">
        <f>IF(OR(J172="Fail",ISBLANK(J172)),INDEX('Issue Code Table'!C:C,MATCH(N:N,'Issue Code Table'!A:A,0)),IF(M172="Critical",6,IF(M172="Significant",5,IF(M172="Moderate",3,2))))</f>
        <v>5</v>
      </c>
    </row>
    <row r="173" spans="1:27" ht="350" x14ac:dyDescent="0.25">
      <c r="A173" s="197" t="s">
        <v>2000</v>
      </c>
      <c r="B173" s="200" t="s">
        <v>219</v>
      </c>
      <c r="C173" s="200" t="s">
        <v>220</v>
      </c>
      <c r="D173" s="198" t="s">
        <v>221</v>
      </c>
      <c r="E173" s="198" t="s">
        <v>2001</v>
      </c>
      <c r="F173" s="198" t="s">
        <v>2002</v>
      </c>
      <c r="G173" s="198" t="s">
        <v>2003</v>
      </c>
      <c r="H173" s="200" t="s">
        <v>2004</v>
      </c>
      <c r="I173" s="199"/>
      <c r="J173" s="198"/>
      <c r="K173" s="198" t="s">
        <v>2005</v>
      </c>
      <c r="L173" s="198"/>
      <c r="M173" s="234" t="s">
        <v>227</v>
      </c>
      <c r="N173" s="234" t="s">
        <v>762</v>
      </c>
      <c r="O173" s="234" t="s">
        <v>763</v>
      </c>
      <c r="P173" s="286"/>
      <c r="Q173" s="200" t="s">
        <v>2006</v>
      </c>
      <c r="R173" s="200" t="s">
        <v>2007</v>
      </c>
      <c r="S173" s="198" t="s">
        <v>2008</v>
      </c>
      <c r="T173" s="198" t="s">
        <v>2009</v>
      </c>
      <c r="U173" s="198" t="s">
        <v>2010</v>
      </c>
      <c r="V173" s="198" t="s">
        <v>2011</v>
      </c>
      <c r="W173" s="244"/>
      <c r="X173" s="50"/>
      <c r="Y173" s="50"/>
      <c r="Z173" s="50"/>
      <c r="AA173" s="206">
        <f>IF(OR(J173="Fail",ISBLANK(J173)),INDEX('Issue Code Table'!C:C,MATCH(N:N,'Issue Code Table'!A:A,0)),IF(M173="Critical",6,IF(M173="Significant",5,IF(M173="Moderate",3,2))))</f>
        <v>4</v>
      </c>
    </row>
    <row r="174" spans="1:27" ht="409.5" x14ac:dyDescent="0.25">
      <c r="A174" s="197" t="s">
        <v>2012</v>
      </c>
      <c r="B174" s="200" t="s">
        <v>219</v>
      </c>
      <c r="C174" s="200" t="s">
        <v>220</v>
      </c>
      <c r="D174" s="199" t="s">
        <v>221</v>
      </c>
      <c r="E174" s="198" t="s">
        <v>2013</v>
      </c>
      <c r="F174" s="198" t="s">
        <v>2014</v>
      </c>
      <c r="G174" s="198" t="s">
        <v>2015</v>
      </c>
      <c r="H174" s="200" t="s">
        <v>2016</v>
      </c>
      <c r="I174" s="199"/>
      <c r="J174" s="198"/>
      <c r="K174" s="198" t="s">
        <v>2017</v>
      </c>
      <c r="L174" s="198"/>
      <c r="M174" s="234" t="s">
        <v>186</v>
      </c>
      <c r="N174" s="234" t="s">
        <v>241</v>
      </c>
      <c r="O174" s="234" t="s">
        <v>242</v>
      </c>
      <c r="P174" s="286"/>
      <c r="Q174" s="200" t="s">
        <v>2006</v>
      </c>
      <c r="R174" s="200" t="s">
        <v>2018</v>
      </c>
      <c r="S174" s="198" t="s">
        <v>2008</v>
      </c>
      <c r="T174" s="198" t="s">
        <v>2019</v>
      </c>
      <c r="U174" s="198" t="s">
        <v>2020</v>
      </c>
      <c r="V174" s="198" t="s">
        <v>2021</v>
      </c>
      <c r="W174" s="244" t="s">
        <v>248</v>
      </c>
      <c r="X174" s="50"/>
      <c r="Y174" s="50"/>
      <c r="Z174" s="50"/>
      <c r="AA174" s="206">
        <f>IF(OR(J174="Fail",ISBLANK(J174)),INDEX('Issue Code Table'!C:C,MATCH(N:N,'Issue Code Table'!A:A,0)),IF(M174="Critical",6,IF(M174="Significant",5,IF(M174="Moderate",3,2))))</f>
        <v>5</v>
      </c>
    </row>
    <row r="175" spans="1:27" ht="375" x14ac:dyDescent="0.25">
      <c r="A175" s="197" t="s">
        <v>2022</v>
      </c>
      <c r="B175" s="198" t="s">
        <v>340</v>
      </c>
      <c r="C175" s="198" t="s">
        <v>341</v>
      </c>
      <c r="D175" s="199" t="s">
        <v>221</v>
      </c>
      <c r="E175" s="198" t="s">
        <v>2023</v>
      </c>
      <c r="F175" s="198" t="s">
        <v>2024</v>
      </c>
      <c r="G175" s="198" t="s">
        <v>2025</v>
      </c>
      <c r="H175" s="200" t="s">
        <v>2026</v>
      </c>
      <c r="I175" s="199"/>
      <c r="J175" s="198"/>
      <c r="K175" s="198" t="s">
        <v>2027</v>
      </c>
      <c r="L175" s="198"/>
      <c r="M175" s="234" t="s">
        <v>186</v>
      </c>
      <c r="N175" s="234" t="s">
        <v>347</v>
      </c>
      <c r="O175" s="203" t="s">
        <v>348</v>
      </c>
      <c r="P175" s="286"/>
      <c r="Q175" s="200" t="s">
        <v>2006</v>
      </c>
      <c r="R175" s="200" t="s">
        <v>2028</v>
      </c>
      <c r="S175" s="198" t="s">
        <v>2008</v>
      </c>
      <c r="T175" s="198" t="s">
        <v>2029</v>
      </c>
      <c r="U175" s="198" t="s">
        <v>2030</v>
      </c>
      <c r="V175" s="198" t="s">
        <v>2031</v>
      </c>
      <c r="W175" s="244" t="s">
        <v>248</v>
      </c>
      <c r="AA175" s="206">
        <f>IF(OR(J175="Fail",ISBLANK(J175)),INDEX('Issue Code Table'!C:C,MATCH(N:N,'Issue Code Table'!A:A,0)),IF(M175="Critical",6,IF(M175="Significant",5,IF(M175="Moderate",3,2))))</f>
        <v>5</v>
      </c>
    </row>
    <row r="176" spans="1:27" ht="387.5" x14ac:dyDescent="0.25">
      <c r="A176" s="197" t="s">
        <v>2032</v>
      </c>
      <c r="B176" s="236" t="s">
        <v>219</v>
      </c>
      <c r="C176" s="198" t="s">
        <v>220</v>
      </c>
      <c r="D176" s="199" t="s">
        <v>221</v>
      </c>
      <c r="E176" s="198" t="s">
        <v>2033</v>
      </c>
      <c r="F176" s="198" t="s">
        <v>2034</v>
      </c>
      <c r="G176" s="198" t="s">
        <v>2035</v>
      </c>
      <c r="H176" s="200" t="s">
        <v>277</v>
      </c>
      <c r="I176" s="199"/>
      <c r="J176" s="198"/>
      <c r="K176" s="198" t="s">
        <v>2036</v>
      </c>
      <c r="L176" s="198"/>
      <c r="M176" s="234" t="s">
        <v>186</v>
      </c>
      <c r="N176" s="234" t="s">
        <v>279</v>
      </c>
      <c r="O176" s="203" t="s">
        <v>280</v>
      </c>
      <c r="P176" s="286"/>
      <c r="Q176" s="200" t="s">
        <v>2006</v>
      </c>
      <c r="R176" s="200" t="s">
        <v>2037</v>
      </c>
      <c r="S176" s="198" t="s">
        <v>2008</v>
      </c>
      <c r="T176" s="198" t="s">
        <v>2038</v>
      </c>
      <c r="U176" s="198" t="s">
        <v>2039</v>
      </c>
      <c r="V176" s="198" t="s">
        <v>2040</v>
      </c>
      <c r="W176" s="244" t="s">
        <v>248</v>
      </c>
      <c r="AA176" s="206">
        <f>IF(OR(J176="Fail",ISBLANK(J176)),INDEX('Issue Code Table'!C:C,MATCH(N:N,'Issue Code Table'!A:A,0)),IF(M176="Critical",6,IF(M176="Significant",5,IF(M176="Moderate",3,2))))</f>
        <v>4</v>
      </c>
    </row>
    <row r="177" spans="1:27" ht="230.15" customHeight="1" x14ac:dyDescent="0.25">
      <c r="A177" s="197" t="s">
        <v>2041</v>
      </c>
      <c r="B177" s="236" t="s">
        <v>219</v>
      </c>
      <c r="C177" s="236" t="s">
        <v>220</v>
      </c>
      <c r="D177" s="237" t="s">
        <v>221</v>
      </c>
      <c r="E177" s="198" t="s">
        <v>2042</v>
      </c>
      <c r="F177" s="198" t="s">
        <v>2043</v>
      </c>
      <c r="G177" s="198" t="s">
        <v>2044</v>
      </c>
      <c r="H177" s="221" t="s">
        <v>2045</v>
      </c>
      <c r="I177" s="245"/>
      <c r="J177" s="198"/>
      <c r="K177" s="198" t="s">
        <v>2046</v>
      </c>
      <c r="L177" s="198" t="s">
        <v>2047</v>
      </c>
      <c r="M177" s="234" t="s">
        <v>186</v>
      </c>
      <c r="N177" s="234" t="s">
        <v>267</v>
      </c>
      <c r="O177" s="203" t="s">
        <v>268</v>
      </c>
      <c r="P177" s="286"/>
      <c r="Q177" s="200" t="s">
        <v>2006</v>
      </c>
      <c r="R177" s="200" t="s">
        <v>2048</v>
      </c>
      <c r="S177" s="198" t="s">
        <v>2008</v>
      </c>
      <c r="T177" s="198" t="s">
        <v>2049</v>
      </c>
      <c r="U177" s="198" t="s">
        <v>2050</v>
      </c>
      <c r="V177" s="198" t="s">
        <v>2051</v>
      </c>
      <c r="W177" s="244" t="s">
        <v>248</v>
      </c>
      <c r="AA177" s="206">
        <f>IF(OR(J177="Fail",ISBLANK(J177)),INDEX('Issue Code Table'!C:C,MATCH(N:N,'Issue Code Table'!A:A,0)),IF(M177="Critical",6,IF(M177="Significant",5,IF(M177="Moderate",3,2))))</f>
        <v>6</v>
      </c>
    </row>
    <row r="178" spans="1:27" ht="375" x14ac:dyDescent="0.25">
      <c r="A178" s="197" t="s">
        <v>2052</v>
      </c>
      <c r="B178" s="236" t="s">
        <v>219</v>
      </c>
      <c r="C178" s="236" t="s">
        <v>220</v>
      </c>
      <c r="D178" s="237" t="s">
        <v>221</v>
      </c>
      <c r="E178" s="198" t="s">
        <v>2053</v>
      </c>
      <c r="F178" s="198" t="s">
        <v>2054</v>
      </c>
      <c r="G178" s="198" t="s">
        <v>2055</v>
      </c>
      <c r="H178" s="200" t="s">
        <v>2056</v>
      </c>
      <c r="I178" s="199"/>
      <c r="J178" s="198"/>
      <c r="K178" s="198" t="s">
        <v>2057</v>
      </c>
      <c r="L178" s="198"/>
      <c r="M178" s="238" t="s">
        <v>186</v>
      </c>
      <c r="N178" s="234" t="s">
        <v>241</v>
      </c>
      <c r="O178" s="203" t="s">
        <v>242</v>
      </c>
      <c r="P178" s="286"/>
      <c r="Q178" s="200" t="s">
        <v>2006</v>
      </c>
      <c r="R178" s="200" t="s">
        <v>2058</v>
      </c>
      <c r="S178" s="198" t="s">
        <v>2008</v>
      </c>
      <c r="T178" s="198" t="s">
        <v>2059</v>
      </c>
      <c r="U178" s="198" t="s">
        <v>2060</v>
      </c>
      <c r="V178" s="198" t="s">
        <v>2061</v>
      </c>
      <c r="W178" s="244" t="s">
        <v>248</v>
      </c>
      <c r="AA178" s="206">
        <f>IF(OR(J178="Fail",ISBLANK(J178)),INDEX('Issue Code Table'!C:C,MATCH(N:N,'Issue Code Table'!A:A,0)),IF(M178="Critical",6,IF(M178="Significant",5,IF(M178="Moderate",3,2))))</f>
        <v>5</v>
      </c>
    </row>
    <row r="179" spans="1:27" ht="350" x14ac:dyDescent="0.25">
      <c r="A179" s="197" t="s">
        <v>2062</v>
      </c>
      <c r="B179" s="236" t="s">
        <v>340</v>
      </c>
      <c r="C179" s="198" t="s">
        <v>341</v>
      </c>
      <c r="D179" s="237" t="s">
        <v>221</v>
      </c>
      <c r="E179" s="198" t="s">
        <v>2063</v>
      </c>
      <c r="F179" s="198" t="s">
        <v>2064</v>
      </c>
      <c r="G179" s="198" t="s">
        <v>2065</v>
      </c>
      <c r="H179" s="200" t="s">
        <v>2066</v>
      </c>
      <c r="I179" s="199"/>
      <c r="J179" s="198"/>
      <c r="K179" s="198" t="s">
        <v>2067</v>
      </c>
      <c r="L179" s="198"/>
      <c r="M179" s="238" t="s">
        <v>186</v>
      </c>
      <c r="N179" s="234" t="s">
        <v>347</v>
      </c>
      <c r="O179" s="238" t="s">
        <v>348</v>
      </c>
      <c r="P179" s="286"/>
      <c r="Q179" s="200" t="s">
        <v>2068</v>
      </c>
      <c r="R179" s="200" t="s">
        <v>2069</v>
      </c>
      <c r="S179" s="198" t="s">
        <v>2070</v>
      </c>
      <c r="T179" s="198" t="s">
        <v>352</v>
      </c>
      <c r="U179" s="198" t="s">
        <v>2071</v>
      </c>
      <c r="V179" s="198" t="s">
        <v>2072</v>
      </c>
      <c r="W179" s="244" t="s">
        <v>248</v>
      </c>
      <c r="AA179" s="206">
        <f>IF(OR(J179="Fail",ISBLANK(J179)),INDEX('Issue Code Table'!C:C,MATCH(N:N,'Issue Code Table'!A:A,0)),IF(M179="Critical",6,IF(M179="Significant",5,IF(M179="Moderate",3,2))))</f>
        <v>5</v>
      </c>
    </row>
    <row r="180" spans="1:27" ht="275" x14ac:dyDescent="0.25">
      <c r="A180" s="197" t="s">
        <v>2073</v>
      </c>
      <c r="B180" s="198" t="s">
        <v>356</v>
      </c>
      <c r="C180" s="198" t="s">
        <v>357</v>
      </c>
      <c r="D180" s="199" t="s">
        <v>221</v>
      </c>
      <c r="E180" s="198" t="s">
        <v>2074</v>
      </c>
      <c r="F180" s="198" t="s">
        <v>2075</v>
      </c>
      <c r="G180" s="198" t="s">
        <v>2076</v>
      </c>
      <c r="H180" s="200" t="s">
        <v>2077</v>
      </c>
      <c r="I180" s="199"/>
      <c r="J180" s="198"/>
      <c r="K180" s="198" t="s">
        <v>2078</v>
      </c>
      <c r="L180" s="198"/>
      <c r="M180" s="234" t="s">
        <v>227</v>
      </c>
      <c r="N180" s="234" t="s">
        <v>2079</v>
      </c>
      <c r="O180" s="203" t="s">
        <v>2080</v>
      </c>
      <c r="P180" s="286"/>
      <c r="Q180" s="200" t="s">
        <v>2068</v>
      </c>
      <c r="R180" s="200" t="s">
        <v>2081</v>
      </c>
      <c r="S180" s="198" t="s">
        <v>2082</v>
      </c>
      <c r="T180" s="198" t="s">
        <v>2083</v>
      </c>
      <c r="U180" s="198" t="s">
        <v>2084</v>
      </c>
      <c r="V180" s="198" t="s">
        <v>2085</v>
      </c>
      <c r="W180" s="244"/>
      <c r="AA180" s="206">
        <f>IF(OR(J180="Fail",ISBLANK(J180)),INDEX('Issue Code Table'!C:C,MATCH(N:N,'Issue Code Table'!A:A,0)),IF(M180="Critical",6,IF(M180="Significant",5,IF(M180="Moderate",3,2))))</f>
        <v>5</v>
      </c>
    </row>
    <row r="181" spans="1:27" ht="275" x14ac:dyDescent="0.25">
      <c r="A181" s="197" t="s">
        <v>2086</v>
      </c>
      <c r="B181" s="198" t="s">
        <v>356</v>
      </c>
      <c r="C181" s="198" t="s">
        <v>357</v>
      </c>
      <c r="D181" s="199" t="s">
        <v>221</v>
      </c>
      <c r="E181" s="198" t="s">
        <v>2087</v>
      </c>
      <c r="F181" s="198" t="s">
        <v>2088</v>
      </c>
      <c r="G181" s="198" t="s">
        <v>2089</v>
      </c>
      <c r="H181" s="200" t="s">
        <v>2090</v>
      </c>
      <c r="I181" s="199"/>
      <c r="J181" s="198"/>
      <c r="K181" s="198" t="s">
        <v>2091</v>
      </c>
      <c r="L181" s="198"/>
      <c r="M181" s="234" t="s">
        <v>227</v>
      </c>
      <c r="N181" s="234" t="s">
        <v>2079</v>
      </c>
      <c r="O181" s="203" t="s">
        <v>2080</v>
      </c>
      <c r="P181" s="286"/>
      <c r="Q181" s="200" t="s">
        <v>2068</v>
      </c>
      <c r="R181" s="200" t="s">
        <v>2092</v>
      </c>
      <c r="S181" s="198" t="s">
        <v>2082</v>
      </c>
      <c r="T181" s="198" t="s">
        <v>2083</v>
      </c>
      <c r="U181" s="198" t="s">
        <v>2093</v>
      </c>
      <c r="V181" s="198" t="s">
        <v>2094</v>
      </c>
      <c r="W181" s="244"/>
      <c r="AA181" s="206">
        <f>IF(OR(J181="Fail",ISBLANK(J181)),INDEX('Issue Code Table'!C:C,MATCH(N:N,'Issue Code Table'!A:A,0)),IF(M181="Critical",6,IF(M181="Significant",5,IF(M181="Moderate",3,2))))</f>
        <v>5</v>
      </c>
    </row>
    <row r="182" spans="1:27" ht="112.5" x14ac:dyDescent="0.25">
      <c r="A182" s="197" t="s">
        <v>2095</v>
      </c>
      <c r="B182" s="198" t="s">
        <v>356</v>
      </c>
      <c r="C182" s="198" t="s">
        <v>357</v>
      </c>
      <c r="D182" s="199" t="s">
        <v>221</v>
      </c>
      <c r="E182" s="198" t="s">
        <v>2096</v>
      </c>
      <c r="F182" s="198" t="s">
        <v>2097</v>
      </c>
      <c r="G182" s="198" t="s">
        <v>2098</v>
      </c>
      <c r="H182" s="200" t="s">
        <v>2099</v>
      </c>
      <c r="I182" s="199"/>
      <c r="J182" s="198"/>
      <c r="K182" s="198" t="s">
        <v>2100</v>
      </c>
      <c r="L182" s="198"/>
      <c r="M182" s="238" t="s">
        <v>186</v>
      </c>
      <c r="N182" s="238" t="s">
        <v>787</v>
      </c>
      <c r="O182" s="238" t="s">
        <v>788</v>
      </c>
      <c r="P182" s="286"/>
      <c r="Q182" s="200" t="s">
        <v>2068</v>
      </c>
      <c r="R182" s="200" t="s">
        <v>2101</v>
      </c>
      <c r="S182" s="198" t="s">
        <v>2102</v>
      </c>
      <c r="T182" s="198" t="s">
        <v>2103</v>
      </c>
      <c r="U182" s="198" t="s">
        <v>2104</v>
      </c>
      <c r="V182" s="198" t="s">
        <v>2105</v>
      </c>
      <c r="W182" s="244" t="s">
        <v>248</v>
      </c>
      <c r="AA182" s="206">
        <f>IF(OR(J182="Fail",ISBLANK(J182)),INDEX('Issue Code Table'!C:C,MATCH(N:N,'Issue Code Table'!A:A,0)),IF(M182="Critical",6,IF(M182="Significant",5,IF(M182="Moderate",3,2))))</f>
        <v>5</v>
      </c>
    </row>
    <row r="183" spans="1:27" ht="225" x14ac:dyDescent="0.25">
      <c r="A183" s="197" t="s">
        <v>2106</v>
      </c>
      <c r="B183" s="198" t="s">
        <v>2107</v>
      </c>
      <c r="C183" s="198" t="s">
        <v>2108</v>
      </c>
      <c r="D183" s="199" t="s">
        <v>221</v>
      </c>
      <c r="E183" s="198" t="s">
        <v>2109</v>
      </c>
      <c r="F183" s="198" t="s">
        <v>2110</v>
      </c>
      <c r="G183" s="198" t="s">
        <v>2111</v>
      </c>
      <c r="H183" s="200" t="s">
        <v>2112</v>
      </c>
      <c r="I183" s="199"/>
      <c r="J183" s="198"/>
      <c r="K183" s="198" t="s">
        <v>2113</v>
      </c>
      <c r="L183" s="198"/>
      <c r="M183" s="234" t="s">
        <v>186</v>
      </c>
      <c r="N183" s="234" t="s">
        <v>2114</v>
      </c>
      <c r="O183" s="203" t="s">
        <v>2115</v>
      </c>
      <c r="P183" s="286"/>
      <c r="Q183" s="200" t="s">
        <v>2068</v>
      </c>
      <c r="R183" s="200" t="s">
        <v>2116</v>
      </c>
      <c r="S183" s="198" t="s">
        <v>2117</v>
      </c>
      <c r="T183" s="198" t="s">
        <v>2118</v>
      </c>
      <c r="U183" s="198" t="s">
        <v>2119</v>
      </c>
      <c r="V183" s="198" t="s">
        <v>2120</v>
      </c>
      <c r="W183" s="244" t="s">
        <v>248</v>
      </c>
      <c r="AA183" s="206">
        <f>IF(OR(J183="Fail",ISBLANK(J183)),INDEX('Issue Code Table'!C:C,MATCH(N:N,'Issue Code Table'!A:A,0)),IF(M183="Critical",6,IF(M183="Significant",5,IF(M183="Moderate",3,2))))</f>
        <v>6</v>
      </c>
    </row>
    <row r="184" spans="1:27" ht="187.5" x14ac:dyDescent="0.25">
      <c r="A184" s="197" t="s">
        <v>2121</v>
      </c>
      <c r="B184" s="198" t="s">
        <v>340</v>
      </c>
      <c r="C184" s="235" t="s">
        <v>341</v>
      </c>
      <c r="D184" s="199" t="s">
        <v>221</v>
      </c>
      <c r="E184" s="198" t="s">
        <v>2122</v>
      </c>
      <c r="F184" s="198" t="s">
        <v>2123</v>
      </c>
      <c r="G184" s="198" t="s">
        <v>2124</v>
      </c>
      <c r="H184" s="200" t="s">
        <v>2125</v>
      </c>
      <c r="I184" s="199"/>
      <c r="J184" s="198"/>
      <c r="K184" s="198" t="s">
        <v>2126</v>
      </c>
      <c r="L184" s="198"/>
      <c r="M184" s="234" t="s">
        <v>186</v>
      </c>
      <c r="N184" s="234" t="s">
        <v>2127</v>
      </c>
      <c r="O184" s="203" t="s">
        <v>2128</v>
      </c>
      <c r="P184" s="286"/>
      <c r="Q184" s="200" t="s">
        <v>2129</v>
      </c>
      <c r="R184" s="200" t="s">
        <v>2130</v>
      </c>
      <c r="S184" s="198" t="s">
        <v>2131</v>
      </c>
      <c r="T184" s="198" t="s">
        <v>352</v>
      </c>
      <c r="U184" s="198" t="s">
        <v>2132</v>
      </c>
      <c r="V184" s="198" t="s">
        <v>2133</v>
      </c>
      <c r="W184" s="244" t="s">
        <v>248</v>
      </c>
      <c r="AA184" s="206">
        <f>IF(OR(J184="Fail",ISBLANK(J184)),INDEX('Issue Code Table'!C:C,MATCH(N:N,'Issue Code Table'!A:A,0)),IF(M184="Critical",6,IF(M184="Significant",5,IF(M184="Moderate",3,2))))</f>
        <v>7</v>
      </c>
    </row>
    <row r="185" spans="1:27" ht="137.5" x14ac:dyDescent="0.25">
      <c r="A185" s="197" t="s">
        <v>2134</v>
      </c>
      <c r="B185" s="198" t="s">
        <v>1456</v>
      </c>
      <c r="C185" s="198" t="s">
        <v>1457</v>
      </c>
      <c r="D185" s="199" t="s">
        <v>221</v>
      </c>
      <c r="E185" s="198" t="s">
        <v>2135</v>
      </c>
      <c r="F185" s="198" t="s">
        <v>2136</v>
      </c>
      <c r="G185" s="198" t="s">
        <v>2137</v>
      </c>
      <c r="H185" s="200" t="s">
        <v>2138</v>
      </c>
      <c r="I185" s="199"/>
      <c r="J185" s="198"/>
      <c r="K185" s="198" t="s">
        <v>2139</v>
      </c>
      <c r="L185" s="198"/>
      <c r="M185" s="234" t="s">
        <v>186</v>
      </c>
      <c r="N185" s="234" t="s">
        <v>787</v>
      </c>
      <c r="O185" s="203" t="s">
        <v>788</v>
      </c>
      <c r="P185" s="286"/>
      <c r="Q185" s="200" t="s">
        <v>2129</v>
      </c>
      <c r="R185" s="200" t="s">
        <v>2140</v>
      </c>
      <c r="S185" s="198" t="s">
        <v>2141</v>
      </c>
      <c r="T185" s="198" t="s">
        <v>2142</v>
      </c>
      <c r="U185" s="198" t="s">
        <v>2143</v>
      </c>
      <c r="V185" s="198" t="s">
        <v>2144</v>
      </c>
      <c r="W185" s="244" t="s">
        <v>248</v>
      </c>
      <c r="AA185" s="206">
        <f>IF(OR(J185="Fail",ISBLANK(J185)),INDEX('Issue Code Table'!C:C,MATCH(N:N,'Issue Code Table'!A:A,0)),IF(M185="Critical",6,IF(M185="Significant",5,IF(M185="Moderate",3,2))))</f>
        <v>5</v>
      </c>
    </row>
    <row r="186" spans="1:27" ht="137.5" x14ac:dyDescent="0.25">
      <c r="A186" s="197" t="s">
        <v>2145</v>
      </c>
      <c r="B186" s="198" t="s">
        <v>1456</v>
      </c>
      <c r="C186" s="198" t="s">
        <v>1457</v>
      </c>
      <c r="D186" s="199" t="s">
        <v>221</v>
      </c>
      <c r="E186" s="198" t="s">
        <v>2146</v>
      </c>
      <c r="F186" s="198" t="s">
        <v>2147</v>
      </c>
      <c r="G186" s="198" t="s">
        <v>2148</v>
      </c>
      <c r="H186" s="200" t="s">
        <v>2149</v>
      </c>
      <c r="I186" s="199"/>
      <c r="J186" s="198"/>
      <c r="K186" s="198" t="s">
        <v>2150</v>
      </c>
      <c r="L186" s="198"/>
      <c r="M186" s="234" t="s">
        <v>186</v>
      </c>
      <c r="N186" s="234" t="s">
        <v>787</v>
      </c>
      <c r="O186" s="203" t="s">
        <v>788</v>
      </c>
      <c r="P186" s="286"/>
      <c r="Q186" s="200" t="s">
        <v>2129</v>
      </c>
      <c r="R186" s="200" t="s">
        <v>2151</v>
      </c>
      <c r="S186" s="198" t="s">
        <v>2141</v>
      </c>
      <c r="T186" s="198" t="s">
        <v>2142</v>
      </c>
      <c r="U186" s="198" t="s">
        <v>2152</v>
      </c>
      <c r="V186" s="198" t="s">
        <v>2153</v>
      </c>
      <c r="W186" s="244" t="s">
        <v>248</v>
      </c>
      <c r="AA186" s="206">
        <f>IF(OR(J186="Fail",ISBLANK(J186)),INDEX('Issue Code Table'!C:C,MATCH(N:N,'Issue Code Table'!A:A,0)),IF(M186="Critical",6,IF(M186="Significant",5,IF(M186="Moderate",3,2))))</f>
        <v>5</v>
      </c>
    </row>
    <row r="187" spans="1:27" ht="112.5" x14ac:dyDescent="0.25">
      <c r="A187" s="197" t="s">
        <v>2154</v>
      </c>
      <c r="B187" s="198" t="s">
        <v>1456</v>
      </c>
      <c r="C187" s="198" t="s">
        <v>1457</v>
      </c>
      <c r="D187" s="199" t="s">
        <v>221</v>
      </c>
      <c r="E187" s="198" t="s">
        <v>2155</v>
      </c>
      <c r="F187" s="198" t="s">
        <v>2156</v>
      </c>
      <c r="G187" s="198" t="s">
        <v>2157</v>
      </c>
      <c r="H187" s="200" t="s">
        <v>2158</v>
      </c>
      <c r="I187" s="199"/>
      <c r="J187" s="198"/>
      <c r="K187" s="198" t="s">
        <v>2159</v>
      </c>
      <c r="L187" s="198"/>
      <c r="M187" s="234" t="s">
        <v>186</v>
      </c>
      <c r="N187" s="234" t="s">
        <v>2079</v>
      </c>
      <c r="O187" s="203" t="s">
        <v>2080</v>
      </c>
      <c r="P187" s="286"/>
      <c r="Q187" s="200" t="s">
        <v>2129</v>
      </c>
      <c r="R187" s="200" t="s">
        <v>2160</v>
      </c>
      <c r="S187" s="198" t="s">
        <v>2161</v>
      </c>
      <c r="T187" s="198" t="s">
        <v>2162</v>
      </c>
      <c r="U187" s="198" t="s">
        <v>2163</v>
      </c>
      <c r="V187" s="198" t="s">
        <v>2164</v>
      </c>
      <c r="W187" s="244" t="s">
        <v>248</v>
      </c>
      <c r="AA187" s="206">
        <f>IF(OR(J187="Fail",ISBLANK(J187)),INDEX('Issue Code Table'!C:C,MATCH(N:N,'Issue Code Table'!A:A,0)),IF(M187="Critical",6,IF(M187="Significant",5,IF(M187="Moderate",3,2))))</f>
        <v>5</v>
      </c>
    </row>
    <row r="188" spans="1:27" ht="250" x14ac:dyDescent="0.25">
      <c r="A188" s="197" t="s">
        <v>2165</v>
      </c>
      <c r="B188" s="198" t="s">
        <v>2166</v>
      </c>
      <c r="C188" s="198" t="s">
        <v>2167</v>
      </c>
      <c r="D188" s="199" t="s">
        <v>221</v>
      </c>
      <c r="E188" s="198" t="s">
        <v>2168</v>
      </c>
      <c r="F188" s="198" t="s">
        <v>2169</v>
      </c>
      <c r="G188" s="198" t="s">
        <v>2170</v>
      </c>
      <c r="H188" s="200" t="s">
        <v>2171</v>
      </c>
      <c r="I188" s="199"/>
      <c r="J188" s="198"/>
      <c r="K188" s="198" t="s">
        <v>2172</v>
      </c>
      <c r="L188" s="198"/>
      <c r="M188" s="234" t="s">
        <v>186</v>
      </c>
      <c r="N188" s="234" t="s">
        <v>2173</v>
      </c>
      <c r="O188" s="203" t="s">
        <v>2174</v>
      </c>
      <c r="P188" s="286"/>
      <c r="Q188" s="200" t="s">
        <v>2129</v>
      </c>
      <c r="R188" s="200" t="s">
        <v>2175</v>
      </c>
      <c r="S188" s="198" t="s">
        <v>2176</v>
      </c>
      <c r="T188" s="198" t="s">
        <v>352</v>
      </c>
      <c r="U188" s="198" t="s">
        <v>2177</v>
      </c>
      <c r="V188" s="198" t="s">
        <v>2178</v>
      </c>
      <c r="W188" s="244" t="s">
        <v>248</v>
      </c>
      <c r="AA188" s="206">
        <f>IF(OR(J188="Fail",ISBLANK(J188)),INDEX('Issue Code Table'!C:C,MATCH(N:N,'Issue Code Table'!A:A,0)),IF(M188="Critical",6,IF(M188="Significant",5,IF(M188="Moderate",3,2))))</f>
        <v>5</v>
      </c>
    </row>
    <row r="189" spans="1:27" ht="325" x14ac:dyDescent="0.25">
      <c r="A189" s="197" t="s">
        <v>2179</v>
      </c>
      <c r="B189" s="198" t="s">
        <v>356</v>
      </c>
      <c r="C189" s="198" t="s">
        <v>357</v>
      </c>
      <c r="D189" s="199" t="s">
        <v>221</v>
      </c>
      <c r="E189" s="198" t="s">
        <v>2180</v>
      </c>
      <c r="F189" s="198" t="s">
        <v>2181</v>
      </c>
      <c r="G189" s="198" t="s">
        <v>2182</v>
      </c>
      <c r="H189" s="200" t="s">
        <v>2183</v>
      </c>
      <c r="I189" s="199"/>
      <c r="J189" s="198"/>
      <c r="K189" s="198" t="s">
        <v>2184</v>
      </c>
      <c r="L189" s="198"/>
      <c r="M189" s="238" t="s">
        <v>186</v>
      </c>
      <c r="N189" s="238" t="s">
        <v>787</v>
      </c>
      <c r="O189" s="238" t="s">
        <v>788</v>
      </c>
      <c r="P189" s="286"/>
      <c r="Q189" s="200" t="s">
        <v>2129</v>
      </c>
      <c r="R189" s="200" t="s">
        <v>2185</v>
      </c>
      <c r="S189" s="198" t="s">
        <v>2186</v>
      </c>
      <c r="T189" s="198" t="s">
        <v>352</v>
      </c>
      <c r="U189" s="198" t="s">
        <v>2187</v>
      </c>
      <c r="V189" s="198" t="s">
        <v>2188</v>
      </c>
      <c r="W189" s="244" t="s">
        <v>248</v>
      </c>
      <c r="AA189" s="206">
        <f>IF(OR(J189="Fail",ISBLANK(J189)),INDEX('Issue Code Table'!C:C,MATCH(N:N,'Issue Code Table'!A:A,0)),IF(M189="Critical",6,IF(M189="Significant",5,IF(M189="Moderate",3,2))))</f>
        <v>5</v>
      </c>
    </row>
    <row r="190" spans="1:27" ht="125" x14ac:dyDescent="0.25">
      <c r="A190" s="197" t="s">
        <v>2189</v>
      </c>
      <c r="B190" s="198" t="s">
        <v>957</v>
      </c>
      <c r="C190" s="198" t="s">
        <v>958</v>
      </c>
      <c r="D190" s="199" t="s">
        <v>221</v>
      </c>
      <c r="E190" s="198" t="s">
        <v>2190</v>
      </c>
      <c r="F190" s="198" t="s">
        <v>2191</v>
      </c>
      <c r="G190" s="198" t="s">
        <v>2192</v>
      </c>
      <c r="H190" s="200" t="s">
        <v>2193</v>
      </c>
      <c r="I190" s="199"/>
      <c r="J190" s="198"/>
      <c r="K190" s="198" t="s">
        <v>2194</v>
      </c>
      <c r="L190" s="198"/>
      <c r="M190" s="234" t="s">
        <v>186</v>
      </c>
      <c r="N190" s="234" t="s">
        <v>787</v>
      </c>
      <c r="O190" s="203" t="s">
        <v>788</v>
      </c>
      <c r="P190" s="286"/>
      <c r="Q190" s="200" t="s">
        <v>2129</v>
      </c>
      <c r="R190" s="200" t="s">
        <v>2195</v>
      </c>
      <c r="S190" s="198" t="s">
        <v>2196</v>
      </c>
      <c r="T190" s="198" t="s">
        <v>2197</v>
      </c>
      <c r="U190" s="198" t="s">
        <v>2198</v>
      </c>
      <c r="V190" s="198" t="s">
        <v>2199</v>
      </c>
      <c r="W190" s="244" t="s">
        <v>248</v>
      </c>
      <c r="AA190" s="206">
        <f>IF(OR(J190="Fail",ISBLANK(J190)),INDEX('Issue Code Table'!C:C,MATCH(N:N,'Issue Code Table'!A:A,0)),IF(M190="Critical",6,IF(M190="Significant",5,IF(M190="Moderate",3,2))))</f>
        <v>5</v>
      </c>
    </row>
    <row r="191" spans="1:27" ht="125" x14ac:dyDescent="0.25">
      <c r="A191" s="197" t="s">
        <v>2200</v>
      </c>
      <c r="B191" s="198" t="s">
        <v>1488</v>
      </c>
      <c r="C191" s="198" t="s">
        <v>2201</v>
      </c>
      <c r="D191" s="199" t="s">
        <v>221</v>
      </c>
      <c r="E191" s="198" t="s">
        <v>2202</v>
      </c>
      <c r="F191" s="198" t="s">
        <v>2203</v>
      </c>
      <c r="G191" s="198" t="s">
        <v>2204</v>
      </c>
      <c r="H191" s="200" t="s">
        <v>2205</v>
      </c>
      <c r="I191" s="199"/>
      <c r="J191" s="198"/>
      <c r="K191" s="198" t="s">
        <v>2206</v>
      </c>
      <c r="L191" s="198"/>
      <c r="M191" s="234" t="s">
        <v>306</v>
      </c>
      <c r="N191" s="234" t="s">
        <v>2207</v>
      </c>
      <c r="O191" s="203" t="s">
        <v>2208</v>
      </c>
      <c r="P191" s="286"/>
      <c r="Q191" s="200" t="s">
        <v>2129</v>
      </c>
      <c r="R191" s="200" t="s">
        <v>2209</v>
      </c>
      <c r="S191" s="198" t="s">
        <v>2210</v>
      </c>
      <c r="T191" s="198" t="s">
        <v>2211</v>
      </c>
      <c r="U191" s="198" t="s">
        <v>2212</v>
      </c>
      <c r="V191" s="198" t="s">
        <v>2213</v>
      </c>
      <c r="W191" s="244"/>
      <c r="AA191" s="206">
        <f>IF(OR(J191="Fail",ISBLANK(J191)),INDEX('Issue Code Table'!C:C,MATCH(N:N,'Issue Code Table'!A:A,0)),IF(M191="Critical",6,IF(M191="Significant",5,IF(M191="Moderate",3,2))))</f>
        <v>2</v>
      </c>
    </row>
    <row r="192" spans="1:27" ht="162.5" x14ac:dyDescent="0.25">
      <c r="A192" s="197" t="s">
        <v>2214</v>
      </c>
      <c r="B192" s="236" t="s">
        <v>2166</v>
      </c>
      <c r="C192" s="236" t="s">
        <v>2167</v>
      </c>
      <c r="D192" s="237" t="s">
        <v>221</v>
      </c>
      <c r="E192" s="198" t="s">
        <v>2215</v>
      </c>
      <c r="F192" s="198" t="s">
        <v>2216</v>
      </c>
      <c r="G192" s="198" t="s">
        <v>2217</v>
      </c>
      <c r="H192" s="200" t="s">
        <v>2218</v>
      </c>
      <c r="I192" s="199"/>
      <c r="J192" s="198"/>
      <c r="K192" s="198" t="s">
        <v>2219</v>
      </c>
      <c r="L192" s="198"/>
      <c r="M192" s="238" t="s">
        <v>186</v>
      </c>
      <c r="N192" s="238" t="s">
        <v>787</v>
      </c>
      <c r="O192" s="238" t="s">
        <v>788</v>
      </c>
      <c r="P192" s="286"/>
      <c r="Q192" s="200" t="s">
        <v>2220</v>
      </c>
      <c r="R192" s="200" t="s">
        <v>2221</v>
      </c>
      <c r="S192" s="198" t="s">
        <v>2222</v>
      </c>
      <c r="T192" s="198" t="s">
        <v>2223</v>
      </c>
      <c r="U192" s="198" t="s">
        <v>2224</v>
      </c>
      <c r="V192" s="198" t="s">
        <v>2225</v>
      </c>
      <c r="W192" s="244" t="s">
        <v>248</v>
      </c>
      <c r="X192" s="50"/>
      <c r="Y192" s="50"/>
      <c r="Z192" s="50"/>
      <c r="AA192" s="206">
        <f>IF(OR(J192="Fail",ISBLANK(J192)),INDEX('Issue Code Table'!C:C,MATCH(N:N,'Issue Code Table'!A:A,0)),IF(M192="Critical",6,IF(M192="Significant",5,IF(M192="Moderate",3,2))))</f>
        <v>5</v>
      </c>
    </row>
    <row r="193" spans="1:27" ht="150" x14ac:dyDescent="0.25">
      <c r="A193" s="197" t="s">
        <v>2226</v>
      </c>
      <c r="B193" s="236" t="s">
        <v>2166</v>
      </c>
      <c r="C193" s="236" t="s">
        <v>2167</v>
      </c>
      <c r="D193" s="237" t="s">
        <v>221</v>
      </c>
      <c r="E193" s="198" t="s">
        <v>2227</v>
      </c>
      <c r="F193" s="198" t="s">
        <v>2228</v>
      </c>
      <c r="G193" s="198" t="s">
        <v>2229</v>
      </c>
      <c r="H193" s="200" t="s">
        <v>2230</v>
      </c>
      <c r="I193" s="199"/>
      <c r="J193" s="198"/>
      <c r="K193" s="198" t="s">
        <v>2231</v>
      </c>
      <c r="L193" s="198"/>
      <c r="M193" s="238" t="s">
        <v>186</v>
      </c>
      <c r="N193" s="238" t="s">
        <v>787</v>
      </c>
      <c r="O193" s="238" t="s">
        <v>788</v>
      </c>
      <c r="P193" s="286"/>
      <c r="Q193" s="200" t="s">
        <v>2220</v>
      </c>
      <c r="R193" s="200" t="s">
        <v>2232</v>
      </c>
      <c r="S193" s="198" t="s">
        <v>2233</v>
      </c>
      <c r="T193" s="198" t="s">
        <v>2234</v>
      </c>
      <c r="U193" s="198" t="s">
        <v>2235</v>
      </c>
      <c r="V193" s="198" t="s">
        <v>2236</v>
      </c>
      <c r="W193" s="244" t="s">
        <v>248</v>
      </c>
      <c r="AA193" s="206">
        <f>IF(OR(J193="Fail",ISBLANK(J193)),INDEX('Issue Code Table'!C:C,MATCH(N:N,'Issue Code Table'!A:A,0)),IF(M193="Critical",6,IF(M193="Significant",5,IF(M193="Moderate",3,2))))</f>
        <v>5</v>
      </c>
    </row>
    <row r="194" spans="1:27" ht="112.5" x14ac:dyDescent="0.25">
      <c r="A194" s="197" t="s">
        <v>2237</v>
      </c>
      <c r="B194" s="198" t="s">
        <v>219</v>
      </c>
      <c r="C194" s="198" t="s">
        <v>220</v>
      </c>
      <c r="D194" s="199" t="s">
        <v>221</v>
      </c>
      <c r="E194" s="198" t="s">
        <v>2238</v>
      </c>
      <c r="F194" s="198" t="s">
        <v>2239</v>
      </c>
      <c r="G194" s="198" t="s">
        <v>2240</v>
      </c>
      <c r="H194" s="200" t="s">
        <v>2241</v>
      </c>
      <c r="I194" s="199"/>
      <c r="J194" s="198"/>
      <c r="K194" s="198" t="s">
        <v>2242</v>
      </c>
      <c r="L194" s="198"/>
      <c r="M194" s="234" t="s">
        <v>227</v>
      </c>
      <c r="N194" s="234" t="s">
        <v>762</v>
      </c>
      <c r="O194" s="203" t="s">
        <v>763</v>
      </c>
      <c r="P194" s="286"/>
      <c r="Q194" s="200" t="s">
        <v>2243</v>
      </c>
      <c r="R194" s="200" t="s">
        <v>2244</v>
      </c>
      <c r="S194" s="198" t="s">
        <v>2245</v>
      </c>
      <c r="T194" s="198" t="s">
        <v>2246</v>
      </c>
      <c r="U194" s="198" t="s">
        <v>2247</v>
      </c>
      <c r="V194" s="198" t="s">
        <v>2248</v>
      </c>
      <c r="W194" s="244"/>
      <c r="AA194" s="206">
        <f>IF(OR(J194="Fail",ISBLANK(J194)),INDEX('Issue Code Table'!C:C,MATCH(N:N,'Issue Code Table'!A:A,0)),IF(M194="Critical",6,IF(M194="Significant",5,IF(M194="Moderate",3,2))))</f>
        <v>4</v>
      </c>
    </row>
    <row r="195" spans="1:27" ht="137.5" x14ac:dyDescent="0.25">
      <c r="A195" s="197" t="s">
        <v>2249</v>
      </c>
      <c r="B195" s="198" t="s">
        <v>2250</v>
      </c>
      <c r="C195" s="198" t="s">
        <v>2251</v>
      </c>
      <c r="D195" s="199" t="s">
        <v>221</v>
      </c>
      <c r="E195" s="198" t="s">
        <v>2252</v>
      </c>
      <c r="F195" s="198" t="s">
        <v>2253</v>
      </c>
      <c r="G195" s="198" t="s">
        <v>2254</v>
      </c>
      <c r="H195" s="200" t="s">
        <v>2255</v>
      </c>
      <c r="I195" s="199"/>
      <c r="J195" s="198"/>
      <c r="K195" s="198" t="s">
        <v>2256</v>
      </c>
      <c r="L195" s="198"/>
      <c r="M195" s="234" t="s">
        <v>186</v>
      </c>
      <c r="N195" s="234" t="s">
        <v>347</v>
      </c>
      <c r="O195" s="203" t="s">
        <v>348</v>
      </c>
      <c r="P195" s="286"/>
      <c r="Q195" s="200" t="s">
        <v>2257</v>
      </c>
      <c r="R195" s="200" t="s">
        <v>2258</v>
      </c>
      <c r="S195" s="198" t="s">
        <v>2259</v>
      </c>
      <c r="T195" s="198" t="s">
        <v>2260</v>
      </c>
      <c r="U195" s="198" t="s">
        <v>2261</v>
      </c>
      <c r="V195" s="198" t="s">
        <v>2262</v>
      </c>
      <c r="W195" s="244" t="s">
        <v>248</v>
      </c>
      <c r="AA195" s="206">
        <f>IF(OR(J195="Fail",ISBLANK(J195)),INDEX('Issue Code Table'!C:C,MATCH(N:N,'Issue Code Table'!A:A,0)),IF(M195="Critical",6,IF(M195="Significant",5,IF(M195="Moderate",3,2))))</f>
        <v>5</v>
      </c>
    </row>
    <row r="196" spans="1:27" ht="112.5" x14ac:dyDescent="0.25">
      <c r="A196" s="197" t="s">
        <v>2263</v>
      </c>
      <c r="B196" s="198" t="s">
        <v>356</v>
      </c>
      <c r="C196" s="198" t="s">
        <v>357</v>
      </c>
      <c r="D196" s="199" t="s">
        <v>221</v>
      </c>
      <c r="E196" s="198" t="s">
        <v>2264</v>
      </c>
      <c r="F196" s="198" t="s">
        <v>2265</v>
      </c>
      <c r="G196" s="198" t="s">
        <v>2266</v>
      </c>
      <c r="H196" s="200" t="s">
        <v>2267</v>
      </c>
      <c r="I196" s="199"/>
      <c r="J196" s="198"/>
      <c r="K196" s="198" t="s">
        <v>2268</v>
      </c>
      <c r="L196" s="198"/>
      <c r="M196" s="234" t="s">
        <v>186</v>
      </c>
      <c r="N196" s="234" t="s">
        <v>347</v>
      </c>
      <c r="O196" s="203" t="s">
        <v>348</v>
      </c>
      <c r="P196" s="286"/>
      <c r="Q196" s="200" t="s">
        <v>2257</v>
      </c>
      <c r="R196" s="200" t="s">
        <v>2269</v>
      </c>
      <c r="S196" s="198" t="s">
        <v>2270</v>
      </c>
      <c r="T196" s="198" t="s">
        <v>2271</v>
      </c>
      <c r="U196" s="198" t="s">
        <v>2272</v>
      </c>
      <c r="V196" s="198" t="s">
        <v>2273</v>
      </c>
      <c r="W196" s="244" t="s">
        <v>248</v>
      </c>
      <c r="AA196" s="206">
        <f>IF(OR(J196="Fail",ISBLANK(J196)),INDEX('Issue Code Table'!C:C,MATCH(N:N,'Issue Code Table'!A:A,0)),IF(M196="Critical",6,IF(M196="Significant",5,IF(M196="Moderate",3,2))))</f>
        <v>5</v>
      </c>
    </row>
    <row r="197" spans="1:27" ht="112.5" x14ac:dyDescent="0.25">
      <c r="A197" s="197" t="s">
        <v>2274</v>
      </c>
      <c r="B197" s="198" t="s">
        <v>340</v>
      </c>
      <c r="C197" s="198" t="s">
        <v>341</v>
      </c>
      <c r="D197" s="199" t="s">
        <v>221</v>
      </c>
      <c r="E197" s="198" t="s">
        <v>2275</v>
      </c>
      <c r="F197" s="198" t="s">
        <v>2276</v>
      </c>
      <c r="G197" s="198" t="s">
        <v>2277</v>
      </c>
      <c r="H197" s="200" t="s">
        <v>2278</v>
      </c>
      <c r="I197" s="199"/>
      <c r="J197" s="198"/>
      <c r="K197" s="198" t="s">
        <v>2279</v>
      </c>
      <c r="L197" s="198"/>
      <c r="M197" s="234" t="s">
        <v>186</v>
      </c>
      <c r="N197" s="234" t="s">
        <v>347</v>
      </c>
      <c r="O197" s="203" t="s">
        <v>348</v>
      </c>
      <c r="P197" s="286"/>
      <c r="Q197" s="200" t="s">
        <v>2257</v>
      </c>
      <c r="R197" s="200" t="s">
        <v>2280</v>
      </c>
      <c r="S197" s="198" t="s">
        <v>2281</v>
      </c>
      <c r="T197" s="198" t="s">
        <v>2282</v>
      </c>
      <c r="U197" s="198" t="s">
        <v>2283</v>
      </c>
      <c r="V197" s="198" t="s">
        <v>2284</v>
      </c>
      <c r="W197" s="244" t="s">
        <v>248</v>
      </c>
      <c r="AA197" s="206">
        <f>IF(OR(J197="Fail",ISBLANK(J197)),INDEX('Issue Code Table'!C:C,MATCH(N:N,'Issue Code Table'!A:A,0)),IF(M197="Critical",6,IF(M197="Significant",5,IF(M197="Moderate",3,2))))</f>
        <v>5</v>
      </c>
    </row>
    <row r="198" spans="1:27" ht="409.5" x14ac:dyDescent="0.25">
      <c r="A198" s="197" t="s">
        <v>2285</v>
      </c>
      <c r="B198" s="198" t="s">
        <v>1022</v>
      </c>
      <c r="C198" s="198" t="s">
        <v>1023</v>
      </c>
      <c r="D198" s="199" t="s">
        <v>221</v>
      </c>
      <c r="E198" s="198" t="s">
        <v>2286</v>
      </c>
      <c r="F198" s="198" t="s">
        <v>2287</v>
      </c>
      <c r="G198" s="198" t="s">
        <v>2288</v>
      </c>
      <c r="H198" s="200" t="s">
        <v>2289</v>
      </c>
      <c r="I198" s="199"/>
      <c r="J198" s="198"/>
      <c r="K198" s="198" t="s">
        <v>2290</v>
      </c>
      <c r="L198" s="198"/>
      <c r="M198" s="234" t="s">
        <v>186</v>
      </c>
      <c r="N198" s="234" t="s">
        <v>2173</v>
      </c>
      <c r="O198" s="203" t="s">
        <v>2174</v>
      </c>
      <c r="P198" s="286"/>
      <c r="Q198" s="200" t="s">
        <v>2291</v>
      </c>
      <c r="R198" s="200" t="s">
        <v>2292</v>
      </c>
      <c r="S198" s="198" t="s">
        <v>2293</v>
      </c>
      <c r="T198" s="198" t="s">
        <v>2294</v>
      </c>
      <c r="U198" s="198" t="s">
        <v>2295</v>
      </c>
      <c r="V198" s="198" t="s">
        <v>2296</v>
      </c>
      <c r="W198" s="244" t="s">
        <v>248</v>
      </c>
      <c r="AA198" s="206">
        <f>IF(OR(J198="Fail",ISBLANK(J198)),INDEX('Issue Code Table'!C:C,MATCH(N:N,'Issue Code Table'!A:A,0)),IF(M198="Critical",6,IF(M198="Significant",5,IF(M198="Moderate",3,2))))</f>
        <v>5</v>
      </c>
    </row>
    <row r="199" spans="1:27" ht="125" x14ac:dyDescent="0.25">
      <c r="A199" s="197" t="s">
        <v>2297</v>
      </c>
      <c r="B199" s="198" t="s">
        <v>2298</v>
      </c>
      <c r="C199" s="198" t="s">
        <v>2299</v>
      </c>
      <c r="D199" s="199" t="s">
        <v>221</v>
      </c>
      <c r="E199" s="198" t="s">
        <v>2300</v>
      </c>
      <c r="F199" s="198" t="s">
        <v>2301</v>
      </c>
      <c r="G199" s="198" t="s">
        <v>2302</v>
      </c>
      <c r="H199" s="200" t="s">
        <v>2303</v>
      </c>
      <c r="I199" s="199"/>
      <c r="J199" s="198"/>
      <c r="K199" s="198" t="s">
        <v>2304</v>
      </c>
      <c r="L199" s="198"/>
      <c r="M199" s="234" t="s">
        <v>186</v>
      </c>
      <c r="N199" s="234" t="s">
        <v>787</v>
      </c>
      <c r="O199" s="203" t="s">
        <v>788</v>
      </c>
      <c r="P199" s="286"/>
      <c r="Q199" s="200" t="s">
        <v>2305</v>
      </c>
      <c r="R199" s="200" t="s">
        <v>2306</v>
      </c>
      <c r="S199" s="198" t="s">
        <v>2307</v>
      </c>
      <c r="T199" s="198" t="s">
        <v>352</v>
      </c>
      <c r="U199" s="198" t="s">
        <v>2308</v>
      </c>
      <c r="V199" s="198" t="s">
        <v>2309</v>
      </c>
      <c r="W199" s="244" t="s">
        <v>248</v>
      </c>
      <c r="AA199" s="206">
        <f>IF(OR(J199="Fail",ISBLANK(J199)),INDEX('Issue Code Table'!C:C,MATCH(N:N,'Issue Code Table'!A:A,0)),IF(M199="Critical",6,IF(M199="Significant",5,IF(M199="Moderate",3,2))))</f>
        <v>5</v>
      </c>
    </row>
    <row r="200" spans="1:27" ht="100" x14ac:dyDescent="0.25">
      <c r="A200" s="197" t="s">
        <v>2310</v>
      </c>
      <c r="B200" s="198" t="s">
        <v>1521</v>
      </c>
      <c r="C200" s="198" t="s">
        <v>1522</v>
      </c>
      <c r="D200" s="199" t="s">
        <v>221</v>
      </c>
      <c r="E200" s="198" t="s">
        <v>2311</v>
      </c>
      <c r="F200" s="198" t="s">
        <v>2312</v>
      </c>
      <c r="G200" s="198" t="s">
        <v>2313</v>
      </c>
      <c r="H200" s="200" t="s">
        <v>2314</v>
      </c>
      <c r="I200" s="199"/>
      <c r="J200" s="198"/>
      <c r="K200" s="198" t="s">
        <v>2315</v>
      </c>
      <c r="L200" s="198"/>
      <c r="M200" s="234" t="s">
        <v>227</v>
      </c>
      <c r="N200" s="234" t="s">
        <v>2316</v>
      </c>
      <c r="O200" s="203" t="s">
        <v>2317</v>
      </c>
      <c r="P200" s="286"/>
      <c r="Q200" s="200" t="s">
        <v>2318</v>
      </c>
      <c r="R200" s="200" t="s">
        <v>2319</v>
      </c>
      <c r="S200" s="198" t="s">
        <v>2320</v>
      </c>
      <c r="T200" s="198" t="s">
        <v>352</v>
      </c>
      <c r="U200" s="198" t="s">
        <v>2321</v>
      </c>
      <c r="V200" s="198" t="s">
        <v>2322</v>
      </c>
      <c r="W200" s="244"/>
      <c r="AA200" s="206">
        <f>IF(OR(J200="Fail",ISBLANK(J200)),INDEX('Issue Code Table'!C:C,MATCH(N:N,'Issue Code Table'!A:A,0)),IF(M200="Critical",6,IF(M200="Significant",5,IF(M200="Moderate",3,2))))</f>
        <v>4</v>
      </c>
    </row>
    <row r="201" spans="1:27" ht="125" x14ac:dyDescent="0.25">
      <c r="A201" s="197" t="s">
        <v>2323</v>
      </c>
      <c r="B201" s="220" t="s">
        <v>1323</v>
      </c>
      <c r="C201" s="220" t="s">
        <v>1324</v>
      </c>
      <c r="D201" s="220" t="s">
        <v>221</v>
      </c>
      <c r="E201" s="198" t="s">
        <v>2324</v>
      </c>
      <c r="F201" s="198" t="s">
        <v>2325</v>
      </c>
      <c r="G201" s="198" t="s">
        <v>2326</v>
      </c>
      <c r="H201" s="200" t="s">
        <v>2327</v>
      </c>
      <c r="I201" s="199"/>
      <c r="J201" s="198"/>
      <c r="K201" s="198" t="s">
        <v>2328</v>
      </c>
      <c r="L201" s="198" t="s">
        <v>2329</v>
      </c>
      <c r="M201" s="220" t="s">
        <v>186</v>
      </c>
      <c r="N201" s="222" t="s">
        <v>214</v>
      </c>
      <c r="O201" s="223" t="s">
        <v>215</v>
      </c>
      <c r="P201" s="286"/>
      <c r="Q201" s="200" t="s">
        <v>2330</v>
      </c>
      <c r="R201" s="200" t="s">
        <v>2331</v>
      </c>
      <c r="S201" s="198" t="s">
        <v>2332</v>
      </c>
      <c r="T201" s="198" t="s">
        <v>2333</v>
      </c>
      <c r="U201" s="198" t="s">
        <v>2334</v>
      </c>
      <c r="V201" s="198" t="s">
        <v>2335</v>
      </c>
      <c r="W201" s="244" t="s">
        <v>248</v>
      </c>
      <c r="X201" s="50"/>
      <c r="Y201" s="50"/>
      <c r="Z201" s="50"/>
      <c r="AA201" s="206">
        <f>IF(OR(J201="Fail",ISBLANK(J201)),INDEX('Issue Code Table'!C:C,MATCH(N:N,'Issue Code Table'!A:A,0)),IF(M201="Critical",6,IF(M201="Significant",5,IF(M201="Moderate",3,2))))</f>
        <v>6</v>
      </c>
    </row>
    <row r="202" spans="1:27" ht="187.5" x14ac:dyDescent="0.25">
      <c r="A202" s="197" t="s">
        <v>2336</v>
      </c>
      <c r="B202" s="198" t="s">
        <v>219</v>
      </c>
      <c r="C202" s="198" t="s">
        <v>220</v>
      </c>
      <c r="D202" s="199" t="s">
        <v>221</v>
      </c>
      <c r="E202" s="198" t="s">
        <v>2337</v>
      </c>
      <c r="F202" s="198" t="s">
        <v>2338</v>
      </c>
      <c r="G202" s="198" t="s">
        <v>2339</v>
      </c>
      <c r="H202" s="200" t="s">
        <v>2340</v>
      </c>
      <c r="I202" s="199"/>
      <c r="J202" s="198"/>
      <c r="K202" s="198" t="s">
        <v>2341</v>
      </c>
      <c r="L202" s="198"/>
      <c r="M202" s="234" t="s">
        <v>227</v>
      </c>
      <c r="N202" s="234" t="s">
        <v>762</v>
      </c>
      <c r="O202" s="203" t="s">
        <v>763</v>
      </c>
      <c r="P202" s="286"/>
      <c r="Q202" s="200" t="s">
        <v>2330</v>
      </c>
      <c r="R202" s="200" t="s">
        <v>2342</v>
      </c>
      <c r="S202" s="198" t="s">
        <v>2343</v>
      </c>
      <c r="T202" s="198" t="s">
        <v>2344</v>
      </c>
      <c r="U202" s="198" t="s">
        <v>2345</v>
      </c>
      <c r="V202" s="198" t="s">
        <v>2346</v>
      </c>
      <c r="W202" s="244"/>
      <c r="AA202" s="206">
        <f>IF(OR(J202="Fail",ISBLANK(J202)),INDEX('Issue Code Table'!C:C,MATCH(N:N,'Issue Code Table'!A:A,0)),IF(M202="Critical",6,IF(M202="Significant",5,IF(M202="Moderate",3,2))))</f>
        <v>4</v>
      </c>
    </row>
    <row r="203" spans="1:27" ht="350" x14ac:dyDescent="0.25">
      <c r="A203" s="197" t="s">
        <v>2347</v>
      </c>
      <c r="B203" s="198" t="s">
        <v>2348</v>
      </c>
      <c r="C203" s="198" t="s">
        <v>2349</v>
      </c>
      <c r="D203" s="199" t="s">
        <v>221</v>
      </c>
      <c r="E203" s="198" t="s">
        <v>2350</v>
      </c>
      <c r="F203" s="198" t="s">
        <v>2351</v>
      </c>
      <c r="G203" s="198" t="s">
        <v>2352</v>
      </c>
      <c r="H203" s="200" t="s">
        <v>2353</v>
      </c>
      <c r="I203" s="199"/>
      <c r="J203" s="198"/>
      <c r="K203" s="198" t="s">
        <v>2354</v>
      </c>
      <c r="L203" s="198"/>
      <c r="M203" s="234" t="s">
        <v>227</v>
      </c>
      <c r="N203" s="234" t="s">
        <v>2355</v>
      </c>
      <c r="O203" s="203" t="s">
        <v>2356</v>
      </c>
      <c r="P203" s="286"/>
      <c r="Q203" s="200" t="s">
        <v>2357</v>
      </c>
      <c r="R203" s="200" t="s">
        <v>2358</v>
      </c>
      <c r="S203" s="198" t="s">
        <v>2359</v>
      </c>
      <c r="T203" s="198" t="s">
        <v>352</v>
      </c>
      <c r="U203" s="198" t="s">
        <v>2360</v>
      </c>
      <c r="V203" s="198" t="s">
        <v>2361</v>
      </c>
      <c r="W203" s="244"/>
      <c r="AA203" s="206">
        <f>IF(OR(J203="Fail",ISBLANK(J203)),INDEX('Issue Code Table'!C:C,MATCH(N:N,'Issue Code Table'!A:A,0)),IF(M203="Critical",6,IF(M203="Significant",5,IF(M203="Moderate",3,2))))</f>
        <v>5</v>
      </c>
    </row>
    <row r="204" spans="1:27" ht="137.5" x14ac:dyDescent="0.25">
      <c r="A204" s="197" t="s">
        <v>2362</v>
      </c>
      <c r="B204" s="198" t="s">
        <v>2363</v>
      </c>
      <c r="C204" s="198" t="s">
        <v>2364</v>
      </c>
      <c r="D204" s="199" t="s">
        <v>221</v>
      </c>
      <c r="E204" s="198" t="s">
        <v>2365</v>
      </c>
      <c r="F204" s="198" t="s">
        <v>2366</v>
      </c>
      <c r="G204" s="198" t="s">
        <v>2367</v>
      </c>
      <c r="H204" s="200" t="s">
        <v>2368</v>
      </c>
      <c r="I204" s="199"/>
      <c r="J204" s="198"/>
      <c r="K204" s="198" t="s">
        <v>2369</v>
      </c>
      <c r="L204" s="198"/>
      <c r="M204" s="234" t="s">
        <v>227</v>
      </c>
      <c r="N204" s="234" t="s">
        <v>2370</v>
      </c>
      <c r="O204" s="203" t="s">
        <v>2371</v>
      </c>
      <c r="P204" s="286"/>
      <c r="Q204" s="200" t="s">
        <v>2372</v>
      </c>
      <c r="R204" s="200" t="s">
        <v>2373</v>
      </c>
      <c r="S204" s="198" t="s">
        <v>2374</v>
      </c>
      <c r="T204" s="198" t="s">
        <v>2375</v>
      </c>
      <c r="U204" s="198" t="s">
        <v>2376</v>
      </c>
      <c r="V204" s="198" t="s">
        <v>2377</v>
      </c>
      <c r="W204" s="244"/>
      <c r="AA204" s="206">
        <f>IF(OR(J204="Fail",ISBLANK(J204)),INDEX('Issue Code Table'!C:C,MATCH(N:N,'Issue Code Table'!A:A,0)),IF(M204="Critical",6,IF(M204="Significant",5,IF(M204="Moderate",3,2))))</f>
        <v>5</v>
      </c>
    </row>
    <row r="205" spans="1:27" ht="137.5" x14ac:dyDescent="0.25">
      <c r="A205" s="197" t="s">
        <v>2378</v>
      </c>
      <c r="B205" s="198" t="s">
        <v>2363</v>
      </c>
      <c r="C205" s="198" t="s">
        <v>2364</v>
      </c>
      <c r="D205" s="199" t="s">
        <v>221</v>
      </c>
      <c r="E205" s="198" t="s">
        <v>2379</v>
      </c>
      <c r="F205" s="198" t="s">
        <v>2380</v>
      </c>
      <c r="G205" s="198" t="s">
        <v>2381</v>
      </c>
      <c r="H205" s="200" t="s">
        <v>2382</v>
      </c>
      <c r="I205" s="199"/>
      <c r="J205" s="198"/>
      <c r="K205" s="198" t="s">
        <v>2383</v>
      </c>
      <c r="L205" s="198"/>
      <c r="M205" s="234" t="s">
        <v>227</v>
      </c>
      <c r="N205" s="234" t="s">
        <v>2370</v>
      </c>
      <c r="O205" s="203" t="s">
        <v>2371</v>
      </c>
      <c r="P205" s="286"/>
      <c r="Q205" s="200" t="s">
        <v>2372</v>
      </c>
      <c r="R205" s="200" t="s">
        <v>2384</v>
      </c>
      <c r="S205" s="198" t="s">
        <v>2385</v>
      </c>
      <c r="T205" s="198" t="s">
        <v>2386</v>
      </c>
      <c r="U205" s="198" t="s">
        <v>2387</v>
      </c>
      <c r="V205" s="198" t="s">
        <v>2388</v>
      </c>
      <c r="W205" s="244"/>
      <c r="AA205" s="206">
        <f>IF(OR(J205="Fail",ISBLANK(J205)),INDEX('Issue Code Table'!C:C,MATCH(N:N,'Issue Code Table'!A:A,0)),IF(M205="Critical",6,IF(M205="Significant",5,IF(M205="Moderate",3,2))))</f>
        <v>5</v>
      </c>
    </row>
    <row r="206" spans="1:27" ht="100" x14ac:dyDescent="0.25">
      <c r="A206" s="197" t="s">
        <v>2389</v>
      </c>
      <c r="B206" s="198" t="s">
        <v>340</v>
      </c>
      <c r="C206" s="198" t="s">
        <v>341</v>
      </c>
      <c r="D206" s="199" t="s">
        <v>221</v>
      </c>
      <c r="E206" s="198" t="s">
        <v>2390</v>
      </c>
      <c r="F206" s="198" t="s">
        <v>2391</v>
      </c>
      <c r="G206" s="198" t="s">
        <v>2392</v>
      </c>
      <c r="H206" s="200" t="s">
        <v>2393</v>
      </c>
      <c r="I206" s="199"/>
      <c r="J206" s="198"/>
      <c r="K206" s="198" t="s">
        <v>2394</v>
      </c>
      <c r="L206" s="198"/>
      <c r="M206" s="234" t="s">
        <v>186</v>
      </c>
      <c r="N206" s="234" t="s">
        <v>787</v>
      </c>
      <c r="O206" s="203" t="s">
        <v>788</v>
      </c>
      <c r="P206" s="286"/>
      <c r="Q206" s="200" t="s">
        <v>2372</v>
      </c>
      <c r="R206" s="200" t="s">
        <v>2395</v>
      </c>
      <c r="S206" s="198" t="s">
        <v>2396</v>
      </c>
      <c r="T206" s="198" t="s">
        <v>2397</v>
      </c>
      <c r="U206" s="198" t="s">
        <v>2398</v>
      </c>
      <c r="V206" s="198" t="s">
        <v>2399</v>
      </c>
      <c r="W206" s="244" t="s">
        <v>248</v>
      </c>
      <c r="AA206" s="206">
        <f>IF(OR(J206="Fail",ISBLANK(J206)),INDEX('Issue Code Table'!C:C,MATCH(N:N,'Issue Code Table'!A:A,0)),IF(M206="Critical",6,IF(M206="Significant",5,IF(M206="Moderate",3,2))))</f>
        <v>5</v>
      </c>
    </row>
    <row r="207" spans="1:27" ht="100" x14ac:dyDescent="0.25">
      <c r="A207" s="197" t="s">
        <v>2400</v>
      </c>
      <c r="B207" s="198" t="s">
        <v>2363</v>
      </c>
      <c r="C207" s="198" t="s">
        <v>2364</v>
      </c>
      <c r="D207" s="199" t="s">
        <v>221</v>
      </c>
      <c r="E207" s="198" t="s">
        <v>2401</v>
      </c>
      <c r="F207" s="198" t="s">
        <v>2402</v>
      </c>
      <c r="G207" s="198" t="s">
        <v>2403</v>
      </c>
      <c r="H207" s="200" t="s">
        <v>2404</v>
      </c>
      <c r="I207" s="199"/>
      <c r="J207" s="198"/>
      <c r="K207" s="198" t="s">
        <v>2405</v>
      </c>
      <c r="L207" s="198"/>
      <c r="M207" s="234" t="s">
        <v>227</v>
      </c>
      <c r="N207" s="234" t="s">
        <v>2370</v>
      </c>
      <c r="O207" s="203" t="s">
        <v>2371</v>
      </c>
      <c r="P207" s="286"/>
      <c r="Q207" s="200" t="s">
        <v>2372</v>
      </c>
      <c r="R207" s="200" t="s">
        <v>2406</v>
      </c>
      <c r="S207" s="198" t="s">
        <v>2407</v>
      </c>
      <c r="T207" s="198" t="s">
        <v>352</v>
      </c>
      <c r="U207" s="198" t="s">
        <v>2408</v>
      </c>
      <c r="V207" s="198" t="s">
        <v>2409</v>
      </c>
      <c r="W207" s="244"/>
      <c r="AA207" s="206">
        <f>IF(OR(J207="Fail",ISBLANK(J207)),INDEX('Issue Code Table'!C:C,MATCH(N:N,'Issue Code Table'!A:A,0)),IF(M207="Critical",6,IF(M207="Significant",5,IF(M207="Moderate",3,2))))</f>
        <v>5</v>
      </c>
    </row>
    <row r="208" spans="1:27" ht="112.5" x14ac:dyDescent="0.25">
      <c r="A208" s="197" t="s">
        <v>2410</v>
      </c>
      <c r="B208" s="198" t="s">
        <v>2363</v>
      </c>
      <c r="C208" s="198" t="s">
        <v>2364</v>
      </c>
      <c r="D208" s="199" t="s">
        <v>221</v>
      </c>
      <c r="E208" s="198" t="s">
        <v>2411</v>
      </c>
      <c r="F208" s="198" t="s">
        <v>2412</v>
      </c>
      <c r="G208" s="198" t="s">
        <v>2413</v>
      </c>
      <c r="H208" s="200" t="s">
        <v>2414</v>
      </c>
      <c r="I208" s="199"/>
      <c r="J208" s="198"/>
      <c r="K208" s="198" t="s">
        <v>2415</v>
      </c>
      <c r="L208" s="198"/>
      <c r="M208" s="238" t="s">
        <v>186</v>
      </c>
      <c r="N208" s="238" t="s">
        <v>787</v>
      </c>
      <c r="O208" s="238" t="s">
        <v>788</v>
      </c>
      <c r="P208" s="286"/>
      <c r="Q208" s="200" t="s">
        <v>2416</v>
      </c>
      <c r="R208" s="200" t="s">
        <v>2417</v>
      </c>
      <c r="S208" s="198" t="s">
        <v>2418</v>
      </c>
      <c r="T208" s="198" t="s">
        <v>2419</v>
      </c>
      <c r="U208" s="198" t="s">
        <v>2420</v>
      </c>
      <c r="V208" s="198" t="s">
        <v>2421</v>
      </c>
      <c r="W208" s="244" t="s">
        <v>248</v>
      </c>
      <c r="AA208" s="206">
        <f>IF(OR(J208="Fail",ISBLANK(J208)),INDEX('Issue Code Table'!C:C,MATCH(N:N,'Issue Code Table'!A:A,0)),IF(M208="Critical",6,IF(M208="Significant",5,IF(M208="Moderate",3,2))))</f>
        <v>5</v>
      </c>
    </row>
    <row r="209" spans="1:27" ht="125" x14ac:dyDescent="0.25">
      <c r="A209" s="197" t="s">
        <v>2422</v>
      </c>
      <c r="B209" s="198" t="s">
        <v>2363</v>
      </c>
      <c r="C209" s="198" t="s">
        <v>2364</v>
      </c>
      <c r="D209" s="199" t="s">
        <v>221</v>
      </c>
      <c r="E209" s="198" t="s">
        <v>2423</v>
      </c>
      <c r="F209" s="198" t="s">
        <v>2424</v>
      </c>
      <c r="G209" s="198" t="s">
        <v>2425</v>
      </c>
      <c r="H209" s="200" t="s">
        <v>2426</v>
      </c>
      <c r="I209" s="199"/>
      <c r="J209" s="198"/>
      <c r="K209" s="198" t="s">
        <v>2427</v>
      </c>
      <c r="L209" s="198"/>
      <c r="M209" s="238" t="s">
        <v>186</v>
      </c>
      <c r="N209" s="238" t="s">
        <v>787</v>
      </c>
      <c r="O209" s="238" t="s">
        <v>788</v>
      </c>
      <c r="P209" s="286"/>
      <c r="Q209" s="200" t="s">
        <v>2416</v>
      </c>
      <c r="R209" s="200" t="s">
        <v>2428</v>
      </c>
      <c r="S209" s="198" t="s">
        <v>2429</v>
      </c>
      <c r="T209" s="198" t="s">
        <v>2430</v>
      </c>
      <c r="U209" s="198" t="s">
        <v>2431</v>
      </c>
      <c r="V209" s="198" t="s">
        <v>2432</v>
      </c>
      <c r="W209" s="244" t="s">
        <v>248</v>
      </c>
      <c r="AA209" s="206">
        <f>IF(OR(J209="Fail",ISBLANK(J209)),INDEX('Issue Code Table'!C:C,MATCH(N:N,'Issue Code Table'!A:A,0)),IF(M209="Critical",6,IF(M209="Significant",5,IF(M209="Moderate",3,2))))</f>
        <v>5</v>
      </c>
    </row>
    <row r="210" spans="1:27" ht="212.5" x14ac:dyDescent="0.25">
      <c r="A210" s="197" t="s">
        <v>2433</v>
      </c>
      <c r="B210" s="198" t="s">
        <v>2363</v>
      </c>
      <c r="C210" s="198" t="s">
        <v>2364</v>
      </c>
      <c r="D210" s="199" t="s">
        <v>221</v>
      </c>
      <c r="E210" s="198" t="s">
        <v>2434</v>
      </c>
      <c r="F210" s="198" t="s">
        <v>2435</v>
      </c>
      <c r="G210" s="198" t="s">
        <v>2436</v>
      </c>
      <c r="H210" s="200" t="s">
        <v>2437</v>
      </c>
      <c r="I210" s="199"/>
      <c r="J210" s="198"/>
      <c r="K210" s="198" t="s">
        <v>2438</v>
      </c>
      <c r="L210" s="198"/>
      <c r="M210" s="234" t="s">
        <v>186</v>
      </c>
      <c r="N210" s="234" t="s">
        <v>2079</v>
      </c>
      <c r="O210" s="203" t="s">
        <v>2080</v>
      </c>
      <c r="P210" s="286"/>
      <c r="Q210" s="200" t="s">
        <v>2439</v>
      </c>
      <c r="R210" s="200" t="s">
        <v>2440</v>
      </c>
      <c r="S210" s="198" t="s">
        <v>2441</v>
      </c>
      <c r="T210" s="198" t="s">
        <v>2442</v>
      </c>
      <c r="U210" s="198" t="s">
        <v>2443</v>
      </c>
      <c r="V210" s="198" t="s">
        <v>2444</v>
      </c>
      <c r="W210" s="244" t="s">
        <v>248</v>
      </c>
      <c r="AA210" s="206">
        <f>IF(OR(J210="Fail",ISBLANK(J210)),INDEX('Issue Code Table'!C:C,MATCH(N:N,'Issue Code Table'!A:A,0)),IF(M210="Critical",6,IF(M210="Significant",5,IF(M210="Moderate",3,2))))</f>
        <v>5</v>
      </c>
    </row>
    <row r="211" spans="1:27" ht="100" x14ac:dyDescent="0.25">
      <c r="A211" s="197" t="s">
        <v>2445</v>
      </c>
      <c r="B211" s="198" t="s">
        <v>340</v>
      </c>
      <c r="C211" s="198" t="s">
        <v>341</v>
      </c>
      <c r="D211" s="199" t="s">
        <v>221</v>
      </c>
      <c r="E211" s="198" t="s">
        <v>2446</v>
      </c>
      <c r="F211" s="198" t="s">
        <v>2447</v>
      </c>
      <c r="G211" s="198" t="s">
        <v>2448</v>
      </c>
      <c r="H211" s="200" t="s">
        <v>2449</v>
      </c>
      <c r="I211" s="199"/>
      <c r="J211" s="198"/>
      <c r="K211" s="198" t="s">
        <v>2450</v>
      </c>
      <c r="L211" s="198"/>
      <c r="M211" s="238" t="s">
        <v>186</v>
      </c>
      <c r="N211" s="238" t="s">
        <v>787</v>
      </c>
      <c r="O211" s="238" t="s">
        <v>788</v>
      </c>
      <c r="P211" s="286"/>
      <c r="Q211" s="200" t="s">
        <v>2451</v>
      </c>
      <c r="R211" s="200" t="s">
        <v>2452</v>
      </c>
      <c r="S211" s="198" t="s">
        <v>952</v>
      </c>
      <c r="T211" s="198" t="s">
        <v>2453</v>
      </c>
      <c r="U211" s="198" t="s">
        <v>2454</v>
      </c>
      <c r="V211" s="198" t="s">
        <v>2455</v>
      </c>
      <c r="W211" s="244" t="s">
        <v>248</v>
      </c>
      <c r="AA211" s="206">
        <f>IF(OR(J211="Fail",ISBLANK(J211)),INDEX('Issue Code Table'!C:C,MATCH(N:N,'Issue Code Table'!A:A,0)),IF(M211="Critical",6,IF(M211="Significant",5,IF(M211="Moderate",3,2))))</f>
        <v>5</v>
      </c>
    </row>
    <row r="212" spans="1:27" ht="100" x14ac:dyDescent="0.25">
      <c r="A212" s="197" t="s">
        <v>2456</v>
      </c>
      <c r="B212" s="198" t="s">
        <v>340</v>
      </c>
      <c r="C212" s="198" t="s">
        <v>341</v>
      </c>
      <c r="D212" s="199" t="s">
        <v>221</v>
      </c>
      <c r="E212" s="198" t="s">
        <v>2457</v>
      </c>
      <c r="F212" s="198" t="s">
        <v>2458</v>
      </c>
      <c r="G212" s="198" t="s">
        <v>2459</v>
      </c>
      <c r="H212" s="200" t="s">
        <v>2460</v>
      </c>
      <c r="I212" s="199"/>
      <c r="J212" s="198"/>
      <c r="K212" s="198" t="s">
        <v>2461</v>
      </c>
      <c r="L212" s="198"/>
      <c r="M212" s="234" t="s">
        <v>186</v>
      </c>
      <c r="N212" s="234" t="s">
        <v>787</v>
      </c>
      <c r="O212" s="203" t="s">
        <v>788</v>
      </c>
      <c r="P212" s="286"/>
      <c r="Q212" s="200" t="s">
        <v>2451</v>
      </c>
      <c r="R212" s="200" t="s">
        <v>2462</v>
      </c>
      <c r="S212" s="198" t="s">
        <v>2463</v>
      </c>
      <c r="T212" s="198" t="s">
        <v>2464</v>
      </c>
      <c r="U212" s="198" t="s">
        <v>2465</v>
      </c>
      <c r="V212" s="198" t="s">
        <v>2466</v>
      </c>
      <c r="W212" s="244" t="s">
        <v>248</v>
      </c>
      <c r="AA212" s="206">
        <f>IF(OR(J212="Fail",ISBLANK(J212)),INDEX('Issue Code Table'!C:C,MATCH(N:N,'Issue Code Table'!A:A,0)),IF(M212="Critical",6,IF(M212="Significant",5,IF(M212="Moderate",3,2))))</f>
        <v>5</v>
      </c>
    </row>
    <row r="213" spans="1:27" ht="112.5" x14ac:dyDescent="0.25">
      <c r="A213" s="197" t="s">
        <v>2467</v>
      </c>
      <c r="B213" s="198" t="s">
        <v>340</v>
      </c>
      <c r="C213" s="198" t="s">
        <v>341</v>
      </c>
      <c r="D213" s="199" t="s">
        <v>221</v>
      </c>
      <c r="E213" s="198" t="s">
        <v>2468</v>
      </c>
      <c r="F213" s="198" t="s">
        <v>2469</v>
      </c>
      <c r="G213" s="198" t="s">
        <v>2470</v>
      </c>
      <c r="H213" s="200" t="s">
        <v>2471</v>
      </c>
      <c r="I213" s="199"/>
      <c r="J213" s="198"/>
      <c r="K213" s="198" t="s">
        <v>2472</v>
      </c>
      <c r="L213" s="198"/>
      <c r="M213" s="234" t="s">
        <v>186</v>
      </c>
      <c r="N213" s="234" t="s">
        <v>787</v>
      </c>
      <c r="O213" s="203" t="s">
        <v>788</v>
      </c>
      <c r="P213" s="286"/>
      <c r="Q213" s="200" t="s">
        <v>2451</v>
      </c>
      <c r="R213" s="200" t="s">
        <v>2473</v>
      </c>
      <c r="S213" s="198" t="s">
        <v>2474</v>
      </c>
      <c r="T213" s="198" t="s">
        <v>2475</v>
      </c>
      <c r="U213" s="198" t="s">
        <v>2476</v>
      </c>
      <c r="V213" s="198" t="s">
        <v>2477</v>
      </c>
      <c r="W213" s="244" t="s">
        <v>248</v>
      </c>
      <c r="AA213" s="206">
        <f>IF(OR(J213="Fail",ISBLANK(J213)),INDEX('Issue Code Table'!C:C,MATCH(N:N,'Issue Code Table'!A:A,0)),IF(M213="Critical",6,IF(M213="Significant",5,IF(M213="Moderate",3,2))))</f>
        <v>5</v>
      </c>
    </row>
    <row r="214" spans="1:27" ht="100" x14ac:dyDescent="0.25">
      <c r="A214" s="197" t="s">
        <v>2478</v>
      </c>
      <c r="B214" s="236" t="s">
        <v>340</v>
      </c>
      <c r="C214" s="198" t="s">
        <v>341</v>
      </c>
      <c r="D214" s="237" t="s">
        <v>221</v>
      </c>
      <c r="E214" s="198" t="s">
        <v>2479</v>
      </c>
      <c r="F214" s="198" t="s">
        <v>2480</v>
      </c>
      <c r="G214" s="198" t="s">
        <v>2481</v>
      </c>
      <c r="H214" s="200" t="s">
        <v>2482</v>
      </c>
      <c r="I214" s="199"/>
      <c r="J214" s="198"/>
      <c r="K214" s="198" t="s">
        <v>2483</v>
      </c>
      <c r="L214" s="198"/>
      <c r="M214" s="238" t="s">
        <v>186</v>
      </c>
      <c r="N214" s="238" t="s">
        <v>787</v>
      </c>
      <c r="O214" s="238" t="s">
        <v>788</v>
      </c>
      <c r="P214" s="286"/>
      <c r="Q214" s="200" t="s">
        <v>2451</v>
      </c>
      <c r="R214" s="200" t="s">
        <v>2484</v>
      </c>
      <c r="S214" s="198" t="s">
        <v>2474</v>
      </c>
      <c r="T214" s="198" t="s">
        <v>352</v>
      </c>
      <c r="U214" s="198" t="s">
        <v>2485</v>
      </c>
      <c r="V214" s="198" t="s">
        <v>2486</v>
      </c>
      <c r="W214" s="244" t="s">
        <v>248</v>
      </c>
      <c r="AA214" s="206">
        <f>IF(OR(J214="Fail",ISBLANK(J214)),INDEX('Issue Code Table'!C:C,MATCH(N:N,'Issue Code Table'!A:A,0)),IF(M214="Critical",6,IF(M214="Significant",5,IF(M214="Moderate",3,2))))</f>
        <v>5</v>
      </c>
    </row>
    <row r="215" spans="1:27" ht="112.5" x14ac:dyDescent="0.25">
      <c r="A215" s="197" t="s">
        <v>2487</v>
      </c>
      <c r="B215" s="198" t="s">
        <v>340</v>
      </c>
      <c r="C215" s="198" t="s">
        <v>341</v>
      </c>
      <c r="D215" s="199" t="s">
        <v>221</v>
      </c>
      <c r="E215" s="198" t="s">
        <v>2488</v>
      </c>
      <c r="F215" s="198" t="s">
        <v>2489</v>
      </c>
      <c r="G215" s="198" t="s">
        <v>2490</v>
      </c>
      <c r="H215" s="200" t="s">
        <v>2491</v>
      </c>
      <c r="I215" s="199"/>
      <c r="J215" s="198"/>
      <c r="K215" s="198" t="s">
        <v>2492</v>
      </c>
      <c r="L215" s="198"/>
      <c r="M215" s="234" t="s">
        <v>186</v>
      </c>
      <c r="N215" s="234" t="s">
        <v>787</v>
      </c>
      <c r="O215" s="203" t="s">
        <v>788</v>
      </c>
      <c r="P215" s="286"/>
      <c r="Q215" s="200" t="s">
        <v>2451</v>
      </c>
      <c r="R215" s="200" t="s">
        <v>2493</v>
      </c>
      <c r="S215" s="198" t="s">
        <v>2494</v>
      </c>
      <c r="T215" s="198" t="s">
        <v>2495</v>
      </c>
      <c r="U215" s="198" t="s">
        <v>2496</v>
      </c>
      <c r="V215" s="198" t="s">
        <v>2497</v>
      </c>
      <c r="W215" s="244" t="s">
        <v>248</v>
      </c>
      <c r="AA215" s="206">
        <f>IF(OR(J215="Fail",ISBLANK(J215)),INDEX('Issue Code Table'!C:C,MATCH(N:N,'Issue Code Table'!A:A,0)),IF(M215="Critical",6,IF(M215="Significant",5,IF(M215="Moderate",3,2))))</f>
        <v>5</v>
      </c>
    </row>
    <row r="216" spans="1:27" ht="112.5" x14ac:dyDescent="0.25">
      <c r="A216" s="197" t="s">
        <v>2498</v>
      </c>
      <c r="B216" s="198" t="s">
        <v>1022</v>
      </c>
      <c r="C216" s="198" t="s">
        <v>1023</v>
      </c>
      <c r="D216" s="199" t="s">
        <v>221</v>
      </c>
      <c r="E216" s="198" t="s">
        <v>2499</v>
      </c>
      <c r="F216" s="198" t="s">
        <v>2500</v>
      </c>
      <c r="G216" s="198" t="s">
        <v>2501</v>
      </c>
      <c r="H216" s="200" t="s">
        <v>2502</v>
      </c>
      <c r="I216" s="199"/>
      <c r="J216" s="198"/>
      <c r="K216" s="198" t="s">
        <v>2503</v>
      </c>
      <c r="L216" s="198"/>
      <c r="M216" s="234" t="s">
        <v>186</v>
      </c>
      <c r="N216" s="234" t="s">
        <v>787</v>
      </c>
      <c r="O216" s="203" t="s">
        <v>788</v>
      </c>
      <c r="P216" s="286"/>
      <c r="Q216" s="200" t="s">
        <v>2451</v>
      </c>
      <c r="R216" s="200" t="s">
        <v>2504</v>
      </c>
      <c r="S216" s="198" t="s">
        <v>2505</v>
      </c>
      <c r="T216" s="198" t="s">
        <v>2506</v>
      </c>
      <c r="U216" s="198" t="s">
        <v>2507</v>
      </c>
      <c r="V216" s="198" t="s">
        <v>2508</v>
      </c>
      <c r="W216" s="244" t="s">
        <v>248</v>
      </c>
      <c r="X216" s="50"/>
      <c r="Y216" s="50"/>
      <c r="Z216" s="50"/>
      <c r="AA216" s="206">
        <f>IF(OR(J216="Fail",ISBLANK(J216)),INDEX('Issue Code Table'!C:C,MATCH(N:N,'Issue Code Table'!A:A,0)),IF(M216="Critical",6,IF(M216="Significant",5,IF(M216="Moderate",3,2))))</f>
        <v>5</v>
      </c>
    </row>
    <row r="217" spans="1:27" ht="137.5" x14ac:dyDescent="0.25">
      <c r="A217" s="197" t="s">
        <v>2509</v>
      </c>
      <c r="B217" s="198" t="s">
        <v>1022</v>
      </c>
      <c r="C217" s="198" t="s">
        <v>1023</v>
      </c>
      <c r="D217" s="199" t="s">
        <v>221</v>
      </c>
      <c r="E217" s="198" t="s">
        <v>2510</v>
      </c>
      <c r="F217" s="198" t="s">
        <v>2511</v>
      </c>
      <c r="G217" s="198" t="s">
        <v>2512</v>
      </c>
      <c r="H217" s="200" t="s">
        <v>2513</v>
      </c>
      <c r="I217" s="199"/>
      <c r="J217" s="198"/>
      <c r="K217" s="198" t="s">
        <v>2514</v>
      </c>
      <c r="L217" s="198"/>
      <c r="M217" s="220" t="s">
        <v>186</v>
      </c>
      <c r="N217" s="220" t="s">
        <v>2079</v>
      </c>
      <c r="O217" s="243" t="s">
        <v>2080</v>
      </c>
      <c r="P217" s="286"/>
      <c r="Q217" s="200" t="s">
        <v>2451</v>
      </c>
      <c r="R217" s="200" t="s">
        <v>2515</v>
      </c>
      <c r="S217" s="198" t="s">
        <v>2516</v>
      </c>
      <c r="T217" s="198" t="s">
        <v>352</v>
      </c>
      <c r="U217" s="198" t="s">
        <v>2517</v>
      </c>
      <c r="V217" s="198" t="s">
        <v>2518</v>
      </c>
      <c r="W217" s="244" t="s">
        <v>248</v>
      </c>
      <c r="X217" s="50"/>
      <c r="Y217" s="50"/>
      <c r="Z217" s="50"/>
      <c r="AA217" s="206">
        <f>IF(OR(J217="Fail",ISBLANK(J217)),INDEX('Issue Code Table'!C:C,MATCH(N:N,'Issue Code Table'!A:A,0)),IF(M217="Critical",6,IF(M217="Significant",5,IF(M217="Moderate",3,2))))</f>
        <v>5</v>
      </c>
    </row>
    <row r="218" spans="1:27" ht="112.5" x14ac:dyDescent="0.25">
      <c r="A218" s="197" t="s">
        <v>2519</v>
      </c>
      <c r="B218" s="198" t="s">
        <v>1022</v>
      </c>
      <c r="C218" s="198" t="s">
        <v>1023</v>
      </c>
      <c r="D218" s="199" t="s">
        <v>221</v>
      </c>
      <c r="E218" s="198" t="s">
        <v>2520</v>
      </c>
      <c r="F218" s="198" t="s">
        <v>2521</v>
      </c>
      <c r="G218" s="198" t="s">
        <v>2522</v>
      </c>
      <c r="H218" s="200" t="s">
        <v>2523</v>
      </c>
      <c r="I218" s="199"/>
      <c r="J218" s="198"/>
      <c r="K218" s="198" t="s">
        <v>2524</v>
      </c>
      <c r="L218" s="198"/>
      <c r="M218" s="234" t="s">
        <v>227</v>
      </c>
      <c r="N218" s="234" t="s">
        <v>762</v>
      </c>
      <c r="O218" s="203" t="s">
        <v>763</v>
      </c>
      <c r="P218" s="286"/>
      <c r="Q218" s="200" t="s">
        <v>2525</v>
      </c>
      <c r="R218" s="200" t="s">
        <v>2526</v>
      </c>
      <c r="S218" s="198" t="s">
        <v>2527</v>
      </c>
      <c r="T218" s="198" t="s">
        <v>352</v>
      </c>
      <c r="U218" s="198" t="s">
        <v>2528</v>
      </c>
      <c r="V218" s="198" t="s">
        <v>2529</v>
      </c>
      <c r="W218" s="244"/>
      <c r="X218" s="50"/>
      <c r="Y218" s="50"/>
      <c r="Z218" s="50"/>
      <c r="AA218" s="206">
        <f>IF(OR(J218="Fail",ISBLANK(J218)),INDEX('Issue Code Table'!C:C,MATCH(N:N,'Issue Code Table'!A:A,0)),IF(M218="Critical",6,IF(M218="Significant",5,IF(M218="Moderate",3,2))))</f>
        <v>4</v>
      </c>
    </row>
    <row r="219" spans="1:27" ht="112.5" x14ac:dyDescent="0.25">
      <c r="A219" s="197" t="s">
        <v>2530</v>
      </c>
      <c r="B219" s="198" t="s">
        <v>1022</v>
      </c>
      <c r="C219" s="198" t="s">
        <v>1023</v>
      </c>
      <c r="D219" s="199" t="s">
        <v>221</v>
      </c>
      <c r="E219" s="198" t="s">
        <v>2531</v>
      </c>
      <c r="F219" s="198" t="s">
        <v>2521</v>
      </c>
      <c r="G219" s="198" t="s">
        <v>2532</v>
      </c>
      <c r="H219" s="200" t="s">
        <v>2533</v>
      </c>
      <c r="I219" s="199"/>
      <c r="J219" s="198"/>
      <c r="K219" s="198" t="s">
        <v>2534</v>
      </c>
      <c r="L219" s="198"/>
      <c r="M219" s="234" t="s">
        <v>227</v>
      </c>
      <c r="N219" s="234" t="s">
        <v>762</v>
      </c>
      <c r="O219" s="203" t="s">
        <v>763</v>
      </c>
      <c r="P219" s="286"/>
      <c r="Q219" s="200" t="s">
        <v>2525</v>
      </c>
      <c r="R219" s="200" t="s">
        <v>2535</v>
      </c>
      <c r="S219" s="198" t="s">
        <v>2527</v>
      </c>
      <c r="T219" s="198" t="s">
        <v>352</v>
      </c>
      <c r="U219" s="198" t="s">
        <v>2536</v>
      </c>
      <c r="V219" s="198" t="s">
        <v>2537</v>
      </c>
      <c r="W219" s="244"/>
      <c r="X219" s="50"/>
      <c r="Y219" s="50"/>
      <c r="Z219" s="50"/>
      <c r="AA219" s="206">
        <f>IF(OR(J219="Fail",ISBLANK(J219)),INDEX('Issue Code Table'!C:C,MATCH(N:N,'Issue Code Table'!A:A,0)),IF(M219="Critical",6,IF(M219="Significant",5,IF(M219="Moderate",3,2))))</f>
        <v>4</v>
      </c>
    </row>
    <row r="220" spans="1:27" ht="100" x14ac:dyDescent="0.25">
      <c r="A220" s="197" t="s">
        <v>2538</v>
      </c>
      <c r="B220" s="198" t="s">
        <v>2539</v>
      </c>
      <c r="C220" s="198" t="s">
        <v>2540</v>
      </c>
      <c r="D220" s="199" t="s">
        <v>221</v>
      </c>
      <c r="E220" s="198" t="s">
        <v>2541</v>
      </c>
      <c r="F220" s="198" t="s">
        <v>2542</v>
      </c>
      <c r="G220" s="198" t="s">
        <v>2543</v>
      </c>
      <c r="H220" s="200" t="s">
        <v>2544</v>
      </c>
      <c r="I220" s="199"/>
      <c r="J220" s="198"/>
      <c r="K220" s="198" t="s">
        <v>2545</v>
      </c>
      <c r="L220" s="198"/>
      <c r="M220" s="234" t="s">
        <v>186</v>
      </c>
      <c r="N220" s="234" t="s">
        <v>2546</v>
      </c>
      <c r="O220" s="203" t="s">
        <v>2547</v>
      </c>
      <c r="P220" s="286"/>
      <c r="Q220" s="200" t="s">
        <v>2548</v>
      </c>
      <c r="R220" s="200" t="s">
        <v>2549</v>
      </c>
      <c r="S220" s="198" t="s">
        <v>2550</v>
      </c>
      <c r="T220" s="198" t="s">
        <v>352</v>
      </c>
      <c r="U220" s="198" t="s">
        <v>2551</v>
      </c>
      <c r="V220" s="198" t="s">
        <v>2552</v>
      </c>
      <c r="W220" s="244" t="s">
        <v>248</v>
      </c>
      <c r="AA220" s="206">
        <f>IF(OR(J220="Fail",ISBLANK(J220)),INDEX('Issue Code Table'!C:C,MATCH(N:N,'Issue Code Table'!A:A,0)),IF(M220="Critical",6,IF(M220="Significant",5,IF(M220="Moderate",3,2))))</f>
        <v>6</v>
      </c>
    </row>
    <row r="221" spans="1:27" ht="112.5" x14ac:dyDescent="0.25">
      <c r="A221" s="197" t="s">
        <v>2553</v>
      </c>
      <c r="B221" s="198" t="s">
        <v>755</v>
      </c>
      <c r="C221" s="198" t="s">
        <v>1257</v>
      </c>
      <c r="D221" s="199" t="s">
        <v>221</v>
      </c>
      <c r="E221" s="198" t="s">
        <v>2554</v>
      </c>
      <c r="F221" s="198" t="s">
        <v>2555</v>
      </c>
      <c r="G221" s="198" t="s">
        <v>2556</v>
      </c>
      <c r="H221" s="200" t="s">
        <v>2557</v>
      </c>
      <c r="I221" s="199"/>
      <c r="J221" s="198"/>
      <c r="K221" s="198" t="s">
        <v>2558</v>
      </c>
      <c r="L221" s="198"/>
      <c r="M221" s="234" t="s">
        <v>186</v>
      </c>
      <c r="N221" s="234" t="s">
        <v>2546</v>
      </c>
      <c r="O221" s="203" t="s">
        <v>2547</v>
      </c>
      <c r="P221" s="286"/>
      <c r="Q221" s="200" t="s">
        <v>2548</v>
      </c>
      <c r="R221" s="200" t="s">
        <v>2559</v>
      </c>
      <c r="S221" s="198" t="s">
        <v>2560</v>
      </c>
      <c r="T221" s="198" t="s">
        <v>2561</v>
      </c>
      <c r="U221" s="198" t="s">
        <v>2562</v>
      </c>
      <c r="V221" s="198" t="s">
        <v>2563</v>
      </c>
      <c r="W221" s="244" t="s">
        <v>248</v>
      </c>
      <c r="AA221" s="206">
        <f>IF(OR(J221="Fail",ISBLANK(J221)),INDEX('Issue Code Table'!C:C,MATCH(N:N,'Issue Code Table'!A:A,0)),IF(M221="Critical",6,IF(M221="Significant",5,IF(M221="Moderate",3,2))))</f>
        <v>6</v>
      </c>
    </row>
    <row r="222" spans="1:27" ht="175" x14ac:dyDescent="0.25">
      <c r="A222" s="197" t="s">
        <v>2564</v>
      </c>
      <c r="B222" s="236" t="s">
        <v>193</v>
      </c>
      <c r="C222" s="236" t="s">
        <v>194</v>
      </c>
      <c r="D222" s="237" t="s">
        <v>221</v>
      </c>
      <c r="E222" s="198" t="s">
        <v>2565</v>
      </c>
      <c r="F222" s="198" t="s">
        <v>2566</v>
      </c>
      <c r="G222" s="198" t="s">
        <v>2567</v>
      </c>
      <c r="H222" s="200" t="s">
        <v>2568</v>
      </c>
      <c r="I222" s="200"/>
      <c r="K222" s="198" t="s">
        <v>2569</v>
      </c>
      <c r="L222" s="198"/>
      <c r="M222" s="238" t="s">
        <v>227</v>
      </c>
      <c r="N222" s="238" t="s">
        <v>762</v>
      </c>
      <c r="O222" s="238" t="s">
        <v>763</v>
      </c>
      <c r="P222" s="286"/>
      <c r="Q222" s="200" t="s">
        <v>2570</v>
      </c>
      <c r="R222" s="200" t="s">
        <v>2571</v>
      </c>
      <c r="S222" s="198" t="s">
        <v>2572</v>
      </c>
      <c r="T222" s="198" t="s">
        <v>2573</v>
      </c>
      <c r="U222" s="198" t="s">
        <v>2574</v>
      </c>
      <c r="V222" s="198" t="s">
        <v>2575</v>
      </c>
      <c r="W222" s="244"/>
      <c r="AA222" s="206">
        <f>IF(OR(J222="Fail",ISBLANK(J222)),INDEX('Issue Code Table'!C:C,MATCH(N:N,'Issue Code Table'!A:A,0)),IF(M222="Critical",6,IF(M222="Significant",5,IF(M222="Moderate",3,2))))</f>
        <v>4</v>
      </c>
    </row>
    <row r="223" spans="1:27" ht="112.5" x14ac:dyDescent="0.25">
      <c r="A223" s="197" t="s">
        <v>2576</v>
      </c>
      <c r="B223" s="198" t="s">
        <v>739</v>
      </c>
      <c r="C223" s="235" t="s">
        <v>740</v>
      </c>
      <c r="D223" s="199" t="s">
        <v>221</v>
      </c>
      <c r="E223" s="198" t="s">
        <v>2577</v>
      </c>
      <c r="F223" s="198" t="s">
        <v>2578</v>
      </c>
      <c r="G223" s="198" t="s">
        <v>2579</v>
      </c>
      <c r="H223" s="200" t="s">
        <v>2580</v>
      </c>
      <c r="I223" s="199"/>
      <c r="J223" s="198"/>
      <c r="K223" s="198" t="s">
        <v>2581</v>
      </c>
      <c r="L223" s="198"/>
      <c r="M223" s="234" t="s">
        <v>227</v>
      </c>
      <c r="N223" s="234" t="s">
        <v>762</v>
      </c>
      <c r="O223" s="203" t="s">
        <v>763</v>
      </c>
      <c r="P223" s="286"/>
      <c r="Q223" s="200" t="s">
        <v>2582</v>
      </c>
      <c r="R223" s="200" t="s">
        <v>2583</v>
      </c>
      <c r="S223" s="198" t="s">
        <v>2584</v>
      </c>
      <c r="T223" s="198" t="s">
        <v>2585</v>
      </c>
      <c r="U223" s="198" t="s">
        <v>2586</v>
      </c>
      <c r="V223" s="198" t="s">
        <v>2587</v>
      </c>
      <c r="W223" s="244"/>
      <c r="AA223" s="206">
        <f>IF(OR(J223="Fail",ISBLANK(J223)),INDEX('Issue Code Table'!C:C,MATCH(N:N,'Issue Code Table'!A:A,0)),IF(M223="Critical",6,IF(M223="Significant",5,IF(M223="Moderate",3,2))))</f>
        <v>4</v>
      </c>
    </row>
    <row r="224" spans="1:27" ht="100" x14ac:dyDescent="0.25">
      <c r="A224" s="197" t="s">
        <v>2588</v>
      </c>
      <c r="B224" s="198" t="s">
        <v>2589</v>
      </c>
      <c r="C224" s="198" t="s">
        <v>2590</v>
      </c>
      <c r="D224" s="199" t="s">
        <v>221</v>
      </c>
      <c r="E224" s="198" t="s">
        <v>2591</v>
      </c>
      <c r="F224" s="198" t="s">
        <v>2592</v>
      </c>
      <c r="G224" s="198" t="s">
        <v>2593</v>
      </c>
      <c r="H224" s="200" t="s">
        <v>2594</v>
      </c>
      <c r="I224" s="199"/>
      <c r="J224" s="198"/>
      <c r="K224" s="198" t="s">
        <v>2595</v>
      </c>
      <c r="L224" s="198"/>
      <c r="M224" s="234" t="s">
        <v>186</v>
      </c>
      <c r="N224" s="234" t="s">
        <v>2596</v>
      </c>
      <c r="O224" s="203" t="s">
        <v>2597</v>
      </c>
      <c r="P224" s="286"/>
      <c r="Q224" s="200" t="s">
        <v>2598</v>
      </c>
      <c r="R224" s="200" t="s">
        <v>2599</v>
      </c>
      <c r="S224" s="198" t="s">
        <v>2600</v>
      </c>
      <c r="T224" s="198" t="s">
        <v>2601</v>
      </c>
      <c r="U224" s="198" t="s">
        <v>2602</v>
      </c>
      <c r="V224" s="198" t="s">
        <v>2603</v>
      </c>
      <c r="W224" s="244" t="s">
        <v>248</v>
      </c>
      <c r="AA224" s="206">
        <f>IF(OR(J224="Fail",ISBLANK(J224)),INDEX('Issue Code Table'!C:C,MATCH(N:N,'Issue Code Table'!A:A,0)),IF(M224="Critical",6,IF(M224="Significant",5,IF(M224="Moderate",3,2))))</f>
        <v>6</v>
      </c>
    </row>
    <row r="225" spans="1:27" ht="125" x14ac:dyDescent="0.25">
      <c r="A225" s="197" t="s">
        <v>2604</v>
      </c>
      <c r="B225" s="198" t="s">
        <v>2589</v>
      </c>
      <c r="C225" s="198" t="s">
        <v>2590</v>
      </c>
      <c r="D225" s="199" t="s">
        <v>221</v>
      </c>
      <c r="E225" s="198" t="s">
        <v>2605</v>
      </c>
      <c r="F225" s="198" t="s">
        <v>2606</v>
      </c>
      <c r="G225" s="198" t="s">
        <v>2607</v>
      </c>
      <c r="H225" s="200" t="s">
        <v>2608</v>
      </c>
      <c r="I225" s="199"/>
      <c r="J225" s="198"/>
      <c r="K225" s="198" t="s">
        <v>2609</v>
      </c>
      <c r="L225" s="198"/>
      <c r="M225" s="234" t="s">
        <v>186</v>
      </c>
      <c r="N225" s="234" t="s">
        <v>2596</v>
      </c>
      <c r="O225" s="203" t="s">
        <v>2597</v>
      </c>
      <c r="P225" s="286"/>
      <c r="Q225" s="200" t="s">
        <v>2598</v>
      </c>
      <c r="R225" s="200" t="s">
        <v>2610</v>
      </c>
      <c r="S225" s="198" t="s">
        <v>2611</v>
      </c>
      <c r="T225" s="198" t="s">
        <v>2612</v>
      </c>
      <c r="U225" s="198" t="s">
        <v>2613</v>
      </c>
      <c r="V225" s="198" t="s">
        <v>2614</v>
      </c>
      <c r="W225" s="244" t="s">
        <v>248</v>
      </c>
      <c r="AA225" s="206">
        <f>IF(OR(J225="Fail",ISBLANK(J225)),INDEX('Issue Code Table'!C:C,MATCH(N:N,'Issue Code Table'!A:A,0)),IF(M225="Critical",6,IF(M225="Significant",5,IF(M225="Moderate",3,2))))</f>
        <v>6</v>
      </c>
    </row>
    <row r="226" spans="1:27" ht="409.5" x14ac:dyDescent="0.25">
      <c r="A226" s="197" t="s">
        <v>2615</v>
      </c>
      <c r="B226" s="198" t="s">
        <v>2589</v>
      </c>
      <c r="C226" s="198" t="s">
        <v>2590</v>
      </c>
      <c r="D226" s="199" t="s">
        <v>221</v>
      </c>
      <c r="E226" s="198" t="s">
        <v>2616</v>
      </c>
      <c r="F226" s="198" t="s">
        <v>2617</v>
      </c>
      <c r="G226" s="198" t="s">
        <v>2618</v>
      </c>
      <c r="H226" s="200" t="s">
        <v>2619</v>
      </c>
      <c r="I226" s="199"/>
      <c r="J226" s="198"/>
      <c r="K226" s="198" t="s">
        <v>2620</v>
      </c>
      <c r="L226" s="198"/>
      <c r="M226" s="234" t="s">
        <v>186</v>
      </c>
      <c r="N226" s="234" t="s">
        <v>2596</v>
      </c>
      <c r="O226" s="203" t="s">
        <v>2597</v>
      </c>
      <c r="P226" s="286"/>
      <c r="Q226" s="200" t="s">
        <v>2598</v>
      </c>
      <c r="R226" s="200" t="s">
        <v>2621</v>
      </c>
      <c r="S226" s="198" t="s">
        <v>2600</v>
      </c>
      <c r="T226" s="198" t="s">
        <v>2622</v>
      </c>
      <c r="U226" s="198" t="s">
        <v>2623</v>
      </c>
      <c r="V226" s="198" t="s">
        <v>2624</v>
      </c>
      <c r="W226" s="244" t="s">
        <v>248</v>
      </c>
      <c r="AA226" s="206">
        <f>IF(OR(J226="Fail",ISBLANK(J226)),INDEX('Issue Code Table'!C:C,MATCH(N:N,'Issue Code Table'!A:A,0)),IF(M226="Critical",6,IF(M226="Significant",5,IF(M226="Moderate",3,2))))</f>
        <v>6</v>
      </c>
    </row>
    <row r="227" spans="1:27" ht="125" x14ac:dyDescent="0.25">
      <c r="A227" s="197" t="s">
        <v>2625</v>
      </c>
      <c r="B227" s="198" t="s">
        <v>356</v>
      </c>
      <c r="C227" s="198" t="s">
        <v>357</v>
      </c>
      <c r="D227" s="199" t="s">
        <v>221</v>
      </c>
      <c r="E227" s="198" t="s">
        <v>2626</v>
      </c>
      <c r="F227" s="198" t="s">
        <v>2627</v>
      </c>
      <c r="G227" s="198" t="s">
        <v>2628</v>
      </c>
      <c r="H227" s="200" t="s">
        <v>2629</v>
      </c>
      <c r="I227" s="199"/>
      <c r="J227" s="198"/>
      <c r="K227" s="198" t="s">
        <v>2630</v>
      </c>
      <c r="L227" s="198"/>
      <c r="M227" s="234" t="s">
        <v>186</v>
      </c>
      <c r="N227" s="234" t="s">
        <v>787</v>
      </c>
      <c r="O227" s="203" t="s">
        <v>2631</v>
      </c>
      <c r="P227" s="286"/>
      <c r="Q227" s="200" t="s">
        <v>2632</v>
      </c>
      <c r="R227" s="200" t="s">
        <v>2633</v>
      </c>
      <c r="S227" s="198" t="s">
        <v>2634</v>
      </c>
      <c r="T227" s="198" t="s">
        <v>2635</v>
      </c>
      <c r="U227" s="198" t="s">
        <v>2636</v>
      </c>
      <c r="V227" s="198" t="s">
        <v>2637</v>
      </c>
      <c r="W227" s="244" t="s">
        <v>248</v>
      </c>
      <c r="AA227" s="206">
        <f>IF(OR(J227="Fail",ISBLANK(J227)),INDEX('Issue Code Table'!C:C,MATCH(N:N,'Issue Code Table'!A:A,0)),IF(M227="Critical",6,IF(M227="Significant",5,IF(M227="Moderate",3,2))))</f>
        <v>5</v>
      </c>
    </row>
    <row r="228" spans="1:27" ht="137.5" x14ac:dyDescent="0.25">
      <c r="A228" s="197" t="s">
        <v>2638</v>
      </c>
      <c r="B228" s="198" t="s">
        <v>356</v>
      </c>
      <c r="C228" s="198" t="s">
        <v>357</v>
      </c>
      <c r="D228" s="199" t="s">
        <v>221</v>
      </c>
      <c r="E228" s="198" t="s">
        <v>2639</v>
      </c>
      <c r="F228" s="198" t="s">
        <v>2640</v>
      </c>
      <c r="G228" s="198" t="s">
        <v>2641</v>
      </c>
      <c r="H228" s="200" t="s">
        <v>2642</v>
      </c>
      <c r="I228" s="199"/>
      <c r="J228" s="198"/>
      <c r="K228" s="198" t="s">
        <v>2643</v>
      </c>
      <c r="L228" s="198"/>
      <c r="M228" s="234" t="s">
        <v>186</v>
      </c>
      <c r="N228" s="234" t="s">
        <v>787</v>
      </c>
      <c r="O228" s="203" t="s">
        <v>2631</v>
      </c>
      <c r="P228" s="286"/>
      <c r="Q228" s="200" t="s">
        <v>2644</v>
      </c>
      <c r="R228" s="200" t="s">
        <v>2645</v>
      </c>
      <c r="S228" s="198" t="s">
        <v>2646</v>
      </c>
      <c r="T228" s="198" t="s">
        <v>2647</v>
      </c>
      <c r="U228" s="198" t="s">
        <v>2648</v>
      </c>
      <c r="V228" s="198" t="s">
        <v>2649</v>
      </c>
      <c r="W228" s="244" t="s">
        <v>248</v>
      </c>
      <c r="AA228" s="206">
        <f>IF(OR(J228="Fail",ISBLANK(J228)),INDEX('Issue Code Table'!C:C,MATCH(N:N,'Issue Code Table'!A:A,0)),IF(M228="Critical",6,IF(M228="Significant",5,IF(M228="Moderate",3,2))))</f>
        <v>5</v>
      </c>
    </row>
    <row r="229" spans="1:27" ht="112.5" x14ac:dyDescent="0.25">
      <c r="A229" s="197" t="s">
        <v>2650</v>
      </c>
      <c r="B229" s="198" t="s">
        <v>219</v>
      </c>
      <c r="C229" s="198" t="s">
        <v>220</v>
      </c>
      <c r="D229" s="199" t="s">
        <v>221</v>
      </c>
      <c r="E229" s="198" t="s">
        <v>2651</v>
      </c>
      <c r="F229" s="198" t="s">
        <v>2652</v>
      </c>
      <c r="G229" s="198" t="s">
        <v>2653</v>
      </c>
      <c r="H229" s="200" t="s">
        <v>2654</v>
      </c>
      <c r="I229" s="199"/>
      <c r="J229" s="198"/>
      <c r="K229" s="198" t="s">
        <v>2655</v>
      </c>
      <c r="L229" s="198"/>
      <c r="M229" s="234" t="s">
        <v>186</v>
      </c>
      <c r="N229" s="234" t="s">
        <v>787</v>
      </c>
      <c r="O229" s="203" t="s">
        <v>2631</v>
      </c>
      <c r="P229" s="286"/>
      <c r="Q229" s="200" t="s">
        <v>2656</v>
      </c>
      <c r="R229" s="200" t="s">
        <v>2657</v>
      </c>
      <c r="S229" s="198" t="s">
        <v>2658</v>
      </c>
      <c r="T229" s="198" t="s">
        <v>2659</v>
      </c>
      <c r="U229" s="198" t="s">
        <v>2660</v>
      </c>
      <c r="V229" s="198" t="s">
        <v>2661</v>
      </c>
      <c r="W229" s="244" t="s">
        <v>248</v>
      </c>
      <c r="X229" s="50"/>
      <c r="Y229" s="50"/>
      <c r="Z229" s="50"/>
      <c r="AA229" s="206">
        <f>IF(OR(J229="Fail",ISBLANK(J229)),INDEX('Issue Code Table'!C:C,MATCH(N:N,'Issue Code Table'!A:A,0)),IF(M229="Critical",6,IF(M229="Significant",5,IF(M229="Moderate",3,2))))</f>
        <v>5</v>
      </c>
    </row>
    <row r="230" spans="1:27" ht="112.5" x14ac:dyDescent="0.25">
      <c r="A230" s="197" t="s">
        <v>2662</v>
      </c>
      <c r="B230" s="198" t="s">
        <v>2663</v>
      </c>
      <c r="C230" s="235" t="s">
        <v>2664</v>
      </c>
      <c r="D230" s="199" t="s">
        <v>221</v>
      </c>
      <c r="E230" s="198" t="s">
        <v>2665</v>
      </c>
      <c r="F230" s="198" t="s">
        <v>2666</v>
      </c>
      <c r="G230" s="198" t="s">
        <v>2667</v>
      </c>
      <c r="H230" s="200" t="s">
        <v>2668</v>
      </c>
      <c r="I230" s="199"/>
      <c r="J230" s="198"/>
      <c r="K230" s="198" t="s">
        <v>2669</v>
      </c>
      <c r="L230" s="198"/>
      <c r="M230" s="234" t="s">
        <v>186</v>
      </c>
      <c r="N230" s="234" t="s">
        <v>2670</v>
      </c>
      <c r="O230" s="203" t="s">
        <v>2671</v>
      </c>
      <c r="P230" s="286"/>
      <c r="Q230" s="200" t="s">
        <v>2672</v>
      </c>
      <c r="R230" s="200" t="s">
        <v>2673</v>
      </c>
      <c r="S230" s="198" t="s">
        <v>2674</v>
      </c>
      <c r="T230" s="198" t="s">
        <v>2675</v>
      </c>
      <c r="U230" s="198" t="s">
        <v>2676</v>
      </c>
      <c r="V230" s="198" t="s">
        <v>2677</v>
      </c>
      <c r="W230" s="244" t="s">
        <v>248</v>
      </c>
      <c r="AA230" s="206">
        <f>IF(OR(J230="Fail",ISBLANK(J230)),INDEX('Issue Code Table'!C:C,MATCH(N:N,'Issue Code Table'!A:A,0)),IF(M230="Critical",6,IF(M230="Significant",5,IF(M230="Moderate",3,2))))</f>
        <v>7</v>
      </c>
    </row>
    <row r="231" spans="1:27" ht="112.5" x14ac:dyDescent="0.25">
      <c r="A231" s="197" t="s">
        <v>2678</v>
      </c>
      <c r="B231" s="198" t="s">
        <v>340</v>
      </c>
      <c r="C231" s="198" t="s">
        <v>341</v>
      </c>
      <c r="D231" s="199" t="s">
        <v>221</v>
      </c>
      <c r="E231" s="198" t="s">
        <v>2679</v>
      </c>
      <c r="F231" s="198" t="s">
        <v>2680</v>
      </c>
      <c r="G231" s="198" t="s">
        <v>2681</v>
      </c>
      <c r="H231" s="200" t="s">
        <v>2682</v>
      </c>
      <c r="I231" s="199"/>
      <c r="J231" s="198"/>
      <c r="K231" s="198" t="s">
        <v>2683</v>
      </c>
      <c r="L231" s="198"/>
      <c r="M231" s="234" t="s">
        <v>186</v>
      </c>
      <c r="N231" s="234" t="s">
        <v>787</v>
      </c>
      <c r="O231" s="203" t="s">
        <v>788</v>
      </c>
      <c r="P231" s="286"/>
      <c r="Q231" s="200" t="s">
        <v>2672</v>
      </c>
      <c r="R231" s="200" t="s">
        <v>2684</v>
      </c>
      <c r="S231" s="198" t="s">
        <v>2685</v>
      </c>
      <c r="T231" s="198" t="s">
        <v>352</v>
      </c>
      <c r="U231" s="198" t="s">
        <v>2686</v>
      </c>
      <c r="V231" s="198" t="s">
        <v>2687</v>
      </c>
      <c r="W231" s="244" t="s">
        <v>248</v>
      </c>
      <c r="AA231" s="206">
        <f>IF(OR(J231="Fail",ISBLANK(J231)),INDEX('Issue Code Table'!C:C,MATCH(N:N,'Issue Code Table'!A:A,0)),IF(M231="Critical",6,IF(M231="Significant",5,IF(M231="Moderate",3,2))))</f>
        <v>5</v>
      </c>
    </row>
    <row r="232" spans="1:27" ht="409.5" x14ac:dyDescent="0.25">
      <c r="A232" s="197" t="s">
        <v>2688</v>
      </c>
      <c r="B232" s="198" t="s">
        <v>340</v>
      </c>
      <c r="C232" s="198" t="s">
        <v>341</v>
      </c>
      <c r="D232" s="199" t="s">
        <v>221</v>
      </c>
      <c r="E232" s="198" t="s">
        <v>2689</v>
      </c>
      <c r="F232" s="198" t="s">
        <v>2690</v>
      </c>
      <c r="G232" s="198" t="s">
        <v>2691</v>
      </c>
      <c r="H232" s="200" t="s">
        <v>2692</v>
      </c>
      <c r="I232" s="199"/>
      <c r="J232" s="198"/>
      <c r="K232" s="198" t="s">
        <v>2693</v>
      </c>
      <c r="L232" s="198"/>
      <c r="M232" s="234" t="s">
        <v>186</v>
      </c>
      <c r="N232" s="234" t="s">
        <v>787</v>
      </c>
      <c r="O232" s="203" t="s">
        <v>788</v>
      </c>
      <c r="P232" s="286"/>
      <c r="Q232" s="200" t="s">
        <v>2694</v>
      </c>
      <c r="R232" s="200" t="s">
        <v>2695</v>
      </c>
      <c r="S232" s="198" t="s">
        <v>2696</v>
      </c>
      <c r="T232" s="198" t="s">
        <v>2697</v>
      </c>
      <c r="U232" s="198" t="s">
        <v>2698</v>
      </c>
      <c r="V232" s="198" t="s">
        <v>2699</v>
      </c>
      <c r="W232" s="244" t="s">
        <v>248</v>
      </c>
      <c r="AA232" s="206">
        <f>IF(OR(J232="Fail",ISBLANK(J232)),INDEX('Issue Code Table'!C:C,MATCH(N:N,'Issue Code Table'!A:A,0)),IF(M232="Critical",6,IF(M232="Significant",5,IF(M232="Moderate",3,2))))</f>
        <v>5</v>
      </c>
    </row>
    <row r="233" spans="1:27" ht="112.5" x14ac:dyDescent="0.25">
      <c r="A233" s="197" t="s">
        <v>2700</v>
      </c>
      <c r="B233" s="198" t="s">
        <v>356</v>
      </c>
      <c r="C233" s="198" t="s">
        <v>357</v>
      </c>
      <c r="D233" s="199" t="s">
        <v>221</v>
      </c>
      <c r="E233" s="198" t="s">
        <v>2701</v>
      </c>
      <c r="F233" s="198" t="s">
        <v>2702</v>
      </c>
      <c r="G233" s="198" t="s">
        <v>2703</v>
      </c>
      <c r="H233" s="200" t="s">
        <v>2704</v>
      </c>
      <c r="I233" s="199"/>
      <c r="J233" s="198"/>
      <c r="K233" s="198" t="s">
        <v>2705</v>
      </c>
      <c r="L233" s="198"/>
      <c r="M233" s="234" t="s">
        <v>186</v>
      </c>
      <c r="N233" s="234" t="s">
        <v>787</v>
      </c>
      <c r="O233" s="203" t="s">
        <v>788</v>
      </c>
      <c r="P233" s="286"/>
      <c r="Q233" s="200" t="s">
        <v>2694</v>
      </c>
      <c r="R233" s="200" t="s">
        <v>2706</v>
      </c>
      <c r="S233" s="198" t="s">
        <v>2707</v>
      </c>
      <c r="T233" s="198" t="s">
        <v>2708</v>
      </c>
      <c r="U233" s="198" t="s">
        <v>2709</v>
      </c>
      <c r="V233" s="198" t="s">
        <v>2710</v>
      </c>
      <c r="W233" s="244" t="s">
        <v>248</v>
      </c>
      <c r="AA233" s="206">
        <f>IF(OR(J233="Fail",ISBLANK(J233)),INDEX('Issue Code Table'!C:C,MATCH(N:N,'Issue Code Table'!A:A,0)),IF(M233="Critical",6,IF(M233="Significant",5,IF(M233="Moderate",3,2))))</f>
        <v>5</v>
      </c>
    </row>
    <row r="234" spans="1:27" ht="175" x14ac:dyDescent="0.25">
      <c r="A234" s="197" t="s">
        <v>2711</v>
      </c>
      <c r="B234" s="239" t="s">
        <v>2298</v>
      </c>
      <c r="C234" s="235" t="s">
        <v>2299</v>
      </c>
      <c r="D234" s="199" t="s">
        <v>221</v>
      </c>
      <c r="E234" s="198" t="s">
        <v>2712</v>
      </c>
      <c r="F234" s="198" t="s">
        <v>2713</v>
      </c>
      <c r="G234" s="198" t="s">
        <v>2714</v>
      </c>
      <c r="H234" s="200" t="s">
        <v>2715</v>
      </c>
      <c r="I234" s="199"/>
      <c r="J234" s="198"/>
      <c r="K234" s="198" t="s">
        <v>2716</v>
      </c>
      <c r="L234" s="198"/>
      <c r="M234" s="234" t="s">
        <v>186</v>
      </c>
      <c r="N234" s="234" t="s">
        <v>787</v>
      </c>
      <c r="O234" s="203" t="s">
        <v>788</v>
      </c>
      <c r="P234" s="286"/>
      <c r="Q234" s="200" t="s">
        <v>2694</v>
      </c>
      <c r="R234" s="200" t="s">
        <v>2717</v>
      </c>
      <c r="S234" s="198" t="s">
        <v>2718</v>
      </c>
      <c r="T234" s="198" t="s">
        <v>2719</v>
      </c>
      <c r="U234" s="198" t="s">
        <v>2720</v>
      </c>
      <c r="V234" s="198" t="s">
        <v>2721</v>
      </c>
      <c r="W234" s="244" t="s">
        <v>248</v>
      </c>
      <c r="AA234" s="206">
        <f>IF(OR(J234="Fail",ISBLANK(J234)),INDEX('Issue Code Table'!C:C,MATCH(N:N,'Issue Code Table'!A:A,0)),IF(M234="Critical",6,IF(M234="Significant",5,IF(M234="Moderate",3,2))))</f>
        <v>5</v>
      </c>
    </row>
    <row r="235" spans="1:27" ht="125" x14ac:dyDescent="0.25">
      <c r="A235" s="197" t="s">
        <v>2722</v>
      </c>
      <c r="B235" s="239" t="s">
        <v>830</v>
      </c>
      <c r="C235" s="240" t="s">
        <v>2723</v>
      </c>
      <c r="D235" s="199" t="s">
        <v>221</v>
      </c>
      <c r="E235" s="198" t="s">
        <v>2724</v>
      </c>
      <c r="F235" s="198" t="s">
        <v>2725</v>
      </c>
      <c r="G235" s="198" t="s">
        <v>2726</v>
      </c>
      <c r="H235" s="200" t="s">
        <v>2727</v>
      </c>
      <c r="I235" s="199"/>
      <c r="J235" s="198"/>
      <c r="K235" s="198" t="s">
        <v>2728</v>
      </c>
      <c r="L235" s="198"/>
      <c r="M235" s="234" t="s">
        <v>227</v>
      </c>
      <c r="N235" s="234" t="s">
        <v>837</v>
      </c>
      <c r="O235" s="203" t="s">
        <v>838</v>
      </c>
      <c r="P235" s="286"/>
      <c r="Q235" s="200" t="s">
        <v>2729</v>
      </c>
      <c r="R235" s="200" t="s">
        <v>2730</v>
      </c>
      <c r="S235" s="198" t="s">
        <v>2731</v>
      </c>
      <c r="T235" s="198" t="s">
        <v>352</v>
      </c>
      <c r="U235" s="198" t="s">
        <v>2732</v>
      </c>
      <c r="V235" s="198" t="s">
        <v>2733</v>
      </c>
      <c r="W235" s="244"/>
      <c r="AA235" s="206">
        <f>IF(OR(J235="Fail",ISBLANK(J235)),INDEX('Issue Code Table'!C:C,MATCH(N:N,'Issue Code Table'!A:A,0)),IF(M235="Critical",6,IF(M235="Significant",5,IF(M235="Moderate",3,2))))</f>
        <v>4</v>
      </c>
    </row>
    <row r="236" spans="1:27" ht="312.5" x14ac:dyDescent="0.25">
      <c r="A236" s="197" t="s">
        <v>2734</v>
      </c>
      <c r="B236" s="198" t="s">
        <v>2735</v>
      </c>
      <c r="C236" s="198" t="s">
        <v>2736</v>
      </c>
      <c r="D236" s="199" t="s">
        <v>221</v>
      </c>
      <c r="E236" s="198" t="s">
        <v>2737</v>
      </c>
      <c r="F236" s="198" t="s">
        <v>2738</v>
      </c>
      <c r="G236" s="198" t="s">
        <v>2739</v>
      </c>
      <c r="H236" s="200" t="s">
        <v>2740</v>
      </c>
      <c r="I236" s="199"/>
      <c r="J236" s="198"/>
      <c r="K236" s="198" t="s">
        <v>2741</v>
      </c>
      <c r="L236" s="198"/>
      <c r="M236" s="234" t="s">
        <v>306</v>
      </c>
      <c r="N236" s="234" t="s">
        <v>2742</v>
      </c>
      <c r="O236" s="203" t="s">
        <v>2743</v>
      </c>
      <c r="P236" s="286"/>
      <c r="Q236" s="200" t="s">
        <v>2729</v>
      </c>
      <c r="R236" s="200" t="s">
        <v>2744</v>
      </c>
      <c r="S236" s="198" t="s">
        <v>1507</v>
      </c>
      <c r="T236" s="198" t="s">
        <v>2745</v>
      </c>
      <c r="U236" s="198" t="s">
        <v>2746</v>
      </c>
      <c r="V236" s="198" t="s">
        <v>2747</v>
      </c>
      <c r="W236" s="244"/>
      <c r="AA236" s="206">
        <f>IF(OR(J236="Fail",ISBLANK(J236)),INDEX('Issue Code Table'!C:C,MATCH(N:N,'Issue Code Table'!A:A,0)),IF(M236="Critical",6,IF(M236="Significant",5,IF(M236="Moderate",3,2))))</f>
        <v>2</v>
      </c>
    </row>
    <row r="237" spans="1:27" ht="125" x14ac:dyDescent="0.25">
      <c r="A237" s="197" t="s">
        <v>2748</v>
      </c>
      <c r="B237" s="198" t="s">
        <v>1500</v>
      </c>
      <c r="C237" s="235" t="s">
        <v>1501</v>
      </c>
      <c r="D237" s="199" t="s">
        <v>221</v>
      </c>
      <c r="E237" s="198" t="s">
        <v>2749</v>
      </c>
      <c r="F237" s="198" t="s">
        <v>2725</v>
      </c>
      <c r="G237" s="198" t="s">
        <v>2750</v>
      </c>
      <c r="H237" s="200" t="s">
        <v>2727</v>
      </c>
      <c r="I237" s="199"/>
      <c r="J237" s="198"/>
      <c r="K237" s="198" t="s">
        <v>2728</v>
      </c>
      <c r="L237" s="198"/>
      <c r="M237" s="234" t="s">
        <v>227</v>
      </c>
      <c r="N237" s="234" t="s">
        <v>837</v>
      </c>
      <c r="O237" s="203" t="s">
        <v>838</v>
      </c>
      <c r="P237" s="286"/>
      <c r="Q237" s="200" t="s">
        <v>2751</v>
      </c>
      <c r="R237" s="200" t="s">
        <v>2752</v>
      </c>
      <c r="S237" s="198" t="s">
        <v>2731</v>
      </c>
      <c r="T237" s="198" t="s">
        <v>352</v>
      </c>
      <c r="U237" s="198" t="s">
        <v>2753</v>
      </c>
      <c r="V237" s="198" t="s">
        <v>2754</v>
      </c>
      <c r="W237" s="244"/>
      <c r="AA237" s="206">
        <f>IF(OR(J237="Fail",ISBLANK(J237)),INDEX('Issue Code Table'!C:C,MATCH(N:N,'Issue Code Table'!A:A,0)),IF(M237="Critical",6,IF(M237="Significant",5,IF(M237="Moderate",3,2))))</f>
        <v>4</v>
      </c>
    </row>
    <row r="238" spans="1:27" ht="312.5" x14ac:dyDescent="0.25">
      <c r="A238" s="197" t="s">
        <v>2755</v>
      </c>
      <c r="B238" s="198" t="s">
        <v>2735</v>
      </c>
      <c r="C238" s="198" t="s">
        <v>2736</v>
      </c>
      <c r="D238" s="199" t="s">
        <v>221</v>
      </c>
      <c r="E238" s="198" t="s">
        <v>2756</v>
      </c>
      <c r="F238" s="198" t="s">
        <v>2757</v>
      </c>
      <c r="G238" s="198" t="s">
        <v>2758</v>
      </c>
      <c r="H238" s="200" t="s">
        <v>2759</v>
      </c>
      <c r="I238" s="199"/>
      <c r="J238" s="198"/>
      <c r="K238" s="198" t="s">
        <v>2760</v>
      </c>
      <c r="L238" s="198"/>
      <c r="M238" s="234" t="s">
        <v>227</v>
      </c>
      <c r="N238" s="234" t="s">
        <v>837</v>
      </c>
      <c r="O238" s="203" t="s">
        <v>838</v>
      </c>
      <c r="P238" s="286"/>
      <c r="Q238" s="200" t="s">
        <v>2751</v>
      </c>
      <c r="R238" s="200" t="s">
        <v>2761</v>
      </c>
      <c r="S238" s="198" t="s">
        <v>1507</v>
      </c>
      <c r="T238" s="198" t="s">
        <v>2745</v>
      </c>
      <c r="U238" s="198" t="s">
        <v>2762</v>
      </c>
      <c r="V238" s="198" t="s">
        <v>2763</v>
      </c>
      <c r="W238" s="244"/>
      <c r="AA238" s="206">
        <f>IF(OR(J238="Fail",ISBLANK(J238)),INDEX('Issue Code Table'!C:C,MATCH(N:N,'Issue Code Table'!A:A,0)),IF(M238="Critical",6,IF(M238="Significant",5,IF(M238="Moderate",3,2))))</f>
        <v>4</v>
      </c>
    </row>
    <row r="239" spans="1:27" ht="125" x14ac:dyDescent="0.25">
      <c r="A239" s="197" t="s">
        <v>2764</v>
      </c>
      <c r="B239" s="198" t="s">
        <v>1500</v>
      </c>
      <c r="C239" s="198" t="s">
        <v>1501</v>
      </c>
      <c r="D239" s="199" t="s">
        <v>221</v>
      </c>
      <c r="E239" s="198" t="s">
        <v>2765</v>
      </c>
      <c r="F239" s="198" t="s">
        <v>2725</v>
      </c>
      <c r="G239" s="198" t="s">
        <v>2766</v>
      </c>
      <c r="H239" s="200" t="s">
        <v>2767</v>
      </c>
      <c r="I239" s="199"/>
      <c r="J239" s="198"/>
      <c r="K239" s="198" t="s">
        <v>2768</v>
      </c>
      <c r="L239" s="198"/>
      <c r="M239" s="234" t="s">
        <v>227</v>
      </c>
      <c r="N239" s="234" t="s">
        <v>837</v>
      </c>
      <c r="O239" s="203" t="s">
        <v>838</v>
      </c>
      <c r="P239" s="286"/>
      <c r="Q239" s="200" t="s">
        <v>2769</v>
      </c>
      <c r="R239" s="200" t="s">
        <v>2770</v>
      </c>
      <c r="S239" s="198" t="s">
        <v>2731</v>
      </c>
      <c r="T239" s="198" t="s">
        <v>352</v>
      </c>
      <c r="U239" s="198" t="s">
        <v>2771</v>
      </c>
      <c r="V239" s="198" t="s">
        <v>2772</v>
      </c>
      <c r="W239" s="244"/>
      <c r="AA239" s="206">
        <f>IF(OR(J239="Fail",ISBLANK(J239)),INDEX('Issue Code Table'!C:C,MATCH(N:N,'Issue Code Table'!A:A,0)),IF(M239="Critical",6,IF(M239="Significant",5,IF(M239="Moderate",3,2))))</f>
        <v>4</v>
      </c>
    </row>
    <row r="240" spans="1:27" ht="312.5" x14ac:dyDescent="0.25">
      <c r="A240" s="197" t="s">
        <v>2773</v>
      </c>
      <c r="B240" s="198" t="s">
        <v>2735</v>
      </c>
      <c r="C240" s="198" t="s">
        <v>2736</v>
      </c>
      <c r="D240" s="199" t="s">
        <v>221</v>
      </c>
      <c r="E240" s="198" t="s">
        <v>2774</v>
      </c>
      <c r="F240" s="198" t="s">
        <v>2738</v>
      </c>
      <c r="G240" s="198" t="s">
        <v>2775</v>
      </c>
      <c r="H240" s="200" t="s">
        <v>2776</v>
      </c>
      <c r="I240" s="199"/>
      <c r="J240" s="198"/>
      <c r="K240" s="198" t="s">
        <v>2777</v>
      </c>
      <c r="L240" s="198"/>
      <c r="M240" s="234" t="s">
        <v>306</v>
      </c>
      <c r="N240" s="234" t="s">
        <v>2742</v>
      </c>
      <c r="O240" s="203" t="s">
        <v>2743</v>
      </c>
      <c r="P240" s="286"/>
      <c r="Q240" s="200" t="s">
        <v>2769</v>
      </c>
      <c r="R240" s="200" t="s">
        <v>2778</v>
      </c>
      <c r="S240" s="198" t="s">
        <v>2779</v>
      </c>
      <c r="T240" s="198" t="s">
        <v>2745</v>
      </c>
      <c r="U240" s="198" t="s">
        <v>2780</v>
      </c>
      <c r="V240" s="198" t="s">
        <v>2781</v>
      </c>
      <c r="W240" s="244"/>
      <c r="AA240" s="206">
        <f>IF(OR(J240="Fail",ISBLANK(J240)),INDEX('Issue Code Table'!C:C,MATCH(N:N,'Issue Code Table'!A:A,0)),IF(M240="Critical",6,IF(M240="Significant",5,IF(M240="Moderate",3,2))))</f>
        <v>2</v>
      </c>
    </row>
    <row r="241" spans="1:27" ht="125" x14ac:dyDescent="0.25">
      <c r="A241" s="197" t="s">
        <v>2782</v>
      </c>
      <c r="B241" s="198" t="s">
        <v>1500</v>
      </c>
      <c r="C241" s="198" t="s">
        <v>1501</v>
      </c>
      <c r="D241" s="199" t="s">
        <v>221</v>
      </c>
      <c r="E241" s="198" t="s">
        <v>2783</v>
      </c>
      <c r="F241" s="198" t="s">
        <v>2725</v>
      </c>
      <c r="G241" s="198" t="s">
        <v>2784</v>
      </c>
      <c r="H241" s="200" t="s">
        <v>2785</v>
      </c>
      <c r="I241" s="199"/>
      <c r="J241" s="198"/>
      <c r="K241" s="198" t="s">
        <v>2786</v>
      </c>
      <c r="L241" s="198"/>
      <c r="M241" s="234" t="s">
        <v>227</v>
      </c>
      <c r="N241" s="234" t="s">
        <v>837</v>
      </c>
      <c r="O241" s="203" t="s">
        <v>838</v>
      </c>
      <c r="P241" s="286"/>
      <c r="Q241" s="200" t="s">
        <v>2787</v>
      </c>
      <c r="R241" s="200" t="s">
        <v>2788</v>
      </c>
      <c r="S241" s="198" t="s">
        <v>2731</v>
      </c>
      <c r="T241" s="198" t="s">
        <v>352</v>
      </c>
      <c r="U241" s="198" t="s">
        <v>2789</v>
      </c>
      <c r="V241" s="198" t="s">
        <v>2790</v>
      </c>
      <c r="W241" s="244"/>
      <c r="AA241" s="206">
        <f>IF(OR(J241="Fail",ISBLANK(J241)),INDEX('Issue Code Table'!C:C,MATCH(N:N,'Issue Code Table'!A:A,0)),IF(M241="Critical",6,IF(M241="Significant",5,IF(M241="Moderate",3,2))))</f>
        <v>4</v>
      </c>
    </row>
    <row r="242" spans="1:27" ht="312.5" x14ac:dyDescent="0.25">
      <c r="A242" s="197" t="s">
        <v>2791</v>
      </c>
      <c r="B242" s="198" t="s">
        <v>2298</v>
      </c>
      <c r="C242" s="198" t="s">
        <v>2299</v>
      </c>
      <c r="D242" s="199" t="s">
        <v>221</v>
      </c>
      <c r="E242" s="198" t="s">
        <v>2792</v>
      </c>
      <c r="F242" s="198" t="s">
        <v>2738</v>
      </c>
      <c r="G242" s="198" t="s">
        <v>2793</v>
      </c>
      <c r="H242" s="200" t="s">
        <v>2794</v>
      </c>
      <c r="I242" s="199"/>
      <c r="J242" s="198"/>
      <c r="K242" s="198" t="s">
        <v>2795</v>
      </c>
      <c r="L242" s="198"/>
      <c r="M242" s="234" t="s">
        <v>306</v>
      </c>
      <c r="N242" s="234" t="s">
        <v>837</v>
      </c>
      <c r="O242" s="203" t="s">
        <v>838</v>
      </c>
      <c r="P242" s="286"/>
      <c r="Q242" s="200" t="s">
        <v>2787</v>
      </c>
      <c r="R242" s="200" t="s">
        <v>2796</v>
      </c>
      <c r="S242" s="198" t="s">
        <v>2779</v>
      </c>
      <c r="T242" s="198" t="s">
        <v>2745</v>
      </c>
      <c r="U242" s="198" t="s">
        <v>2797</v>
      </c>
      <c r="V242" s="198" t="s">
        <v>2798</v>
      </c>
      <c r="W242" s="244"/>
      <c r="AA242" s="206">
        <f>IF(OR(J242="Fail",ISBLANK(J242)),INDEX('Issue Code Table'!C:C,MATCH(N:N,'Issue Code Table'!A:A,0)),IF(M242="Critical",6,IF(M242="Significant",5,IF(M242="Moderate",3,2))))</f>
        <v>4</v>
      </c>
    </row>
    <row r="243" spans="1:27" ht="100" x14ac:dyDescent="0.25">
      <c r="A243" s="197" t="s">
        <v>2799</v>
      </c>
      <c r="B243" s="198" t="s">
        <v>356</v>
      </c>
      <c r="C243" s="198" t="s">
        <v>357</v>
      </c>
      <c r="D243" s="199" t="s">
        <v>221</v>
      </c>
      <c r="E243" s="198" t="s">
        <v>2800</v>
      </c>
      <c r="F243" s="198" t="s">
        <v>2801</v>
      </c>
      <c r="G243" s="198" t="s">
        <v>2802</v>
      </c>
      <c r="H243" s="200" t="s">
        <v>2803</v>
      </c>
      <c r="I243" s="199"/>
      <c r="J243" s="198"/>
      <c r="K243" s="198" t="s">
        <v>2804</v>
      </c>
      <c r="L243" s="198"/>
      <c r="M243" s="234" t="s">
        <v>186</v>
      </c>
      <c r="N243" s="202" t="s">
        <v>2805</v>
      </c>
      <c r="O243" s="203" t="s">
        <v>2806</v>
      </c>
      <c r="P243" s="286"/>
      <c r="Q243" s="200" t="s">
        <v>2807</v>
      </c>
      <c r="R243" s="200" t="s">
        <v>2808</v>
      </c>
      <c r="S243" s="198" t="s">
        <v>2809</v>
      </c>
      <c r="T243" s="198" t="s">
        <v>352</v>
      </c>
      <c r="U243" s="198" t="s">
        <v>2810</v>
      </c>
      <c r="V243" s="198" t="s">
        <v>2811</v>
      </c>
      <c r="W243" s="244" t="s">
        <v>248</v>
      </c>
      <c r="AA243" s="206">
        <f>IF(OR(J243="Fail",ISBLANK(J243)),INDEX('Issue Code Table'!C:C,MATCH(N:N,'Issue Code Table'!A:A,0)),IF(M243="Critical",6,IF(M243="Significant",5,IF(M243="Moderate",3,2))))</f>
        <v>5</v>
      </c>
    </row>
    <row r="244" spans="1:27" ht="112.5" x14ac:dyDescent="0.25">
      <c r="A244" s="197" t="s">
        <v>2812</v>
      </c>
      <c r="B244" s="198" t="s">
        <v>356</v>
      </c>
      <c r="C244" s="198" t="s">
        <v>357</v>
      </c>
      <c r="D244" s="199" t="s">
        <v>221</v>
      </c>
      <c r="E244" s="198" t="s">
        <v>2813</v>
      </c>
      <c r="F244" s="198" t="s">
        <v>2814</v>
      </c>
      <c r="G244" s="198" t="s">
        <v>2815</v>
      </c>
      <c r="H244" s="200" t="s">
        <v>2816</v>
      </c>
      <c r="I244" s="199"/>
      <c r="J244" s="198"/>
      <c r="K244" s="198" t="s">
        <v>2817</v>
      </c>
      <c r="L244" s="198"/>
      <c r="M244" s="234" t="s">
        <v>186</v>
      </c>
      <c r="N244" s="234" t="s">
        <v>2805</v>
      </c>
      <c r="O244" s="203" t="s">
        <v>2806</v>
      </c>
      <c r="P244" s="286"/>
      <c r="Q244" s="200" t="s">
        <v>2807</v>
      </c>
      <c r="R244" s="200" t="s">
        <v>2818</v>
      </c>
      <c r="S244" s="198" t="s">
        <v>2819</v>
      </c>
      <c r="T244" s="198" t="s">
        <v>352</v>
      </c>
      <c r="U244" s="198" t="s">
        <v>2820</v>
      </c>
      <c r="V244" s="198" t="s">
        <v>2821</v>
      </c>
      <c r="W244" s="244" t="s">
        <v>248</v>
      </c>
      <c r="AA244" s="206">
        <f>IF(OR(J244="Fail",ISBLANK(J244)),INDEX('Issue Code Table'!C:C,MATCH(N:N,'Issue Code Table'!A:A,0)),IF(M244="Critical",6,IF(M244="Significant",5,IF(M244="Moderate",3,2))))</f>
        <v>5</v>
      </c>
    </row>
    <row r="245" spans="1:27" ht="137.5" x14ac:dyDescent="0.25">
      <c r="A245" s="197" t="s">
        <v>2822</v>
      </c>
      <c r="B245" s="198" t="s">
        <v>219</v>
      </c>
      <c r="C245" s="198" t="s">
        <v>220</v>
      </c>
      <c r="D245" s="199" t="s">
        <v>221</v>
      </c>
      <c r="E245" s="198" t="s">
        <v>2823</v>
      </c>
      <c r="F245" s="198" t="s">
        <v>2824</v>
      </c>
      <c r="G245" s="198" t="s">
        <v>2825</v>
      </c>
      <c r="H245" s="200" t="s">
        <v>2826</v>
      </c>
      <c r="I245" s="199"/>
      <c r="J245" s="198"/>
      <c r="K245" s="198" t="s">
        <v>2827</v>
      </c>
      <c r="L245" s="198"/>
      <c r="M245" s="234" t="s">
        <v>186</v>
      </c>
      <c r="N245" s="234" t="s">
        <v>787</v>
      </c>
      <c r="O245" s="203" t="s">
        <v>788</v>
      </c>
      <c r="P245" s="286"/>
      <c r="Q245" s="200" t="s">
        <v>2807</v>
      </c>
      <c r="R245" s="200" t="s">
        <v>2828</v>
      </c>
      <c r="S245" s="198" t="s">
        <v>2829</v>
      </c>
      <c r="T245" s="198" t="s">
        <v>352</v>
      </c>
      <c r="U245" s="198" t="s">
        <v>2830</v>
      </c>
      <c r="V245" s="198" t="s">
        <v>2831</v>
      </c>
      <c r="W245" s="244" t="s">
        <v>248</v>
      </c>
      <c r="AA245" s="206">
        <f>IF(OR(J245="Fail",ISBLANK(J245)),INDEX('Issue Code Table'!C:C,MATCH(N:N,'Issue Code Table'!A:A,0)),IF(M245="Critical",6,IF(M245="Significant",5,IF(M245="Moderate",3,2))))</f>
        <v>5</v>
      </c>
    </row>
    <row r="246" spans="1:27" ht="162.5" x14ac:dyDescent="0.25">
      <c r="A246" s="197" t="s">
        <v>2832</v>
      </c>
      <c r="B246" s="198" t="s">
        <v>2298</v>
      </c>
      <c r="C246" s="198" t="s">
        <v>2299</v>
      </c>
      <c r="D246" s="199" t="s">
        <v>221</v>
      </c>
      <c r="E246" s="198" t="s">
        <v>2833</v>
      </c>
      <c r="F246" s="198" t="s">
        <v>2834</v>
      </c>
      <c r="G246" s="198" t="s">
        <v>2835</v>
      </c>
      <c r="H246" s="200" t="s">
        <v>2642</v>
      </c>
      <c r="I246" s="199"/>
      <c r="J246" s="198"/>
      <c r="K246" s="198" t="s">
        <v>2643</v>
      </c>
      <c r="L246" s="198"/>
      <c r="M246" s="234" t="s">
        <v>186</v>
      </c>
      <c r="N246" s="234" t="s">
        <v>787</v>
      </c>
      <c r="O246" s="203" t="s">
        <v>2631</v>
      </c>
      <c r="P246" s="286"/>
      <c r="Q246" s="200" t="s">
        <v>2836</v>
      </c>
      <c r="R246" s="200" t="s">
        <v>2837</v>
      </c>
      <c r="S246" s="198" t="s">
        <v>2838</v>
      </c>
      <c r="T246" s="198" t="s">
        <v>2839</v>
      </c>
      <c r="U246" s="198" t="s">
        <v>2840</v>
      </c>
      <c r="V246" s="198" t="s">
        <v>2841</v>
      </c>
      <c r="W246" s="244" t="s">
        <v>248</v>
      </c>
      <c r="AA246" s="206">
        <f>IF(OR(J246="Fail",ISBLANK(J246)),INDEX('Issue Code Table'!C:C,MATCH(N:N,'Issue Code Table'!A:A,0)),IF(M246="Critical",6,IF(M246="Significant",5,IF(M246="Moderate",3,2))))</f>
        <v>5</v>
      </c>
    </row>
    <row r="247" spans="1:27" ht="400" x14ac:dyDescent="0.25">
      <c r="A247" s="197" t="s">
        <v>2842</v>
      </c>
      <c r="B247" s="198" t="s">
        <v>219</v>
      </c>
      <c r="C247" s="198" t="s">
        <v>220</v>
      </c>
      <c r="D247" s="199" t="s">
        <v>221</v>
      </c>
      <c r="E247" s="198" t="s">
        <v>2843</v>
      </c>
      <c r="F247" s="198" t="s">
        <v>2844</v>
      </c>
      <c r="G247" s="198" t="s">
        <v>2845</v>
      </c>
      <c r="H247" s="200" t="s">
        <v>2846</v>
      </c>
      <c r="I247" s="199"/>
      <c r="J247" s="198"/>
      <c r="K247" s="198" t="s">
        <v>2847</v>
      </c>
      <c r="L247" s="198"/>
      <c r="M247" s="234" t="s">
        <v>186</v>
      </c>
      <c r="N247" s="234" t="s">
        <v>787</v>
      </c>
      <c r="O247" s="203" t="s">
        <v>788</v>
      </c>
      <c r="P247" s="286"/>
      <c r="Q247" s="200" t="s">
        <v>2848</v>
      </c>
      <c r="R247" s="200" t="s">
        <v>2849</v>
      </c>
      <c r="S247" s="198" t="s">
        <v>2850</v>
      </c>
      <c r="T247" s="198" t="s">
        <v>2851</v>
      </c>
      <c r="U247" s="198" t="s">
        <v>2852</v>
      </c>
      <c r="V247" s="198" t="s">
        <v>2853</v>
      </c>
      <c r="W247" s="244" t="s">
        <v>248</v>
      </c>
      <c r="AA247" s="206">
        <f>IF(OR(J247="Fail",ISBLANK(J247)),INDEX('Issue Code Table'!C:C,MATCH(N:N,'Issue Code Table'!A:A,0)),IF(M247="Critical",6,IF(M247="Significant",5,IF(M247="Moderate",3,2))))</f>
        <v>5</v>
      </c>
    </row>
    <row r="248" spans="1:27" ht="112.5" x14ac:dyDescent="0.25">
      <c r="A248" s="197" t="s">
        <v>2854</v>
      </c>
      <c r="B248" s="198" t="s">
        <v>2298</v>
      </c>
      <c r="C248" s="198" t="s">
        <v>2299</v>
      </c>
      <c r="D248" s="199" t="s">
        <v>221</v>
      </c>
      <c r="E248" s="198" t="s">
        <v>2855</v>
      </c>
      <c r="F248" s="198" t="s">
        <v>2856</v>
      </c>
      <c r="G248" s="198" t="s">
        <v>2857</v>
      </c>
      <c r="H248" s="200" t="s">
        <v>2858</v>
      </c>
      <c r="I248" s="199"/>
      <c r="J248" s="198"/>
      <c r="K248" s="198" t="s">
        <v>2859</v>
      </c>
      <c r="L248" s="198"/>
      <c r="M248" s="234" t="s">
        <v>186</v>
      </c>
      <c r="N248" s="234" t="s">
        <v>2860</v>
      </c>
      <c r="O248" s="203" t="s">
        <v>2861</v>
      </c>
      <c r="P248" s="286"/>
      <c r="Q248" s="200" t="s">
        <v>2862</v>
      </c>
      <c r="R248" s="200" t="s">
        <v>2863</v>
      </c>
      <c r="S248" s="198" t="s">
        <v>2864</v>
      </c>
      <c r="T248" s="198" t="s">
        <v>2865</v>
      </c>
      <c r="U248" s="198" t="s">
        <v>2866</v>
      </c>
      <c r="V248" s="198" t="s">
        <v>2867</v>
      </c>
      <c r="W248" s="244" t="s">
        <v>248</v>
      </c>
      <c r="AA248" s="206">
        <f>IF(OR(J248="Fail",ISBLANK(J248)),INDEX('Issue Code Table'!C:C,MATCH(N:N,'Issue Code Table'!A:A,0)),IF(M248="Critical",6,IF(M248="Significant",5,IF(M248="Moderate",3,2))))</f>
        <v>5</v>
      </c>
    </row>
    <row r="249" spans="1:27" ht="137.5" x14ac:dyDescent="0.25">
      <c r="A249" s="197" t="s">
        <v>2868</v>
      </c>
      <c r="B249" s="198" t="s">
        <v>2539</v>
      </c>
      <c r="C249" s="198" t="s">
        <v>2540</v>
      </c>
      <c r="D249" s="199" t="s">
        <v>221</v>
      </c>
      <c r="E249" s="198" t="s">
        <v>2869</v>
      </c>
      <c r="F249" s="198" t="s">
        <v>2870</v>
      </c>
      <c r="G249" s="198" t="s">
        <v>2871</v>
      </c>
      <c r="H249" s="200" t="s">
        <v>2872</v>
      </c>
      <c r="I249" s="199"/>
      <c r="J249" s="198"/>
      <c r="K249" s="198" t="s">
        <v>2873</v>
      </c>
      <c r="L249" s="198"/>
      <c r="M249" s="234" t="s">
        <v>186</v>
      </c>
      <c r="N249" s="234" t="s">
        <v>787</v>
      </c>
      <c r="O249" s="203" t="s">
        <v>788</v>
      </c>
      <c r="P249" s="286"/>
      <c r="Q249" s="200" t="s">
        <v>2874</v>
      </c>
      <c r="R249" s="200" t="s">
        <v>2875</v>
      </c>
      <c r="S249" s="198" t="s">
        <v>2876</v>
      </c>
      <c r="T249" s="198" t="s">
        <v>2877</v>
      </c>
      <c r="U249" s="198" t="s">
        <v>2878</v>
      </c>
      <c r="V249" s="198" t="s">
        <v>2879</v>
      </c>
      <c r="W249" s="244" t="s">
        <v>248</v>
      </c>
      <c r="AA249" s="206">
        <f>IF(OR(J249="Fail",ISBLANK(J249)),INDEX('Issue Code Table'!C:C,MATCH(N:N,'Issue Code Table'!A:A,0)),IF(M249="Critical",6,IF(M249="Significant",5,IF(M249="Moderate",3,2))))</f>
        <v>5</v>
      </c>
    </row>
    <row r="250" spans="1:27" ht="112.5" x14ac:dyDescent="0.25">
      <c r="A250" s="197" t="s">
        <v>2880</v>
      </c>
      <c r="B250" s="198" t="s">
        <v>1323</v>
      </c>
      <c r="C250" s="198" t="s">
        <v>1324</v>
      </c>
      <c r="D250" s="199" t="s">
        <v>221</v>
      </c>
      <c r="E250" s="198" t="s">
        <v>2881</v>
      </c>
      <c r="F250" s="198" t="s">
        <v>2882</v>
      </c>
      <c r="G250" s="198" t="s">
        <v>2883</v>
      </c>
      <c r="H250" s="200" t="s">
        <v>2884</v>
      </c>
      <c r="I250" s="199"/>
      <c r="J250" s="198"/>
      <c r="K250" s="198" t="s">
        <v>2885</v>
      </c>
      <c r="L250" s="198"/>
      <c r="M250" s="234" t="s">
        <v>186</v>
      </c>
      <c r="N250" s="234" t="s">
        <v>787</v>
      </c>
      <c r="O250" s="203" t="s">
        <v>788</v>
      </c>
      <c r="P250" s="286"/>
      <c r="Q250" s="200" t="s">
        <v>2886</v>
      </c>
      <c r="R250" s="200" t="s">
        <v>2887</v>
      </c>
      <c r="S250" s="198" t="s">
        <v>2888</v>
      </c>
      <c r="T250" s="198" t="s">
        <v>2889</v>
      </c>
      <c r="U250" s="198" t="s">
        <v>2890</v>
      </c>
      <c r="V250" s="198" t="s">
        <v>2891</v>
      </c>
      <c r="W250" s="244" t="s">
        <v>248</v>
      </c>
      <c r="AA250" s="206">
        <f>IF(OR(J250="Fail",ISBLANK(J250)),INDEX('Issue Code Table'!C:C,MATCH(N:N,'Issue Code Table'!A:A,0)),IF(M250="Critical",6,IF(M250="Significant",5,IF(M250="Moderate",3,2))))</f>
        <v>5</v>
      </c>
    </row>
    <row r="251" spans="1:27" ht="112.5" x14ac:dyDescent="0.25">
      <c r="A251" s="197" t="s">
        <v>2892</v>
      </c>
      <c r="B251" s="198" t="s">
        <v>1323</v>
      </c>
      <c r="C251" s="198" t="s">
        <v>1324</v>
      </c>
      <c r="D251" s="199" t="s">
        <v>221</v>
      </c>
      <c r="E251" s="198" t="s">
        <v>2893</v>
      </c>
      <c r="F251" s="198" t="s">
        <v>2894</v>
      </c>
      <c r="G251" s="198" t="s">
        <v>2895</v>
      </c>
      <c r="H251" s="200" t="s">
        <v>2896</v>
      </c>
      <c r="I251" s="199"/>
      <c r="J251" s="198"/>
      <c r="K251" s="198" t="s">
        <v>2897</v>
      </c>
      <c r="L251" s="198"/>
      <c r="M251" s="234" t="s">
        <v>186</v>
      </c>
      <c r="N251" s="234" t="s">
        <v>787</v>
      </c>
      <c r="O251" s="203" t="s">
        <v>788</v>
      </c>
      <c r="P251" s="286"/>
      <c r="Q251" s="200" t="s">
        <v>2886</v>
      </c>
      <c r="R251" s="200" t="s">
        <v>2898</v>
      </c>
      <c r="S251" s="198" t="s">
        <v>2899</v>
      </c>
      <c r="T251" s="198" t="s">
        <v>2900</v>
      </c>
      <c r="U251" s="198" t="s">
        <v>2901</v>
      </c>
      <c r="V251" s="198" t="s">
        <v>2902</v>
      </c>
      <c r="W251" s="244" t="s">
        <v>248</v>
      </c>
      <c r="AA251" s="206">
        <f>IF(OR(J251="Fail",ISBLANK(J251)),INDEX('Issue Code Table'!C:C,MATCH(N:N,'Issue Code Table'!A:A,0)),IF(M251="Critical",6,IF(M251="Significant",5,IF(M251="Moderate",3,2))))</f>
        <v>5</v>
      </c>
    </row>
    <row r="252" spans="1:27" ht="125" x14ac:dyDescent="0.25">
      <c r="A252" s="197" t="s">
        <v>2903</v>
      </c>
      <c r="B252" s="198" t="s">
        <v>219</v>
      </c>
      <c r="C252" s="198" t="s">
        <v>220</v>
      </c>
      <c r="D252" s="199" t="s">
        <v>221</v>
      </c>
      <c r="E252" s="198" t="s">
        <v>2904</v>
      </c>
      <c r="F252" s="198" t="s">
        <v>2905</v>
      </c>
      <c r="G252" s="198" t="s">
        <v>2906</v>
      </c>
      <c r="H252" s="200" t="s">
        <v>2907</v>
      </c>
      <c r="I252" s="199"/>
      <c r="J252" s="198"/>
      <c r="K252" s="198" t="s">
        <v>2908</v>
      </c>
      <c r="L252" s="198"/>
      <c r="M252" s="234" t="s">
        <v>186</v>
      </c>
      <c r="N252" s="234" t="s">
        <v>787</v>
      </c>
      <c r="O252" s="203" t="s">
        <v>788</v>
      </c>
      <c r="P252" s="286"/>
      <c r="Q252" s="200" t="s">
        <v>2886</v>
      </c>
      <c r="R252" s="200" t="s">
        <v>2909</v>
      </c>
      <c r="S252" s="198" t="s">
        <v>2910</v>
      </c>
      <c r="T252" s="198" t="s">
        <v>2911</v>
      </c>
      <c r="U252" s="198" t="s">
        <v>2912</v>
      </c>
      <c r="V252" s="198" t="s">
        <v>2913</v>
      </c>
      <c r="W252" s="244" t="s">
        <v>248</v>
      </c>
      <c r="AA252" s="206">
        <f>IF(OR(J252="Fail",ISBLANK(J252)),INDEX('Issue Code Table'!C:C,MATCH(N:N,'Issue Code Table'!A:A,0)),IF(M252="Critical",6,IF(M252="Significant",5,IF(M252="Moderate",3,2))))</f>
        <v>5</v>
      </c>
    </row>
    <row r="253" spans="1:27" ht="175" x14ac:dyDescent="0.25">
      <c r="A253" s="197" t="s">
        <v>2914</v>
      </c>
      <c r="B253" s="198" t="s">
        <v>2539</v>
      </c>
      <c r="C253" s="198" t="s">
        <v>2540</v>
      </c>
      <c r="D253" s="199" t="s">
        <v>221</v>
      </c>
      <c r="E253" s="198" t="s">
        <v>2915</v>
      </c>
      <c r="F253" s="198" t="s">
        <v>2916</v>
      </c>
      <c r="G253" s="198" t="s">
        <v>2917</v>
      </c>
      <c r="H253" s="200" t="s">
        <v>2918</v>
      </c>
      <c r="I253" s="199"/>
      <c r="J253" s="198"/>
      <c r="K253" s="198" t="s">
        <v>2919</v>
      </c>
      <c r="L253" s="198"/>
      <c r="M253" s="234" t="s">
        <v>227</v>
      </c>
      <c r="N253" s="234" t="s">
        <v>762</v>
      </c>
      <c r="O253" s="203" t="s">
        <v>763</v>
      </c>
      <c r="P253" s="286"/>
      <c r="Q253" s="200" t="s">
        <v>2886</v>
      </c>
      <c r="R253" s="200" t="s">
        <v>2920</v>
      </c>
      <c r="S253" s="198" t="s">
        <v>2921</v>
      </c>
      <c r="T253" s="198" t="s">
        <v>2922</v>
      </c>
      <c r="U253" s="198" t="s">
        <v>2923</v>
      </c>
      <c r="V253" s="198" t="s">
        <v>2924</v>
      </c>
      <c r="W253" s="244"/>
      <c r="AA253" s="206">
        <f>IF(OR(J253="Fail",ISBLANK(J253)),INDEX('Issue Code Table'!C:C,MATCH(N:N,'Issue Code Table'!A:A,0)),IF(M253="Critical",6,IF(M253="Significant",5,IF(M253="Moderate",3,2))))</f>
        <v>4</v>
      </c>
    </row>
    <row r="254" spans="1:27" ht="112.5" x14ac:dyDescent="0.25">
      <c r="A254" s="197" t="s">
        <v>2925</v>
      </c>
      <c r="B254" s="198" t="s">
        <v>356</v>
      </c>
      <c r="C254" s="198" t="s">
        <v>357</v>
      </c>
      <c r="D254" s="199" t="s">
        <v>221</v>
      </c>
      <c r="E254" s="198" t="s">
        <v>2926</v>
      </c>
      <c r="F254" s="198" t="s">
        <v>2927</v>
      </c>
      <c r="G254" s="198" t="s">
        <v>2928</v>
      </c>
      <c r="H254" s="200" t="s">
        <v>2929</v>
      </c>
      <c r="I254" s="199"/>
      <c r="J254" s="198"/>
      <c r="K254" s="198" t="s">
        <v>2930</v>
      </c>
      <c r="L254" s="198"/>
      <c r="M254" s="234" t="s">
        <v>186</v>
      </c>
      <c r="N254" s="222" t="s">
        <v>214</v>
      </c>
      <c r="O254" s="223" t="s">
        <v>215</v>
      </c>
      <c r="P254" s="286"/>
      <c r="Q254" s="200" t="s">
        <v>2886</v>
      </c>
      <c r="R254" s="200" t="s">
        <v>2931</v>
      </c>
      <c r="S254" s="198" t="s">
        <v>2932</v>
      </c>
      <c r="T254" s="198" t="s">
        <v>352</v>
      </c>
      <c r="U254" s="198" t="s">
        <v>2933</v>
      </c>
      <c r="V254" s="198" t="s">
        <v>2934</v>
      </c>
      <c r="W254" s="244" t="s">
        <v>248</v>
      </c>
      <c r="AA254" s="206">
        <f>IF(OR(J254="Fail",ISBLANK(J254)),INDEX('Issue Code Table'!C:C,MATCH(N:N,'Issue Code Table'!A:A,0)),IF(M254="Critical",6,IF(M254="Significant",5,IF(M254="Moderate",3,2))))</f>
        <v>6</v>
      </c>
    </row>
    <row r="255" spans="1:27" ht="112.5" x14ac:dyDescent="0.25">
      <c r="A255" s="197" t="s">
        <v>2935</v>
      </c>
      <c r="B255" s="198" t="s">
        <v>356</v>
      </c>
      <c r="C255" s="198" t="s">
        <v>357</v>
      </c>
      <c r="D255" s="199" t="s">
        <v>221</v>
      </c>
      <c r="E255" s="198" t="s">
        <v>2936</v>
      </c>
      <c r="F255" s="198" t="s">
        <v>2937</v>
      </c>
      <c r="G255" s="198" t="s">
        <v>2938</v>
      </c>
      <c r="H255" s="200" t="s">
        <v>2939</v>
      </c>
      <c r="I255" s="199"/>
      <c r="J255" s="198"/>
      <c r="K255" s="198" t="s">
        <v>2940</v>
      </c>
      <c r="L255" s="198"/>
      <c r="M255" s="234" t="s">
        <v>186</v>
      </c>
      <c r="N255" s="234" t="s">
        <v>787</v>
      </c>
      <c r="O255" s="203" t="s">
        <v>788</v>
      </c>
      <c r="P255" s="286"/>
      <c r="Q255" s="200" t="s">
        <v>2941</v>
      </c>
      <c r="R255" s="200" t="s">
        <v>2942</v>
      </c>
      <c r="S255" s="198" t="s">
        <v>2943</v>
      </c>
      <c r="T255" s="198" t="s">
        <v>352</v>
      </c>
      <c r="U255" s="198" t="s">
        <v>2944</v>
      </c>
      <c r="V255" s="198" t="s">
        <v>2945</v>
      </c>
      <c r="W255" s="244" t="s">
        <v>248</v>
      </c>
      <c r="AA255" s="206">
        <f>IF(OR(J255="Fail",ISBLANK(J255)),INDEX('Issue Code Table'!C:C,MATCH(N:N,'Issue Code Table'!A:A,0)),IF(M255="Critical",6,IF(M255="Significant",5,IF(M255="Moderate",3,2))))</f>
        <v>5</v>
      </c>
    </row>
    <row r="256" spans="1:27" ht="137.5" x14ac:dyDescent="0.25">
      <c r="A256" s="197" t="s">
        <v>2946</v>
      </c>
      <c r="B256" s="198" t="s">
        <v>2589</v>
      </c>
      <c r="C256" s="198" t="s">
        <v>2590</v>
      </c>
      <c r="D256" s="199" t="s">
        <v>221</v>
      </c>
      <c r="E256" s="198" t="s">
        <v>2947</v>
      </c>
      <c r="F256" s="198" t="s">
        <v>2948</v>
      </c>
      <c r="G256" s="198" t="s">
        <v>2949</v>
      </c>
      <c r="H256" s="200" t="s">
        <v>2950</v>
      </c>
      <c r="I256" s="199"/>
      <c r="J256" s="198"/>
      <c r="K256" s="198" t="s">
        <v>2951</v>
      </c>
      <c r="L256" s="198"/>
      <c r="M256" s="234" t="s">
        <v>186</v>
      </c>
      <c r="N256" s="234" t="s">
        <v>787</v>
      </c>
      <c r="O256" s="203" t="s">
        <v>788</v>
      </c>
      <c r="P256" s="286"/>
      <c r="Q256" s="200" t="s">
        <v>2941</v>
      </c>
      <c r="R256" s="200" t="s">
        <v>2952</v>
      </c>
      <c r="S256" s="198" t="s">
        <v>2953</v>
      </c>
      <c r="T256" s="198" t="s">
        <v>352</v>
      </c>
      <c r="U256" s="198" t="s">
        <v>2954</v>
      </c>
      <c r="V256" s="198" t="s">
        <v>2955</v>
      </c>
      <c r="W256" s="244" t="s">
        <v>248</v>
      </c>
      <c r="AA256" s="206">
        <f>IF(OR(J256="Fail",ISBLANK(J256)),INDEX('Issue Code Table'!C:C,MATCH(N:N,'Issue Code Table'!A:A,0)),IF(M256="Critical",6,IF(M256="Significant",5,IF(M256="Moderate",3,2))))</f>
        <v>5</v>
      </c>
    </row>
    <row r="257" spans="1:27" ht="112.5" x14ac:dyDescent="0.25">
      <c r="A257" s="197" t="s">
        <v>2956</v>
      </c>
      <c r="B257" s="198" t="s">
        <v>356</v>
      </c>
      <c r="C257" s="198" t="s">
        <v>357</v>
      </c>
      <c r="D257" s="199" t="s">
        <v>221</v>
      </c>
      <c r="E257" s="198" t="s">
        <v>2957</v>
      </c>
      <c r="F257" s="198" t="s">
        <v>2958</v>
      </c>
      <c r="G257" s="198" t="s">
        <v>2959</v>
      </c>
      <c r="H257" s="200" t="s">
        <v>2960</v>
      </c>
      <c r="I257" s="199"/>
      <c r="J257" s="198"/>
      <c r="K257" s="198" t="s">
        <v>2961</v>
      </c>
      <c r="L257" s="198"/>
      <c r="M257" s="238" t="s">
        <v>186</v>
      </c>
      <c r="N257" s="238" t="s">
        <v>787</v>
      </c>
      <c r="O257" s="238" t="s">
        <v>788</v>
      </c>
      <c r="P257" s="286"/>
      <c r="Q257" s="200" t="s">
        <v>2962</v>
      </c>
      <c r="R257" s="200" t="s">
        <v>2963</v>
      </c>
      <c r="S257" s="198" t="s">
        <v>2964</v>
      </c>
      <c r="T257" s="198" t="s">
        <v>2965</v>
      </c>
      <c r="U257" s="198" t="s">
        <v>2966</v>
      </c>
      <c r="V257" s="198" t="s">
        <v>2967</v>
      </c>
      <c r="W257" s="244" t="s">
        <v>248</v>
      </c>
      <c r="AA257" s="206">
        <f>IF(OR(J257="Fail",ISBLANK(J257)),INDEX('Issue Code Table'!C:C,MATCH(N:N,'Issue Code Table'!A:A,0)),IF(M257="Critical",6,IF(M257="Significant",5,IF(M257="Moderate",3,2))))</f>
        <v>5</v>
      </c>
    </row>
    <row r="258" spans="1:27" ht="112.5" x14ac:dyDescent="0.25">
      <c r="A258" s="197" t="s">
        <v>2968</v>
      </c>
      <c r="B258" s="198" t="s">
        <v>356</v>
      </c>
      <c r="C258" s="198" t="s">
        <v>357</v>
      </c>
      <c r="D258" s="199" t="s">
        <v>221</v>
      </c>
      <c r="E258" s="198" t="s">
        <v>2969</v>
      </c>
      <c r="F258" s="198" t="s">
        <v>2970</v>
      </c>
      <c r="G258" s="198" t="s">
        <v>2971</v>
      </c>
      <c r="H258" s="200" t="s">
        <v>2972</v>
      </c>
      <c r="I258" s="199"/>
      <c r="J258" s="198"/>
      <c r="K258" s="198" t="s">
        <v>2973</v>
      </c>
      <c r="L258" s="198"/>
      <c r="M258" s="234" t="s">
        <v>186</v>
      </c>
      <c r="N258" s="234" t="s">
        <v>2079</v>
      </c>
      <c r="O258" s="203" t="s">
        <v>2080</v>
      </c>
      <c r="P258" s="286"/>
      <c r="Q258" s="200" t="s">
        <v>2974</v>
      </c>
      <c r="R258" s="200" t="s">
        <v>2975</v>
      </c>
      <c r="S258" s="198" t="s">
        <v>2976</v>
      </c>
      <c r="T258" s="198" t="s">
        <v>352</v>
      </c>
      <c r="U258" s="198" t="s">
        <v>2977</v>
      </c>
      <c r="V258" s="198" t="s">
        <v>2978</v>
      </c>
      <c r="W258" s="244" t="s">
        <v>248</v>
      </c>
      <c r="AA258" s="206">
        <f>IF(OR(J258="Fail",ISBLANK(J258)),INDEX('Issue Code Table'!C:C,MATCH(N:N,'Issue Code Table'!A:A,0)),IF(M258="Critical",6,IF(M258="Significant",5,IF(M258="Moderate",3,2))))</f>
        <v>5</v>
      </c>
    </row>
    <row r="259" spans="1:27" ht="150" x14ac:dyDescent="0.25">
      <c r="A259" s="197" t="s">
        <v>2979</v>
      </c>
      <c r="B259" s="198" t="s">
        <v>356</v>
      </c>
      <c r="C259" s="198" t="s">
        <v>357</v>
      </c>
      <c r="D259" s="199" t="s">
        <v>221</v>
      </c>
      <c r="E259" s="198" t="s">
        <v>2980</v>
      </c>
      <c r="F259" s="198" t="s">
        <v>2981</v>
      </c>
      <c r="G259" s="198" t="s">
        <v>2532</v>
      </c>
      <c r="H259" s="200" t="s">
        <v>2982</v>
      </c>
      <c r="I259" s="199"/>
      <c r="J259" s="198"/>
      <c r="K259" s="198" t="s">
        <v>2983</v>
      </c>
      <c r="L259" s="198"/>
      <c r="M259" s="234" t="s">
        <v>186</v>
      </c>
      <c r="N259" s="234" t="s">
        <v>787</v>
      </c>
      <c r="O259" s="203" t="s">
        <v>788</v>
      </c>
      <c r="P259" s="286"/>
      <c r="Q259" s="200" t="s">
        <v>2984</v>
      </c>
      <c r="R259" s="200" t="s">
        <v>2985</v>
      </c>
      <c r="S259" s="198" t="s">
        <v>2986</v>
      </c>
      <c r="T259" s="198" t="s">
        <v>2987</v>
      </c>
      <c r="U259" s="198" t="s">
        <v>2988</v>
      </c>
      <c r="V259" s="198" t="s">
        <v>2989</v>
      </c>
      <c r="W259" s="244" t="s">
        <v>248</v>
      </c>
      <c r="AA259" s="206">
        <f>IF(OR(J259="Fail",ISBLANK(J259)),INDEX('Issue Code Table'!C:C,MATCH(N:N,'Issue Code Table'!A:A,0)),IF(M259="Critical",6,IF(M259="Significant",5,IF(M259="Moderate",3,2))))</f>
        <v>5</v>
      </c>
    </row>
    <row r="260" spans="1:27" ht="100" x14ac:dyDescent="0.25">
      <c r="A260" s="197" t="s">
        <v>2990</v>
      </c>
      <c r="B260" s="198" t="s">
        <v>356</v>
      </c>
      <c r="C260" s="198" t="s">
        <v>357</v>
      </c>
      <c r="D260" s="199" t="s">
        <v>221</v>
      </c>
      <c r="E260" s="198" t="s">
        <v>2991</v>
      </c>
      <c r="F260" s="198" t="s">
        <v>2992</v>
      </c>
      <c r="G260" s="198" t="s">
        <v>2543</v>
      </c>
      <c r="H260" s="200" t="s">
        <v>2993</v>
      </c>
      <c r="I260" s="199"/>
      <c r="J260" s="198"/>
      <c r="K260" s="198" t="s">
        <v>2994</v>
      </c>
      <c r="L260" s="198"/>
      <c r="M260" s="234" t="s">
        <v>186</v>
      </c>
      <c r="N260" s="234" t="s">
        <v>787</v>
      </c>
      <c r="O260" s="203" t="s">
        <v>788</v>
      </c>
      <c r="P260" s="286"/>
      <c r="Q260" s="200" t="s">
        <v>2984</v>
      </c>
      <c r="R260" s="200" t="s">
        <v>2995</v>
      </c>
      <c r="S260" s="198" t="s">
        <v>2996</v>
      </c>
      <c r="T260" s="198" t="s">
        <v>352</v>
      </c>
      <c r="U260" s="198" t="s">
        <v>2997</v>
      </c>
      <c r="V260" s="198" t="s">
        <v>2998</v>
      </c>
      <c r="W260" s="244" t="s">
        <v>248</v>
      </c>
      <c r="AA260" s="206">
        <f>IF(OR(J260="Fail",ISBLANK(J260)),INDEX('Issue Code Table'!C:C,MATCH(N:N,'Issue Code Table'!A:A,0)),IF(M260="Critical",6,IF(M260="Significant",5,IF(M260="Moderate",3,2))))</f>
        <v>5</v>
      </c>
    </row>
    <row r="261" spans="1:27" ht="112.5" x14ac:dyDescent="0.25">
      <c r="A261" s="197" t="s">
        <v>2999</v>
      </c>
      <c r="B261" s="198" t="s">
        <v>356</v>
      </c>
      <c r="C261" s="198" t="s">
        <v>357</v>
      </c>
      <c r="D261" s="199" t="s">
        <v>221</v>
      </c>
      <c r="E261" s="198" t="s">
        <v>3000</v>
      </c>
      <c r="F261" s="198" t="s">
        <v>3001</v>
      </c>
      <c r="G261" s="198" t="s">
        <v>2556</v>
      </c>
      <c r="H261" s="200" t="s">
        <v>3002</v>
      </c>
      <c r="I261" s="199"/>
      <c r="J261" s="198"/>
      <c r="K261" s="198" t="s">
        <v>3003</v>
      </c>
      <c r="L261" s="198"/>
      <c r="M261" s="234" t="s">
        <v>186</v>
      </c>
      <c r="N261" s="234" t="s">
        <v>787</v>
      </c>
      <c r="O261" s="203" t="s">
        <v>788</v>
      </c>
      <c r="P261" s="286"/>
      <c r="Q261" s="200" t="s">
        <v>3004</v>
      </c>
      <c r="R261" s="200" t="s">
        <v>3005</v>
      </c>
      <c r="S261" s="198" t="s">
        <v>3006</v>
      </c>
      <c r="T261" s="198" t="s">
        <v>352</v>
      </c>
      <c r="U261" s="198" t="s">
        <v>3007</v>
      </c>
      <c r="V261" s="198" t="s">
        <v>3008</v>
      </c>
      <c r="W261" s="244" t="s">
        <v>248</v>
      </c>
      <c r="AA261" s="206">
        <f>IF(OR(J261="Fail",ISBLANK(J261)),INDEX('Issue Code Table'!C:C,MATCH(N:N,'Issue Code Table'!A:A,0)),IF(M261="Critical",6,IF(M261="Significant",5,IF(M261="Moderate",3,2))))</f>
        <v>5</v>
      </c>
    </row>
    <row r="262" spans="1:27" ht="112.5" x14ac:dyDescent="0.25">
      <c r="A262" s="197" t="s">
        <v>3009</v>
      </c>
      <c r="B262" s="198" t="s">
        <v>356</v>
      </c>
      <c r="C262" s="198" t="s">
        <v>357</v>
      </c>
      <c r="D262" s="199" t="s">
        <v>221</v>
      </c>
      <c r="E262" s="198" t="s">
        <v>3010</v>
      </c>
      <c r="F262" s="198" t="s">
        <v>3011</v>
      </c>
      <c r="G262" s="198" t="s">
        <v>2567</v>
      </c>
      <c r="H262" s="200" t="s">
        <v>3012</v>
      </c>
      <c r="I262" s="199"/>
      <c r="J262" s="198"/>
      <c r="K262" s="198" t="s">
        <v>3013</v>
      </c>
      <c r="L262" s="198"/>
      <c r="M262" s="234" t="s">
        <v>186</v>
      </c>
      <c r="N262" s="234" t="s">
        <v>787</v>
      </c>
      <c r="O262" s="203" t="s">
        <v>788</v>
      </c>
      <c r="P262" s="286"/>
      <c r="Q262" s="200" t="s">
        <v>3014</v>
      </c>
      <c r="R262" s="200" t="s">
        <v>3015</v>
      </c>
      <c r="S262" s="198" t="s">
        <v>3016</v>
      </c>
      <c r="T262" s="198" t="s">
        <v>3017</v>
      </c>
      <c r="U262" s="198" t="s">
        <v>3018</v>
      </c>
      <c r="V262" s="198" t="s">
        <v>3019</v>
      </c>
      <c r="W262" s="244" t="s">
        <v>248</v>
      </c>
      <c r="AA262" s="206">
        <f>IF(OR(J262="Fail",ISBLANK(J262)),INDEX('Issue Code Table'!C:C,MATCH(N:N,'Issue Code Table'!A:A,0)),IF(M262="Critical",6,IF(M262="Significant",5,IF(M262="Moderate",3,2))))</f>
        <v>5</v>
      </c>
    </row>
    <row r="263" spans="1:27" ht="112.5" x14ac:dyDescent="0.25">
      <c r="A263" s="197" t="s">
        <v>3020</v>
      </c>
      <c r="B263" s="198" t="s">
        <v>356</v>
      </c>
      <c r="C263" s="198" t="s">
        <v>357</v>
      </c>
      <c r="D263" s="199" t="s">
        <v>221</v>
      </c>
      <c r="E263" s="198" t="s">
        <v>3021</v>
      </c>
      <c r="F263" s="198" t="s">
        <v>3022</v>
      </c>
      <c r="G263" s="198" t="s">
        <v>2579</v>
      </c>
      <c r="H263" s="200" t="s">
        <v>3023</v>
      </c>
      <c r="I263" s="199"/>
      <c r="J263" s="198"/>
      <c r="K263" s="198" t="s">
        <v>3024</v>
      </c>
      <c r="L263" s="198"/>
      <c r="M263" s="234" t="s">
        <v>186</v>
      </c>
      <c r="N263" s="234" t="s">
        <v>787</v>
      </c>
      <c r="O263" s="203" t="s">
        <v>788</v>
      </c>
      <c r="P263" s="286"/>
      <c r="Q263" s="200" t="s">
        <v>3025</v>
      </c>
      <c r="R263" s="200" t="s">
        <v>3026</v>
      </c>
      <c r="S263" s="198" t="s">
        <v>3027</v>
      </c>
      <c r="T263" s="198" t="s">
        <v>3028</v>
      </c>
      <c r="U263" s="198" t="s">
        <v>3029</v>
      </c>
      <c r="V263" s="198" t="s">
        <v>3030</v>
      </c>
      <c r="W263" s="244" t="s">
        <v>248</v>
      </c>
      <c r="AA263" s="206">
        <f>IF(OR(J263="Fail",ISBLANK(J263)),INDEX('Issue Code Table'!C:C,MATCH(N:N,'Issue Code Table'!A:A,0)),IF(M263="Critical",6,IF(M263="Significant",5,IF(M263="Moderate",3,2))))</f>
        <v>5</v>
      </c>
    </row>
    <row r="264" spans="1:27" ht="100" x14ac:dyDescent="0.25">
      <c r="A264" s="197" t="s">
        <v>3031</v>
      </c>
      <c r="B264" s="198" t="s">
        <v>356</v>
      </c>
      <c r="C264" s="198" t="s">
        <v>357</v>
      </c>
      <c r="D264" s="199" t="s">
        <v>221</v>
      </c>
      <c r="E264" s="198" t="s">
        <v>3032</v>
      </c>
      <c r="F264" s="198" t="s">
        <v>3033</v>
      </c>
      <c r="G264" s="198" t="s">
        <v>2593</v>
      </c>
      <c r="H264" s="200" t="s">
        <v>3034</v>
      </c>
      <c r="I264" s="199"/>
      <c r="J264" s="198"/>
      <c r="K264" s="198" t="s">
        <v>3035</v>
      </c>
      <c r="L264" s="198"/>
      <c r="M264" s="234" t="s">
        <v>186</v>
      </c>
      <c r="N264" s="234" t="s">
        <v>787</v>
      </c>
      <c r="O264" s="203" t="s">
        <v>788</v>
      </c>
      <c r="P264" s="286"/>
      <c r="Q264" s="200" t="s">
        <v>3025</v>
      </c>
      <c r="R264" s="200" t="s">
        <v>3036</v>
      </c>
      <c r="S264" s="198" t="s">
        <v>3037</v>
      </c>
      <c r="T264" s="198" t="s">
        <v>3038</v>
      </c>
      <c r="U264" s="198" t="s">
        <v>3039</v>
      </c>
      <c r="V264" s="198" t="s">
        <v>3040</v>
      </c>
      <c r="W264" s="244" t="s">
        <v>248</v>
      </c>
      <c r="AA264" s="206">
        <f>IF(OR(J264="Fail",ISBLANK(J264)),INDEX('Issue Code Table'!C:C,MATCH(N:N,'Issue Code Table'!A:A,0)),IF(M264="Critical",6,IF(M264="Significant",5,IF(M264="Moderate",3,2))))</f>
        <v>5</v>
      </c>
    </row>
    <row r="265" spans="1:27" ht="125" x14ac:dyDescent="0.25">
      <c r="A265" s="197" t="s">
        <v>3041</v>
      </c>
      <c r="B265" s="198" t="s">
        <v>356</v>
      </c>
      <c r="C265" s="198" t="s">
        <v>357</v>
      </c>
      <c r="D265" s="199" t="s">
        <v>221</v>
      </c>
      <c r="E265" s="198" t="s">
        <v>3042</v>
      </c>
      <c r="F265" s="198" t="s">
        <v>3043</v>
      </c>
      <c r="G265" s="198" t="s">
        <v>2607</v>
      </c>
      <c r="H265" s="200" t="s">
        <v>3044</v>
      </c>
      <c r="I265" s="199"/>
      <c r="J265" s="198"/>
      <c r="K265" s="198" t="s">
        <v>3045</v>
      </c>
      <c r="L265" s="198"/>
      <c r="M265" s="234" t="s">
        <v>186</v>
      </c>
      <c r="N265" s="234" t="s">
        <v>787</v>
      </c>
      <c r="O265" s="203" t="s">
        <v>788</v>
      </c>
      <c r="P265" s="286"/>
      <c r="Q265" s="200" t="s">
        <v>3046</v>
      </c>
      <c r="R265" s="200" t="s">
        <v>3047</v>
      </c>
      <c r="S265" s="198" t="s">
        <v>3048</v>
      </c>
      <c r="T265" s="198" t="s">
        <v>3049</v>
      </c>
      <c r="U265" s="198" t="s">
        <v>3050</v>
      </c>
      <c r="V265" s="198" t="s">
        <v>3051</v>
      </c>
      <c r="W265" s="244" t="s">
        <v>248</v>
      </c>
      <c r="AA265" s="206">
        <f>IF(OR(J265="Fail",ISBLANK(J265)),INDEX('Issue Code Table'!C:C,MATCH(N:N,'Issue Code Table'!A:A,0)),IF(M265="Critical",6,IF(M265="Significant",5,IF(M265="Moderate",3,2))))</f>
        <v>5</v>
      </c>
    </row>
    <row r="266" spans="1:27" ht="409.5" x14ac:dyDescent="0.25">
      <c r="A266" s="197" t="s">
        <v>3052</v>
      </c>
      <c r="B266" s="198" t="s">
        <v>356</v>
      </c>
      <c r="C266" s="198" t="s">
        <v>357</v>
      </c>
      <c r="D266" s="199" t="s">
        <v>221</v>
      </c>
      <c r="E266" s="198" t="s">
        <v>3053</v>
      </c>
      <c r="F266" s="198" t="s">
        <v>3054</v>
      </c>
      <c r="G266" s="198" t="s">
        <v>2618</v>
      </c>
      <c r="H266" s="200" t="s">
        <v>3055</v>
      </c>
      <c r="I266" s="199"/>
      <c r="J266" s="198"/>
      <c r="K266" s="198" t="s">
        <v>3056</v>
      </c>
      <c r="L266" s="198"/>
      <c r="M266" s="234" t="s">
        <v>186</v>
      </c>
      <c r="N266" s="234" t="s">
        <v>787</v>
      </c>
      <c r="O266" s="203" t="s">
        <v>788</v>
      </c>
      <c r="P266" s="286"/>
      <c r="Q266" s="200" t="s">
        <v>3046</v>
      </c>
      <c r="R266" s="200" t="s">
        <v>3057</v>
      </c>
      <c r="S266" s="198" t="s">
        <v>3048</v>
      </c>
      <c r="T266" s="198" t="s">
        <v>3049</v>
      </c>
      <c r="U266" s="198" t="s">
        <v>3058</v>
      </c>
      <c r="V266" s="198" t="s">
        <v>3059</v>
      </c>
      <c r="W266" s="244" t="s">
        <v>248</v>
      </c>
      <c r="AA266" s="206">
        <f>IF(OR(J266="Fail",ISBLANK(J266)),INDEX('Issue Code Table'!C:C,MATCH(N:N,'Issue Code Table'!A:A,0)),IF(M266="Critical",6,IF(M266="Significant",5,IF(M266="Moderate",3,2))))</f>
        <v>5</v>
      </c>
    </row>
    <row r="267" spans="1:27" s="67" customFormat="1" ht="137.5" x14ac:dyDescent="0.25">
      <c r="A267" s="197" t="s">
        <v>3060</v>
      </c>
      <c r="B267" s="198" t="s">
        <v>356</v>
      </c>
      <c r="C267" s="198" t="s">
        <v>357</v>
      </c>
      <c r="D267" s="199" t="s">
        <v>221</v>
      </c>
      <c r="E267" s="198" t="s">
        <v>3061</v>
      </c>
      <c r="F267" s="198" t="s">
        <v>3062</v>
      </c>
      <c r="G267" s="198" t="s">
        <v>2628</v>
      </c>
      <c r="H267" s="200" t="s">
        <v>3063</v>
      </c>
      <c r="I267" s="199"/>
      <c r="J267" s="198"/>
      <c r="K267" s="198" t="s">
        <v>3064</v>
      </c>
      <c r="L267" s="198"/>
      <c r="M267" s="234" t="s">
        <v>186</v>
      </c>
      <c r="N267" s="234" t="s">
        <v>787</v>
      </c>
      <c r="O267" s="203" t="s">
        <v>788</v>
      </c>
      <c r="P267" s="286"/>
      <c r="Q267" s="200" t="s">
        <v>3065</v>
      </c>
      <c r="R267" s="200" t="s">
        <v>3066</v>
      </c>
      <c r="S267" s="198" t="s">
        <v>3067</v>
      </c>
      <c r="T267" s="198" t="s">
        <v>3068</v>
      </c>
      <c r="U267" s="198" t="s">
        <v>3069</v>
      </c>
      <c r="V267" s="198" t="s">
        <v>3070</v>
      </c>
      <c r="W267" s="244" t="s">
        <v>248</v>
      </c>
      <c r="AA267" s="206">
        <f>IF(OR(J267="Fail",ISBLANK(J267)),INDEX('Issue Code Table'!C:C,MATCH(N:N,'Issue Code Table'!A:A,0)),IF(M267="Critical",6,IF(M267="Significant",5,IF(M267="Moderate",3,2))))</f>
        <v>5</v>
      </c>
    </row>
    <row r="268" spans="1:27" s="67" customFormat="1" ht="137.5" x14ac:dyDescent="0.25">
      <c r="A268" s="197" t="s">
        <v>3071</v>
      </c>
      <c r="B268" s="198" t="s">
        <v>2298</v>
      </c>
      <c r="C268" s="198" t="s">
        <v>2299</v>
      </c>
      <c r="D268" s="199" t="s">
        <v>221</v>
      </c>
      <c r="E268" s="198" t="s">
        <v>3072</v>
      </c>
      <c r="F268" s="198" t="s">
        <v>3073</v>
      </c>
      <c r="G268" s="198" t="s">
        <v>2641</v>
      </c>
      <c r="H268" s="200" t="s">
        <v>3074</v>
      </c>
      <c r="I268" s="199"/>
      <c r="J268" s="198"/>
      <c r="K268" s="198" t="s">
        <v>3075</v>
      </c>
      <c r="L268" s="198"/>
      <c r="M268" s="234" t="s">
        <v>186</v>
      </c>
      <c r="N268" s="234" t="s">
        <v>787</v>
      </c>
      <c r="O268" s="203" t="s">
        <v>788</v>
      </c>
      <c r="P268" s="286"/>
      <c r="Q268" s="200" t="s">
        <v>3076</v>
      </c>
      <c r="R268" s="200" t="s">
        <v>3077</v>
      </c>
      <c r="S268" s="198" t="s">
        <v>3078</v>
      </c>
      <c r="T268" s="198" t="s">
        <v>3079</v>
      </c>
      <c r="U268" s="198" t="s">
        <v>3080</v>
      </c>
      <c r="V268" s="198" t="s">
        <v>3081</v>
      </c>
      <c r="W268" s="244" t="s">
        <v>248</v>
      </c>
      <c r="AA268" s="206">
        <f>IF(OR(J268="Fail",ISBLANK(J268)),INDEX('Issue Code Table'!C:C,MATCH(N:N,'Issue Code Table'!A:A,0)),IF(M268="Critical",6,IF(M268="Significant",5,IF(M268="Moderate",3,2))))</f>
        <v>5</v>
      </c>
    </row>
    <row r="269" spans="1:27" ht="125" x14ac:dyDescent="0.25">
      <c r="A269" s="197" t="s">
        <v>3082</v>
      </c>
      <c r="B269" s="198" t="s">
        <v>340</v>
      </c>
      <c r="C269" s="198" t="s">
        <v>341</v>
      </c>
      <c r="D269" s="199" t="s">
        <v>221</v>
      </c>
      <c r="E269" s="198" t="s">
        <v>3083</v>
      </c>
      <c r="F269" s="198" t="s">
        <v>3084</v>
      </c>
      <c r="G269" s="198" t="s">
        <v>3085</v>
      </c>
      <c r="H269" s="200" t="s">
        <v>3086</v>
      </c>
      <c r="I269" s="199"/>
      <c r="J269" s="198"/>
      <c r="K269" s="198" t="s">
        <v>3087</v>
      </c>
      <c r="L269" s="198"/>
      <c r="M269" s="234" t="s">
        <v>186</v>
      </c>
      <c r="N269" s="234" t="s">
        <v>787</v>
      </c>
      <c r="O269" s="203" t="s">
        <v>788</v>
      </c>
      <c r="P269" s="286"/>
      <c r="Q269" s="200" t="s">
        <v>3088</v>
      </c>
      <c r="R269" s="200" t="s">
        <v>3089</v>
      </c>
      <c r="S269" s="198" t="s">
        <v>3090</v>
      </c>
      <c r="T269" s="198" t="s">
        <v>3091</v>
      </c>
      <c r="U269" s="198" t="s">
        <v>3092</v>
      </c>
      <c r="V269" s="198" t="s">
        <v>3093</v>
      </c>
      <c r="W269" s="244" t="s">
        <v>248</v>
      </c>
      <c r="AA269" s="206">
        <f>IF(OR(J269="Fail",ISBLANK(J269)),INDEX('Issue Code Table'!C:C,MATCH(N:N,'Issue Code Table'!A:A,0)),IF(M269="Critical",6,IF(M269="Significant",5,IF(M269="Moderate",3,2))))</f>
        <v>5</v>
      </c>
    </row>
    <row r="270" spans="1:27" s="67" customFormat="1" ht="162.5" x14ac:dyDescent="0.25">
      <c r="A270" s="197" t="s">
        <v>3094</v>
      </c>
      <c r="B270" s="198" t="s">
        <v>340</v>
      </c>
      <c r="C270" s="198" t="s">
        <v>341</v>
      </c>
      <c r="D270" s="199" t="s">
        <v>221</v>
      </c>
      <c r="E270" s="198" t="s">
        <v>3095</v>
      </c>
      <c r="F270" s="198" t="s">
        <v>3096</v>
      </c>
      <c r="G270" s="198" t="s">
        <v>2667</v>
      </c>
      <c r="H270" s="200" t="s">
        <v>3097</v>
      </c>
      <c r="I270" s="199"/>
      <c r="J270" s="198"/>
      <c r="K270" s="198" t="s">
        <v>3098</v>
      </c>
      <c r="L270" s="198"/>
      <c r="M270" s="234" t="s">
        <v>186</v>
      </c>
      <c r="N270" s="234" t="s">
        <v>1409</v>
      </c>
      <c r="O270" s="203" t="s">
        <v>1410</v>
      </c>
      <c r="P270" s="286"/>
      <c r="Q270" s="200" t="s">
        <v>3099</v>
      </c>
      <c r="R270" s="200" t="s">
        <v>3100</v>
      </c>
      <c r="S270" s="198" t="s">
        <v>3101</v>
      </c>
      <c r="T270" s="198" t="s">
        <v>352</v>
      </c>
      <c r="U270" s="198" t="s">
        <v>3102</v>
      </c>
      <c r="V270" s="198" t="s">
        <v>3103</v>
      </c>
      <c r="W270" s="244" t="s">
        <v>248</v>
      </c>
      <c r="AA270" s="206">
        <f>IF(OR(J270="Fail",ISBLANK(J270)),INDEX('Issue Code Table'!C:C,MATCH(N:N,'Issue Code Table'!A:A,0)),IF(M270="Critical",6,IF(M270="Significant",5,IF(M270="Moderate",3,2))))</f>
        <v>5</v>
      </c>
    </row>
    <row r="271" spans="1:27" s="67" customFormat="1" ht="162.5" x14ac:dyDescent="0.25">
      <c r="A271" s="197" t="s">
        <v>3104</v>
      </c>
      <c r="B271" s="198" t="s">
        <v>219</v>
      </c>
      <c r="C271" s="198" t="s">
        <v>220</v>
      </c>
      <c r="D271" s="199" t="s">
        <v>221</v>
      </c>
      <c r="E271" s="198" t="s">
        <v>3105</v>
      </c>
      <c r="F271" s="198" t="s">
        <v>3106</v>
      </c>
      <c r="G271" s="198" t="s">
        <v>2681</v>
      </c>
      <c r="H271" s="200" t="s">
        <v>3107</v>
      </c>
      <c r="I271" s="199"/>
      <c r="J271" s="198"/>
      <c r="K271" s="198" t="s">
        <v>3108</v>
      </c>
      <c r="L271" s="198"/>
      <c r="M271" s="234" t="s">
        <v>186</v>
      </c>
      <c r="N271" s="234" t="s">
        <v>1409</v>
      </c>
      <c r="O271" s="203" t="s">
        <v>1410</v>
      </c>
      <c r="P271" s="286"/>
      <c r="Q271" s="200" t="s">
        <v>3099</v>
      </c>
      <c r="R271" s="200" t="s">
        <v>3109</v>
      </c>
      <c r="S271" s="198" t="s">
        <v>3110</v>
      </c>
      <c r="T271" s="198" t="s">
        <v>352</v>
      </c>
      <c r="U271" s="198" t="s">
        <v>3111</v>
      </c>
      <c r="V271" s="198" t="s">
        <v>3112</v>
      </c>
      <c r="W271" s="244" t="s">
        <v>248</v>
      </c>
      <c r="AA271" s="206">
        <f>IF(OR(J271="Fail",ISBLANK(J271)),INDEX('Issue Code Table'!C:C,MATCH(N:N,'Issue Code Table'!A:A,0)),IF(M271="Critical",6,IF(M271="Significant",5,IF(M271="Moderate",3,2))))</f>
        <v>5</v>
      </c>
    </row>
    <row r="272" spans="1:27" ht="125" x14ac:dyDescent="0.25">
      <c r="A272" s="197" t="s">
        <v>3113</v>
      </c>
      <c r="B272" s="198" t="s">
        <v>340</v>
      </c>
      <c r="C272" s="198" t="s">
        <v>341</v>
      </c>
      <c r="D272" s="199" t="s">
        <v>221</v>
      </c>
      <c r="E272" s="198" t="s">
        <v>3114</v>
      </c>
      <c r="F272" s="198" t="s">
        <v>3115</v>
      </c>
      <c r="G272" s="198" t="s">
        <v>2691</v>
      </c>
      <c r="H272" s="200" t="s">
        <v>3116</v>
      </c>
      <c r="I272" s="199"/>
      <c r="J272" s="198"/>
      <c r="K272" s="198" t="s">
        <v>3117</v>
      </c>
      <c r="L272" s="198"/>
      <c r="M272" s="234" t="s">
        <v>186</v>
      </c>
      <c r="N272" s="202" t="s">
        <v>2127</v>
      </c>
      <c r="O272" s="203" t="s">
        <v>2128</v>
      </c>
      <c r="P272" s="286"/>
      <c r="Q272" s="200" t="s">
        <v>3118</v>
      </c>
      <c r="R272" s="200" t="s">
        <v>3119</v>
      </c>
      <c r="S272" s="198" t="s">
        <v>3120</v>
      </c>
      <c r="T272" s="198" t="s">
        <v>3121</v>
      </c>
      <c r="U272" s="198" t="s">
        <v>3122</v>
      </c>
      <c r="V272" s="198" t="s">
        <v>3123</v>
      </c>
      <c r="W272" s="244" t="s">
        <v>248</v>
      </c>
      <c r="AA272" s="206">
        <f>IF(OR(J272="Fail",ISBLANK(J272)),INDEX('Issue Code Table'!C:C,MATCH(N:N,'Issue Code Table'!A:A,0)),IF(M272="Critical",6,IF(M272="Significant",5,IF(M272="Moderate",3,2))))</f>
        <v>7</v>
      </c>
    </row>
    <row r="273" spans="1:27" ht="175" x14ac:dyDescent="0.25">
      <c r="A273" s="197" t="s">
        <v>3124</v>
      </c>
      <c r="B273" s="198" t="s">
        <v>340</v>
      </c>
      <c r="C273" s="198" t="s">
        <v>341</v>
      </c>
      <c r="D273" s="199" t="s">
        <v>221</v>
      </c>
      <c r="E273" s="198" t="s">
        <v>3125</v>
      </c>
      <c r="F273" s="198" t="s">
        <v>3126</v>
      </c>
      <c r="G273" s="198" t="s">
        <v>2703</v>
      </c>
      <c r="H273" s="200" t="s">
        <v>3127</v>
      </c>
      <c r="I273" s="199"/>
      <c r="J273" s="198"/>
      <c r="K273" s="198" t="s">
        <v>3128</v>
      </c>
      <c r="L273" s="198"/>
      <c r="M273" s="234" t="s">
        <v>227</v>
      </c>
      <c r="N273" s="234" t="s">
        <v>1449</v>
      </c>
      <c r="O273" s="203" t="s">
        <v>1450</v>
      </c>
      <c r="P273" s="286"/>
      <c r="Q273" s="200" t="s">
        <v>3129</v>
      </c>
      <c r="R273" s="200" t="s">
        <v>3130</v>
      </c>
      <c r="S273" s="198" t="s">
        <v>3131</v>
      </c>
      <c r="T273" s="198" t="s">
        <v>3132</v>
      </c>
      <c r="U273" s="198" t="s">
        <v>3133</v>
      </c>
      <c r="V273" s="198" t="s">
        <v>3134</v>
      </c>
      <c r="W273" s="244"/>
      <c r="AA273" s="206">
        <f>IF(OR(J273="Fail",ISBLANK(J273)),INDEX('Issue Code Table'!C:C,MATCH(N:N,'Issue Code Table'!A:A,0)),IF(M273="Critical",6,IF(M273="Significant",5,IF(M273="Moderate",3,2))))</f>
        <v>3</v>
      </c>
    </row>
    <row r="274" spans="1:27" ht="112.5" x14ac:dyDescent="0.25">
      <c r="A274" s="197" t="s">
        <v>3135</v>
      </c>
      <c r="B274" s="198" t="s">
        <v>2539</v>
      </c>
      <c r="C274" s="198" t="s">
        <v>2540</v>
      </c>
      <c r="D274" s="199" t="s">
        <v>221</v>
      </c>
      <c r="E274" s="198" t="s">
        <v>3136</v>
      </c>
      <c r="F274" s="198" t="s">
        <v>3137</v>
      </c>
      <c r="G274" s="198" t="s">
        <v>2714</v>
      </c>
      <c r="H274" s="200" t="s">
        <v>3138</v>
      </c>
      <c r="I274" s="199"/>
      <c r="J274" s="198"/>
      <c r="K274" s="198" t="s">
        <v>3139</v>
      </c>
      <c r="L274" s="198"/>
      <c r="M274" s="234" t="s">
        <v>227</v>
      </c>
      <c r="N274" s="234" t="s">
        <v>1449</v>
      </c>
      <c r="O274" s="203" t="s">
        <v>1450</v>
      </c>
      <c r="P274" s="286"/>
      <c r="Q274" s="200" t="s">
        <v>3129</v>
      </c>
      <c r="R274" s="200" t="s">
        <v>3140</v>
      </c>
      <c r="S274" s="198" t="s">
        <v>3141</v>
      </c>
      <c r="T274" s="198" t="s">
        <v>352</v>
      </c>
      <c r="U274" s="198" t="s">
        <v>3142</v>
      </c>
      <c r="V274" s="198" t="s">
        <v>3143</v>
      </c>
      <c r="W274" s="244"/>
      <c r="AA274" s="206">
        <f>IF(OR(J274="Fail",ISBLANK(J274)),INDEX('Issue Code Table'!C:C,MATCH(N:N,'Issue Code Table'!A:A,0)),IF(M274="Critical",6,IF(M274="Significant",5,IF(M274="Moderate",3,2))))</f>
        <v>3</v>
      </c>
    </row>
    <row r="275" spans="1:27" ht="100" x14ac:dyDescent="0.25">
      <c r="A275" s="197" t="s">
        <v>3144</v>
      </c>
      <c r="B275" s="198" t="s">
        <v>2539</v>
      </c>
      <c r="C275" s="198" t="s">
        <v>2540</v>
      </c>
      <c r="D275" s="199" t="s">
        <v>221</v>
      </c>
      <c r="E275" s="198" t="s">
        <v>3145</v>
      </c>
      <c r="F275" s="198" t="s">
        <v>3146</v>
      </c>
      <c r="G275" s="198" t="s">
        <v>2726</v>
      </c>
      <c r="H275" s="200" t="s">
        <v>3147</v>
      </c>
      <c r="I275" s="199"/>
      <c r="J275" s="198"/>
      <c r="K275" s="198" t="s">
        <v>3148</v>
      </c>
      <c r="L275" s="198"/>
      <c r="M275" s="234" t="s">
        <v>186</v>
      </c>
      <c r="N275" s="234" t="s">
        <v>872</v>
      </c>
      <c r="O275" s="203" t="s">
        <v>873</v>
      </c>
      <c r="P275" s="286"/>
      <c r="Q275" s="200" t="s">
        <v>3149</v>
      </c>
      <c r="R275" s="200" t="s">
        <v>3150</v>
      </c>
      <c r="S275" s="198" t="s">
        <v>3151</v>
      </c>
      <c r="T275" s="198" t="s">
        <v>352</v>
      </c>
      <c r="U275" s="198" t="s">
        <v>3152</v>
      </c>
      <c r="V275" s="198" t="s">
        <v>3153</v>
      </c>
      <c r="W275" s="244" t="s">
        <v>248</v>
      </c>
      <c r="AA275" s="206">
        <f>IF(OR(J275="Fail",ISBLANK(J275)),INDEX('Issue Code Table'!C:C,MATCH(N:N,'Issue Code Table'!A:A,0)),IF(M275="Critical",6,IF(M275="Significant",5,IF(M275="Moderate",3,2))))</f>
        <v>6</v>
      </c>
    </row>
    <row r="276" spans="1:27" ht="100" x14ac:dyDescent="0.25">
      <c r="A276" s="197" t="s">
        <v>3154</v>
      </c>
      <c r="B276" s="198" t="s">
        <v>2539</v>
      </c>
      <c r="C276" s="198" t="s">
        <v>2540</v>
      </c>
      <c r="D276" s="199" t="s">
        <v>221</v>
      </c>
      <c r="E276" s="198" t="s">
        <v>3155</v>
      </c>
      <c r="F276" s="198" t="s">
        <v>3156</v>
      </c>
      <c r="G276" s="198" t="s">
        <v>2739</v>
      </c>
      <c r="H276" s="200" t="s">
        <v>3157</v>
      </c>
      <c r="I276" s="199"/>
      <c r="J276" s="198"/>
      <c r="K276" s="198" t="s">
        <v>3158</v>
      </c>
      <c r="L276" s="198"/>
      <c r="M276" s="234" t="s">
        <v>186</v>
      </c>
      <c r="N276" s="222" t="s">
        <v>214</v>
      </c>
      <c r="O276" s="223" t="s">
        <v>215</v>
      </c>
      <c r="P276" s="286"/>
      <c r="Q276" s="200" t="s">
        <v>3149</v>
      </c>
      <c r="R276" s="200" t="s">
        <v>3159</v>
      </c>
      <c r="S276" s="198" t="s">
        <v>3160</v>
      </c>
      <c r="T276" s="198" t="s">
        <v>352</v>
      </c>
      <c r="U276" s="198" t="s">
        <v>3161</v>
      </c>
      <c r="V276" s="198" t="s">
        <v>3162</v>
      </c>
      <c r="W276" s="244" t="s">
        <v>248</v>
      </c>
      <c r="AA276" s="206">
        <f>IF(OR(J276="Fail",ISBLANK(J276)),INDEX('Issue Code Table'!C:C,MATCH(N:N,'Issue Code Table'!A:A,0)),IF(M276="Critical",6,IF(M276="Significant",5,IF(M276="Moderate",3,2))))</f>
        <v>6</v>
      </c>
    </row>
    <row r="277" spans="1:27" ht="112.5" x14ac:dyDescent="0.25">
      <c r="A277" s="197" t="s">
        <v>3163</v>
      </c>
      <c r="B277" s="198" t="s">
        <v>2539</v>
      </c>
      <c r="C277" s="198" t="s">
        <v>2540</v>
      </c>
      <c r="D277" s="199" t="s">
        <v>221</v>
      </c>
      <c r="E277" s="198" t="s">
        <v>3164</v>
      </c>
      <c r="F277" s="198" t="s">
        <v>3165</v>
      </c>
      <c r="G277" s="198" t="s">
        <v>2750</v>
      </c>
      <c r="H277" s="200" t="s">
        <v>3166</v>
      </c>
      <c r="I277" s="199"/>
      <c r="J277" s="198"/>
      <c r="K277" s="198" t="s">
        <v>3167</v>
      </c>
      <c r="L277" s="198"/>
      <c r="M277" s="234" t="s">
        <v>186</v>
      </c>
      <c r="N277" s="222" t="s">
        <v>214</v>
      </c>
      <c r="O277" s="223" t="s">
        <v>215</v>
      </c>
      <c r="P277" s="286"/>
      <c r="Q277" s="200" t="s">
        <v>3149</v>
      </c>
      <c r="R277" s="200" t="s">
        <v>3168</v>
      </c>
      <c r="S277" s="198" t="s">
        <v>3169</v>
      </c>
      <c r="T277" s="198" t="s">
        <v>3170</v>
      </c>
      <c r="U277" s="198" t="s">
        <v>3171</v>
      </c>
      <c r="V277" s="198" t="s">
        <v>3172</v>
      </c>
      <c r="W277" s="244" t="s">
        <v>248</v>
      </c>
      <c r="AA277" s="206">
        <f>IF(OR(J277="Fail",ISBLANK(J277)),INDEX('Issue Code Table'!C:C,MATCH(N:N,'Issue Code Table'!A:A,0)),IF(M277="Critical",6,IF(M277="Significant",5,IF(M277="Moderate",3,2))))</f>
        <v>6</v>
      </c>
    </row>
    <row r="278" spans="1:27" ht="112.5" x14ac:dyDescent="0.25">
      <c r="A278" s="197" t="s">
        <v>3173</v>
      </c>
      <c r="B278" s="198" t="s">
        <v>2539</v>
      </c>
      <c r="C278" s="198" t="s">
        <v>2540</v>
      </c>
      <c r="D278" s="199" t="s">
        <v>221</v>
      </c>
      <c r="E278" s="198" t="s">
        <v>3145</v>
      </c>
      <c r="F278" s="198" t="s">
        <v>3174</v>
      </c>
      <c r="G278" s="198" t="s">
        <v>2758</v>
      </c>
      <c r="H278" s="200" t="s">
        <v>3147</v>
      </c>
      <c r="I278" s="199"/>
      <c r="J278" s="198"/>
      <c r="K278" s="198" t="s">
        <v>3148</v>
      </c>
      <c r="L278" s="198"/>
      <c r="M278" s="234" t="s">
        <v>186</v>
      </c>
      <c r="N278" s="234" t="s">
        <v>872</v>
      </c>
      <c r="O278" s="203" t="s">
        <v>873</v>
      </c>
      <c r="P278" s="286"/>
      <c r="Q278" s="200" t="s">
        <v>3175</v>
      </c>
      <c r="R278" s="200" t="s">
        <v>3176</v>
      </c>
      <c r="S278" s="198" t="s">
        <v>3151</v>
      </c>
      <c r="T278" s="198" t="s">
        <v>352</v>
      </c>
      <c r="U278" s="198" t="s">
        <v>3177</v>
      </c>
      <c r="V278" s="198" t="s">
        <v>3178</v>
      </c>
      <c r="W278" s="244" t="s">
        <v>248</v>
      </c>
      <c r="AA278" s="206">
        <f>IF(OR(J278="Fail",ISBLANK(J278)),INDEX('Issue Code Table'!C:C,MATCH(N:N,'Issue Code Table'!A:A,0)),IF(M278="Critical",6,IF(M278="Significant",5,IF(M278="Moderate",3,2))))</f>
        <v>6</v>
      </c>
    </row>
    <row r="279" spans="1:27" ht="100" x14ac:dyDescent="0.25">
      <c r="A279" s="197" t="s">
        <v>3179</v>
      </c>
      <c r="B279" s="198" t="s">
        <v>340</v>
      </c>
      <c r="C279" s="198" t="s">
        <v>341</v>
      </c>
      <c r="D279" s="199" t="s">
        <v>221</v>
      </c>
      <c r="E279" s="198" t="s">
        <v>3155</v>
      </c>
      <c r="F279" s="198" t="s">
        <v>3180</v>
      </c>
      <c r="G279" s="198" t="s">
        <v>2766</v>
      </c>
      <c r="H279" s="200" t="s">
        <v>3181</v>
      </c>
      <c r="I279" s="199"/>
      <c r="J279" s="198"/>
      <c r="K279" s="198" t="s">
        <v>3182</v>
      </c>
      <c r="L279" s="198"/>
      <c r="M279" s="234" t="s">
        <v>186</v>
      </c>
      <c r="N279" s="222" t="s">
        <v>214</v>
      </c>
      <c r="O279" s="223" t="s">
        <v>215</v>
      </c>
      <c r="P279" s="286"/>
      <c r="Q279" s="200" t="s">
        <v>3175</v>
      </c>
      <c r="R279" s="200" t="s">
        <v>3183</v>
      </c>
      <c r="S279" s="198" t="s">
        <v>3160</v>
      </c>
      <c r="T279" s="198" t="s">
        <v>352</v>
      </c>
      <c r="U279" s="198" t="s">
        <v>3184</v>
      </c>
      <c r="V279" s="198" t="s">
        <v>3185</v>
      </c>
      <c r="W279" s="244" t="s">
        <v>248</v>
      </c>
      <c r="AA279" s="206">
        <f>IF(OR(J279="Fail",ISBLANK(J279)),INDEX('Issue Code Table'!C:C,MATCH(N:N,'Issue Code Table'!A:A,0)),IF(M279="Critical",6,IF(M279="Significant",5,IF(M279="Moderate",3,2))))</f>
        <v>6</v>
      </c>
    </row>
    <row r="280" spans="1:27" ht="125" x14ac:dyDescent="0.25">
      <c r="A280" s="197" t="s">
        <v>3186</v>
      </c>
      <c r="B280" s="198" t="s">
        <v>356</v>
      </c>
      <c r="C280" s="198" t="s">
        <v>357</v>
      </c>
      <c r="D280" s="199" t="s">
        <v>221</v>
      </c>
      <c r="E280" s="198" t="s">
        <v>3187</v>
      </c>
      <c r="F280" s="198" t="s">
        <v>3188</v>
      </c>
      <c r="G280" s="198" t="s">
        <v>2775</v>
      </c>
      <c r="H280" s="200" t="s">
        <v>3189</v>
      </c>
      <c r="I280" s="199"/>
      <c r="J280" s="198"/>
      <c r="K280" s="198" t="s">
        <v>3190</v>
      </c>
      <c r="L280" s="198"/>
      <c r="M280" s="234" t="s">
        <v>186</v>
      </c>
      <c r="N280" s="234" t="s">
        <v>2860</v>
      </c>
      <c r="O280" s="203" t="s">
        <v>2861</v>
      </c>
      <c r="P280" s="286"/>
      <c r="Q280" s="200" t="s">
        <v>3175</v>
      </c>
      <c r="R280" s="200" t="s">
        <v>3191</v>
      </c>
      <c r="S280" s="198" t="s">
        <v>3192</v>
      </c>
      <c r="T280" s="198" t="s">
        <v>3193</v>
      </c>
      <c r="U280" s="198" t="s">
        <v>3194</v>
      </c>
      <c r="V280" s="198" t="s">
        <v>3195</v>
      </c>
      <c r="W280" s="244" t="s">
        <v>248</v>
      </c>
      <c r="AA280" s="206">
        <f>IF(OR(J280="Fail",ISBLANK(J280)),INDEX('Issue Code Table'!C:C,MATCH(N:N,'Issue Code Table'!A:A,0)),IF(M280="Critical",6,IF(M280="Significant",5,IF(M280="Moderate",3,2))))</f>
        <v>5</v>
      </c>
    </row>
    <row r="281" spans="1:27" ht="112.5" x14ac:dyDescent="0.25">
      <c r="A281" s="197" t="s">
        <v>3196</v>
      </c>
      <c r="B281" s="198" t="s">
        <v>356</v>
      </c>
      <c r="C281" s="198" t="s">
        <v>357</v>
      </c>
      <c r="D281" s="199" t="s">
        <v>221</v>
      </c>
      <c r="E281" s="198" t="s">
        <v>3197</v>
      </c>
      <c r="F281" s="198" t="s">
        <v>3198</v>
      </c>
      <c r="G281" s="198" t="s">
        <v>2784</v>
      </c>
      <c r="H281" s="200" t="s">
        <v>3199</v>
      </c>
      <c r="I281" s="199"/>
      <c r="J281" s="198"/>
      <c r="K281" s="198" t="s">
        <v>3200</v>
      </c>
      <c r="L281" s="198"/>
      <c r="M281" s="234" t="s">
        <v>227</v>
      </c>
      <c r="N281" s="234" t="s">
        <v>381</v>
      </c>
      <c r="O281" s="203" t="s">
        <v>382</v>
      </c>
      <c r="P281" s="286"/>
      <c r="Q281" s="200" t="s">
        <v>3201</v>
      </c>
      <c r="R281" s="200" t="s">
        <v>3202</v>
      </c>
      <c r="S281" s="198" t="s">
        <v>3203</v>
      </c>
      <c r="T281" s="198" t="s">
        <v>3204</v>
      </c>
      <c r="U281" s="198" t="s">
        <v>3205</v>
      </c>
      <c r="V281" s="198" t="s">
        <v>3206</v>
      </c>
      <c r="W281" s="244"/>
      <c r="AA281" s="206">
        <f>IF(OR(J281="Fail",ISBLANK(J281)),INDEX('Issue Code Table'!C:C,MATCH(N:N,'Issue Code Table'!A:A,0)),IF(M281="Critical",6,IF(M281="Significant",5,IF(M281="Moderate",3,2))))</f>
        <v>4</v>
      </c>
    </row>
    <row r="282" spans="1:27" ht="409.5" x14ac:dyDescent="0.25">
      <c r="A282" s="197" t="s">
        <v>3207</v>
      </c>
      <c r="B282" s="198" t="s">
        <v>179</v>
      </c>
      <c r="C282" s="198" t="s">
        <v>180</v>
      </c>
      <c r="D282" s="199" t="s">
        <v>221</v>
      </c>
      <c r="E282" s="198" t="s">
        <v>3208</v>
      </c>
      <c r="F282" s="198" t="s">
        <v>3209</v>
      </c>
      <c r="G282" s="198" t="s">
        <v>2793</v>
      </c>
      <c r="H282" s="200" t="s">
        <v>3210</v>
      </c>
      <c r="I282" s="199"/>
      <c r="J282" s="198"/>
      <c r="K282" s="198" t="s">
        <v>3211</v>
      </c>
      <c r="L282" s="198"/>
      <c r="M282" s="234" t="s">
        <v>186</v>
      </c>
      <c r="N282" s="234" t="s">
        <v>2370</v>
      </c>
      <c r="O282" s="203" t="s">
        <v>2371</v>
      </c>
      <c r="P282" s="286"/>
      <c r="Q282" s="200" t="s">
        <v>3212</v>
      </c>
      <c r="R282" s="200" t="s">
        <v>3213</v>
      </c>
      <c r="S282" s="198" t="s">
        <v>3214</v>
      </c>
      <c r="T282" s="198" t="s">
        <v>3215</v>
      </c>
      <c r="U282" s="198" t="s">
        <v>3216</v>
      </c>
      <c r="V282" s="198" t="s">
        <v>3217</v>
      </c>
      <c r="W282" s="244" t="s">
        <v>248</v>
      </c>
      <c r="AA282" s="206">
        <f>IF(OR(J282="Fail",ISBLANK(J282)),INDEX('Issue Code Table'!C:C,MATCH(N:N,'Issue Code Table'!A:A,0)),IF(M282="Critical",6,IF(M282="Significant",5,IF(M282="Moderate",3,2))))</f>
        <v>5</v>
      </c>
    </row>
    <row r="283" spans="1:27" ht="100" x14ac:dyDescent="0.25">
      <c r="A283" s="197" t="s">
        <v>3218</v>
      </c>
      <c r="B283" s="198" t="s">
        <v>179</v>
      </c>
      <c r="C283" s="198" t="s">
        <v>180</v>
      </c>
      <c r="D283" s="199" t="s">
        <v>221</v>
      </c>
      <c r="E283" s="198" t="s">
        <v>3219</v>
      </c>
      <c r="F283" s="198" t="s">
        <v>3220</v>
      </c>
      <c r="G283" s="198" t="s">
        <v>2802</v>
      </c>
      <c r="H283" s="200" t="s">
        <v>3221</v>
      </c>
      <c r="I283" s="199"/>
      <c r="J283" s="198"/>
      <c r="K283" s="198" t="s">
        <v>3222</v>
      </c>
      <c r="L283" s="198"/>
      <c r="M283" s="234" t="s">
        <v>186</v>
      </c>
      <c r="N283" s="234" t="s">
        <v>2370</v>
      </c>
      <c r="O283" s="203" t="s">
        <v>2371</v>
      </c>
      <c r="P283" s="286"/>
      <c r="Q283" s="200" t="s">
        <v>3212</v>
      </c>
      <c r="R283" s="200" t="s">
        <v>3223</v>
      </c>
      <c r="S283" s="198" t="s">
        <v>3214</v>
      </c>
      <c r="T283" s="198" t="s">
        <v>3224</v>
      </c>
      <c r="U283" s="198" t="s">
        <v>3225</v>
      </c>
      <c r="V283" s="198" t="s">
        <v>3226</v>
      </c>
      <c r="W283" s="244" t="s">
        <v>248</v>
      </c>
      <c r="AA283" s="206">
        <f>IF(OR(J283="Fail",ISBLANK(J283)),INDEX('Issue Code Table'!C:C,MATCH(N:N,'Issue Code Table'!A:A,0)),IF(M283="Critical",6,IF(M283="Significant",5,IF(M283="Moderate",3,2))))</f>
        <v>5</v>
      </c>
    </row>
    <row r="284" spans="1:27" ht="125" x14ac:dyDescent="0.25">
      <c r="A284" s="197" t="s">
        <v>3227</v>
      </c>
      <c r="B284" s="198" t="s">
        <v>356</v>
      </c>
      <c r="C284" s="198" t="s">
        <v>357</v>
      </c>
      <c r="D284" s="199" t="s">
        <v>221</v>
      </c>
      <c r="E284" s="198" t="s">
        <v>3228</v>
      </c>
      <c r="F284" s="198" t="s">
        <v>3229</v>
      </c>
      <c r="G284" s="198" t="s">
        <v>2815</v>
      </c>
      <c r="H284" s="200" t="s">
        <v>3230</v>
      </c>
      <c r="I284" s="199"/>
      <c r="J284" s="198"/>
      <c r="K284" s="198" t="s">
        <v>3231</v>
      </c>
      <c r="L284" s="198"/>
      <c r="M284" s="234" t="s">
        <v>186</v>
      </c>
      <c r="N284" s="234" t="s">
        <v>2370</v>
      </c>
      <c r="O284" s="203" t="s">
        <v>2371</v>
      </c>
      <c r="P284" s="286"/>
      <c r="Q284" s="200" t="s">
        <v>3212</v>
      </c>
      <c r="R284" s="200" t="s">
        <v>3232</v>
      </c>
      <c r="S284" s="198" t="s">
        <v>3233</v>
      </c>
      <c r="T284" s="198" t="s">
        <v>352</v>
      </c>
      <c r="U284" s="198" t="s">
        <v>3234</v>
      </c>
      <c r="V284" s="198" t="s">
        <v>3235</v>
      </c>
      <c r="W284" s="244" t="s">
        <v>248</v>
      </c>
      <c r="AA284" s="206">
        <f>IF(OR(J284="Fail",ISBLANK(J284)),INDEX('Issue Code Table'!C:C,MATCH(N:N,'Issue Code Table'!A:A,0)),IF(M284="Critical",6,IF(M284="Significant",5,IF(M284="Moderate",3,2))))</f>
        <v>5</v>
      </c>
    </row>
    <row r="285" spans="1:27" ht="137.5" x14ac:dyDescent="0.25">
      <c r="A285" s="197" t="s">
        <v>3236</v>
      </c>
      <c r="B285" s="198" t="s">
        <v>356</v>
      </c>
      <c r="C285" s="198" t="s">
        <v>357</v>
      </c>
      <c r="D285" s="199" t="s">
        <v>221</v>
      </c>
      <c r="E285" s="198" t="s">
        <v>3237</v>
      </c>
      <c r="F285" s="198" t="s">
        <v>3238</v>
      </c>
      <c r="G285" s="198" t="s">
        <v>2825</v>
      </c>
      <c r="H285" s="200" t="s">
        <v>3239</v>
      </c>
      <c r="I285" s="199"/>
      <c r="J285" s="198"/>
      <c r="K285" s="198" t="s">
        <v>3240</v>
      </c>
      <c r="L285" s="69"/>
      <c r="M285" s="234" t="s">
        <v>186</v>
      </c>
      <c r="N285" s="234" t="s">
        <v>787</v>
      </c>
      <c r="O285" s="203" t="s">
        <v>788</v>
      </c>
      <c r="P285" s="286"/>
      <c r="Q285" s="200" t="s">
        <v>3241</v>
      </c>
      <c r="R285" s="200" t="s">
        <v>3242</v>
      </c>
      <c r="S285" s="198" t="s">
        <v>2718</v>
      </c>
      <c r="T285" s="198" t="s">
        <v>3243</v>
      </c>
      <c r="U285" s="198" t="s">
        <v>3244</v>
      </c>
      <c r="V285" s="198" t="s">
        <v>3245</v>
      </c>
      <c r="W285" s="244" t="s">
        <v>248</v>
      </c>
      <c r="AA285" s="206">
        <f>IF(OR(J285="Fail",ISBLANK(J285)),INDEX('Issue Code Table'!C:C,MATCH(N:N,'Issue Code Table'!A:A,0)),IF(M285="Critical",6,IF(M285="Significant",5,IF(M285="Moderate",3,2))))</f>
        <v>5</v>
      </c>
    </row>
    <row r="286" spans="1:27" ht="409.5" x14ac:dyDescent="0.25">
      <c r="A286" s="197" t="s">
        <v>3246</v>
      </c>
      <c r="B286" s="198" t="s">
        <v>356</v>
      </c>
      <c r="C286" s="198" t="s">
        <v>357</v>
      </c>
      <c r="D286" s="199" t="s">
        <v>221</v>
      </c>
      <c r="E286" s="198" t="s">
        <v>3247</v>
      </c>
      <c r="F286" s="198" t="s">
        <v>3248</v>
      </c>
      <c r="G286" s="198" t="s">
        <v>2835</v>
      </c>
      <c r="H286" s="200" t="s">
        <v>3249</v>
      </c>
      <c r="I286" s="199"/>
      <c r="J286" s="198"/>
      <c r="K286" s="198" t="s">
        <v>3250</v>
      </c>
      <c r="L286" s="198"/>
      <c r="M286" s="234" t="s">
        <v>186</v>
      </c>
      <c r="N286" s="234" t="s">
        <v>2370</v>
      </c>
      <c r="O286" s="203" t="s">
        <v>2371</v>
      </c>
      <c r="P286" s="286"/>
      <c r="Q286" s="200" t="s">
        <v>3241</v>
      </c>
      <c r="R286" s="200" t="s">
        <v>3251</v>
      </c>
      <c r="S286" s="198" t="s">
        <v>3252</v>
      </c>
      <c r="T286" s="198" t="s">
        <v>3253</v>
      </c>
      <c r="U286" s="198" t="s">
        <v>3254</v>
      </c>
      <c r="V286" s="198" t="s">
        <v>3255</v>
      </c>
      <c r="W286" s="244" t="s">
        <v>248</v>
      </c>
      <c r="AA286" s="206">
        <f>IF(OR(J286="Fail",ISBLANK(J286)),INDEX('Issue Code Table'!C:C,MATCH(N:N,'Issue Code Table'!A:A,0)),IF(M286="Critical",6,IF(M286="Significant",5,IF(M286="Moderate",3,2))))</f>
        <v>5</v>
      </c>
    </row>
    <row r="287" spans="1:27" ht="312.5" x14ac:dyDescent="0.25">
      <c r="A287" s="197" t="s">
        <v>3256</v>
      </c>
      <c r="B287" s="221" t="s">
        <v>179</v>
      </c>
      <c r="C287" s="221" t="s">
        <v>180</v>
      </c>
      <c r="D287" s="199" t="s">
        <v>221</v>
      </c>
      <c r="E287" s="198" t="s">
        <v>3257</v>
      </c>
      <c r="F287" s="198" t="s">
        <v>3258</v>
      </c>
      <c r="G287" s="198" t="s">
        <v>2845</v>
      </c>
      <c r="H287" s="200" t="s">
        <v>3259</v>
      </c>
      <c r="I287" s="199"/>
      <c r="J287" s="198"/>
      <c r="K287" s="198" t="s">
        <v>3260</v>
      </c>
      <c r="L287" s="198"/>
      <c r="M287" s="238" t="s">
        <v>186</v>
      </c>
      <c r="N287" s="238" t="s">
        <v>2370</v>
      </c>
      <c r="O287" s="203" t="s">
        <v>2371</v>
      </c>
      <c r="P287" s="286"/>
      <c r="Q287" s="200" t="s">
        <v>3241</v>
      </c>
      <c r="R287" s="200" t="s">
        <v>3261</v>
      </c>
      <c r="S287" s="198" t="s">
        <v>3262</v>
      </c>
      <c r="T287" s="198" t="s">
        <v>352</v>
      </c>
      <c r="U287" s="198" t="s">
        <v>3263</v>
      </c>
      <c r="V287" s="198" t="s">
        <v>3264</v>
      </c>
      <c r="W287" s="244" t="s">
        <v>248</v>
      </c>
      <c r="AA287" s="206">
        <f>IF(OR(J287="Fail",ISBLANK(J287)),INDEX('Issue Code Table'!C:C,MATCH(N:N,'Issue Code Table'!A:A,0)),IF(M287="Critical",6,IF(M287="Significant",5,IF(M287="Moderate",3,2))))</f>
        <v>5</v>
      </c>
    </row>
    <row r="288" spans="1:27" ht="112.5" x14ac:dyDescent="0.25">
      <c r="A288" s="197" t="s">
        <v>3265</v>
      </c>
      <c r="B288" s="198" t="s">
        <v>957</v>
      </c>
      <c r="C288" s="198" t="s">
        <v>958</v>
      </c>
      <c r="D288" s="199" t="s">
        <v>221</v>
      </c>
      <c r="E288" s="198" t="s">
        <v>3266</v>
      </c>
      <c r="F288" s="198" t="s">
        <v>3267</v>
      </c>
      <c r="G288" s="198" t="s">
        <v>2857</v>
      </c>
      <c r="H288" s="200" t="s">
        <v>3268</v>
      </c>
      <c r="I288" s="199"/>
      <c r="J288" s="198"/>
      <c r="K288" s="198" t="s">
        <v>3269</v>
      </c>
      <c r="L288" s="198"/>
      <c r="M288" s="238" t="s">
        <v>227</v>
      </c>
      <c r="N288" s="238" t="s">
        <v>762</v>
      </c>
      <c r="O288" s="203" t="s">
        <v>763</v>
      </c>
      <c r="P288" s="286"/>
      <c r="Q288" s="200" t="s">
        <v>3270</v>
      </c>
      <c r="R288" s="200" t="s">
        <v>3271</v>
      </c>
      <c r="S288" s="198" t="s">
        <v>3272</v>
      </c>
      <c r="T288" s="198" t="s">
        <v>3273</v>
      </c>
      <c r="U288" s="198" t="s">
        <v>3274</v>
      </c>
      <c r="V288" s="198" t="s">
        <v>3275</v>
      </c>
      <c r="W288" s="244"/>
      <c r="AA288" s="206">
        <f>IF(OR(J288="Fail",ISBLANK(J288)),INDEX('Issue Code Table'!C:C,MATCH(N:N,'Issue Code Table'!A:A,0)),IF(M288="Critical",6,IF(M288="Significant",5,IF(M288="Moderate",3,2))))</f>
        <v>4</v>
      </c>
    </row>
    <row r="289" spans="1:27" ht="112.5" x14ac:dyDescent="0.25">
      <c r="A289" s="197" t="s">
        <v>3276</v>
      </c>
      <c r="B289" s="198" t="s">
        <v>957</v>
      </c>
      <c r="C289" s="198" t="s">
        <v>958</v>
      </c>
      <c r="D289" s="199" t="s">
        <v>221</v>
      </c>
      <c r="E289" s="198" t="s">
        <v>3277</v>
      </c>
      <c r="F289" s="198" t="s">
        <v>3278</v>
      </c>
      <c r="G289" s="198" t="s">
        <v>2871</v>
      </c>
      <c r="H289" s="200" t="s">
        <v>3279</v>
      </c>
      <c r="I289" s="199"/>
      <c r="J289" s="198"/>
      <c r="K289" s="198" t="s">
        <v>3280</v>
      </c>
      <c r="L289" s="198"/>
      <c r="M289" s="238" t="s">
        <v>227</v>
      </c>
      <c r="N289" s="238" t="s">
        <v>762</v>
      </c>
      <c r="O289" s="203" t="s">
        <v>763</v>
      </c>
      <c r="P289" s="286"/>
      <c r="Q289" s="200" t="s">
        <v>3270</v>
      </c>
      <c r="R289" s="200" t="s">
        <v>3281</v>
      </c>
      <c r="S289" s="198" t="s">
        <v>3272</v>
      </c>
      <c r="T289" s="198" t="s">
        <v>3282</v>
      </c>
      <c r="U289" s="198" t="s">
        <v>3283</v>
      </c>
      <c r="V289" s="198" t="s">
        <v>3284</v>
      </c>
      <c r="W289" s="244"/>
      <c r="AA289" s="206">
        <f>IF(OR(J289="Fail",ISBLANK(J289)),INDEX('Issue Code Table'!C:C,MATCH(N:N,'Issue Code Table'!A:A,0)),IF(M289="Critical",6,IF(M289="Significant",5,IF(M289="Moderate",3,2))))</f>
        <v>4</v>
      </c>
    </row>
    <row r="290" spans="1:27" ht="112.5" x14ac:dyDescent="0.25">
      <c r="A290" s="197" t="s">
        <v>3285</v>
      </c>
      <c r="B290" s="198" t="s">
        <v>957</v>
      </c>
      <c r="C290" s="198" t="s">
        <v>958</v>
      </c>
      <c r="D290" s="237" t="s">
        <v>221</v>
      </c>
      <c r="E290" s="198" t="s">
        <v>3286</v>
      </c>
      <c r="F290" s="198" t="s">
        <v>3287</v>
      </c>
      <c r="G290" s="198" t="s">
        <v>2883</v>
      </c>
      <c r="H290" s="200" t="s">
        <v>3268</v>
      </c>
      <c r="I290" s="199"/>
      <c r="J290" s="198"/>
      <c r="K290" s="198" t="s">
        <v>3269</v>
      </c>
      <c r="L290" s="198"/>
      <c r="M290" s="238" t="s">
        <v>227</v>
      </c>
      <c r="N290" s="238" t="s">
        <v>762</v>
      </c>
      <c r="O290" s="238" t="s">
        <v>763</v>
      </c>
      <c r="P290" s="286"/>
      <c r="Q290" s="200" t="s">
        <v>3270</v>
      </c>
      <c r="R290" s="200" t="s">
        <v>3288</v>
      </c>
      <c r="S290" s="198" t="s">
        <v>3272</v>
      </c>
      <c r="T290" s="198" t="s">
        <v>3289</v>
      </c>
      <c r="U290" s="198" t="s">
        <v>3290</v>
      </c>
      <c r="V290" s="198" t="s">
        <v>3291</v>
      </c>
      <c r="W290" s="244"/>
      <c r="AA290" s="206">
        <f>IF(OR(J290="Fail",ISBLANK(J290)),INDEX('Issue Code Table'!C:C,MATCH(N:N,'Issue Code Table'!A:A,0)),IF(M290="Critical",6,IF(M290="Significant",5,IF(M290="Moderate",3,2))))</f>
        <v>4</v>
      </c>
    </row>
    <row r="291" spans="1:27" ht="162.5" x14ac:dyDescent="0.25">
      <c r="A291" s="197" t="s">
        <v>3292</v>
      </c>
      <c r="B291" s="198" t="s">
        <v>957</v>
      </c>
      <c r="C291" s="198" t="s">
        <v>958</v>
      </c>
      <c r="D291" s="199" t="s">
        <v>221</v>
      </c>
      <c r="E291" s="198" t="s">
        <v>3293</v>
      </c>
      <c r="F291" s="198" t="s">
        <v>3294</v>
      </c>
      <c r="G291" s="198" t="s">
        <v>2895</v>
      </c>
      <c r="H291" s="200" t="s">
        <v>3295</v>
      </c>
      <c r="I291" s="199"/>
      <c r="J291" s="198"/>
      <c r="K291" s="198" t="s">
        <v>3296</v>
      </c>
      <c r="L291" s="198"/>
      <c r="M291" s="238" t="s">
        <v>227</v>
      </c>
      <c r="N291" s="238" t="s">
        <v>307</v>
      </c>
      <c r="O291" s="203" t="s">
        <v>308</v>
      </c>
      <c r="P291" s="286"/>
      <c r="Q291" s="200" t="s">
        <v>3270</v>
      </c>
      <c r="R291" s="200" t="s">
        <v>3297</v>
      </c>
      <c r="S291" s="198" t="s">
        <v>3272</v>
      </c>
      <c r="T291" s="198" t="s">
        <v>3298</v>
      </c>
      <c r="U291" s="198" t="s">
        <v>3299</v>
      </c>
      <c r="V291" s="198" t="s">
        <v>3300</v>
      </c>
      <c r="W291" s="244"/>
      <c r="AA291" s="206">
        <f>IF(OR(J291="Fail",ISBLANK(J291)),INDEX('Issue Code Table'!C:C,MATCH(N:N,'Issue Code Table'!A:A,0)),IF(M291="Critical",6,IF(M291="Significant",5,IF(M291="Moderate",3,2))))</f>
        <v>4</v>
      </c>
    </row>
    <row r="292" spans="1:27" ht="125" x14ac:dyDescent="0.25">
      <c r="A292" s="197" t="s">
        <v>3301</v>
      </c>
      <c r="B292" s="198" t="s">
        <v>340</v>
      </c>
      <c r="C292" s="198" t="s">
        <v>341</v>
      </c>
      <c r="D292" s="199" t="s">
        <v>221</v>
      </c>
      <c r="E292" s="198" t="s">
        <v>3302</v>
      </c>
      <c r="F292" s="198" t="s">
        <v>3303</v>
      </c>
      <c r="G292" s="198" t="s">
        <v>2906</v>
      </c>
      <c r="H292" s="200" t="s">
        <v>3304</v>
      </c>
      <c r="I292" s="199"/>
      <c r="J292" s="198"/>
      <c r="K292" s="198" t="s">
        <v>3305</v>
      </c>
      <c r="L292" s="198"/>
      <c r="M292" s="238" t="s">
        <v>227</v>
      </c>
      <c r="N292" s="238" t="s">
        <v>1449</v>
      </c>
      <c r="O292" s="203" t="s">
        <v>1450</v>
      </c>
      <c r="P292" s="286"/>
      <c r="Q292" s="200" t="s">
        <v>3306</v>
      </c>
      <c r="R292" s="200" t="s">
        <v>3307</v>
      </c>
      <c r="S292" s="198" t="s">
        <v>3308</v>
      </c>
      <c r="T292" s="198" t="s">
        <v>3309</v>
      </c>
      <c r="U292" s="198" t="s">
        <v>3310</v>
      </c>
      <c r="V292" s="198" t="s">
        <v>3311</v>
      </c>
      <c r="W292" s="244"/>
      <c r="AA292" s="206">
        <f>IF(OR(J292="Fail",ISBLANK(J292)),INDEX('Issue Code Table'!C:C,MATCH(N:N,'Issue Code Table'!A:A,0)),IF(M292="Critical",6,IF(M292="Significant",5,IF(M292="Moderate",3,2))))</f>
        <v>3</v>
      </c>
    </row>
    <row r="293" spans="1:27" ht="200" x14ac:dyDescent="0.25">
      <c r="A293" s="197" t="s">
        <v>3312</v>
      </c>
      <c r="B293" s="198" t="s">
        <v>356</v>
      </c>
      <c r="C293" s="198" t="s">
        <v>357</v>
      </c>
      <c r="D293" s="199" t="s">
        <v>221</v>
      </c>
      <c r="E293" s="198" t="s">
        <v>3313</v>
      </c>
      <c r="F293" s="198" t="s">
        <v>3314</v>
      </c>
      <c r="G293" s="198" t="s">
        <v>2917</v>
      </c>
      <c r="H293" s="200" t="s">
        <v>3315</v>
      </c>
      <c r="I293" s="199"/>
      <c r="J293" s="198"/>
      <c r="K293" s="198" t="s">
        <v>3316</v>
      </c>
      <c r="L293" s="198"/>
      <c r="M293" s="238" t="s">
        <v>186</v>
      </c>
      <c r="N293" s="238" t="s">
        <v>787</v>
      </c>
      <c r="O293" s="203" t="s">
        <v>788</v>
      </c>
      <c r="P293" s="286"/>
      <c r="Q293" s="200" t="s">
        <v>3317</v>
      </c>
      <c r="R293" s="200" t="s">
        <v>3318</v>
      </c>
      <c r="S293" s="198" t="s">
        <v>3319</v>
      </c>
      <c r="T293" s="198" t="s">
        <v>352</v>
      </c>
      <c r="U293" s="198" t="s">
        <v>3320</v>
      </c>
      <c r="V293" s="198" t="s">
        <v>3321</v>
      </c>
      <c r="W293" s="244" t="s">
        <v>248</v>
      </c>
      <c r="AA293" s="206">
        <f>IF(OR(J293="Fail",ISBLANK(J293)),INDEX('Issue Code Table'!C:C,MATCH(N:N,'Issue Code Table'!A:A,0)),IF(M293="Critical",6,IF(M293="Significant",5,IF(M293="Moderate",3,2))))</f>
        <v>5</v>
      </c>
    </row>
    <row r="294" spans="1:27" ht="112.5" x14ac:dyDescent="0.25">
      <c r="A294" s="197" t="s">
        <v>3322</v>
      </c>
      <c r="B294" s="198" t="s">
        <v>356</v>
      </c>
      <c r="C294" s="198" t="s">
        <v>357</v>
      </c>
      <c r="D294" s="199" t="s">
        <v>221</v>
      </c>
      <c r="E294" s="198" t="s">
        <v>3323</v>
      </c>
      <c r="F294" s="198" t="s">
        <v>3324</v>
      </c>
      <c r="G294" s="198" t="s">
        <v>2928</v>
      </c>
      <c r="H294" s="200" t="s">
        <v>3325</v>
      </c>
      <c r="I294" s="199"/>
      <c r="J294" s="198"/>
      <c r="K294" s="198" t="s">
        <v>3326</v>
      </c>
      <c r="L294" s="198"/>
      <c r="M294" s="238" t="s">
        <v>227</v>
      </c>
      <c r="N294" s="238" t="s">
        <v>2355</v>
      </c>
      <c r="O294" s="203" t="s">
        <v>2356</v>
      </c>
      <c r="P294" s="286"/>
      <c r="Q294" s="200" t="s">
        <v>3317</v>
      </c>
      <c r="R294" s="200" t="s">
        <v>3327</v>
      </c>
      <c r="S294" s="198" t="s">
        <v>3328</v>
      </c>
      <c r="T294" s="198" t="s">
        <v>3329</v>
      </c>
      <c r="U294" s="198" t="s">
        <v>3330</v>
      </c>
      <c r="V294" s="198" t="s">
        <v>3331</v>
      </c>
      <c r="W294" s="244"/>
      <c r="AA294" s="206">
        <f>IF(OR(J294="Fail",ISBLANK(J294)),INDEX('Issue Code Table'!C:C,MATCH(N:N,'Issue Code Table'!A:A,0)),IF(M294="Critical",6,IF(M294="Significant",5,IF(M294="Moderate",3,2))))</f>
        <v>5</v>
      </c>
    </row>
    <row r="295" spans="1:27" ht="112.5" x14ac:dyDescent="0.25">
      <c r="A295" s="197" t="s">
        <v>3332</v>
      </c>
      <c r="B295" s="198" t="s">
        <v>356</v>
      </c>
      <c r="C295" s="198" t="s">
        <v>357</v>
      </c>
      <c r="D295" s="199" t="s">
        <v>221</v>
      </c>
      <c r="E295" s="198" t="s">
        <v>3333</v>
      </c>
      <c r="F295" s="198" t="s">
        <v>3334</v>
      </c>
      <c r="G295" s="198" t="s">
        <v>2938</v>
      </c>
      <c r="H295" s="200" t="s">
        <v>3335</v>
      </c>
      <c r="I295" s="199"/>
      <c r="J295" s="198"/>
      <c r="K295" s="198" t="s">
        <v>3336</v>
      </c>
      <c r="L295" s="198"/>
      <c r="M295" s="238" t="s">
        <v>186</v>
      </c>
      <c r="N295" s="238" t="s">
        <v>787</v>
      </c>
      <c r="O295" s="203" t="s">
        <v>788</v>
      </c>
      <c r="P295" s="286"/>
      <c r="Q295" s="200" t="s">
        <v>3337</v>
      </c>
      <c r="R295" s="200" t="s">
        <v>3338</v>
      </c>
      <c r="S295" s="198" t="s">
        <v>3339</v>
      </c>
      <c r="T295" s="198" t="s">
        <v>3340</v>
      </c>
      <c r="U295" s="198" t="s">
        <v>3341</v>
      </c>
      <c r="V295" s="198" t="s">
        <v>3342</v>
      </c>
      <c r="W295" s="244" t="s">
        <v>248</v>
      </c>
      <c r="AA295" s="206">
        <f>IF(OR(J295="Fail",ISBLANK(J295)),INDEX('Issue Code Table'!C:C,MATCH(N:N,'Issue Code Table'!A:A,0)),IF(M295="Critical",6,IF(M295="Significant",5,IF(M295="Moderate",3,2))))</f>
        <v>5</v>
      </c>
    </row>
    <row r="296" spans="1:27" ht="112.5" x14ac:dyDescent="0.25">
      <c r="A296" s="197" t="s">
        <v>3343</v>
      </c>
      <c r="B296" s="198" t="s">
        <v>356</v>
      </c>
      <c r="C296" s="198" t="s">
        <v>357</v>
      </c>
      <c r="D296" s="199" t="s">
        <v>221</v>
      </c>
      <c r="E296" s="198" t="s">
        <v>3344</v>
      </c>
      <c r="F296" s="198" t="s">
        <v>3345</v>
      </c>
      <c r="G296" s="198" t="s">
        <v>2949</v>
      </c>
      <c r="H296" s="200" t="s">
        <v>3346</v>
      </c>
      <c r="I296" s="199"/>
      <c r="J296" s="198"/>
      <c r="K296" s="198" t="s">
        <v>3347</v>
      </c>
      <c r="L296" s="198"/>
      <c r="M296" s="238" t="s">
        <v>186</v>
      </c>
      <c r="N296" s="238" t="s">
        <v>787</v>
      </c>
      <c r="O296" s="203" t="s">
        <v>788</v>
      </c>
      <c r="P296" s="286"/>
      <c r="Q296" s="200" t="s">
        <v>3337</v>
      </c>
      <c r="R296" s="200" t="s">
        <v>3348</v>
      </c>
      <c r="S296" s="198" t="s">
        <v>3339</v>
      </c>
      <c r="T296" s="198" t="s">
        <v>3349</v>
      </c>
      <c r="U296" s="198" t="s">
        <v>3350</v>
      </c>
      <c r="V296" s="198" t="s">
        <v>3351</v>
      </c>
      <c r="W296" s="244" t="s">
        <v>248</v>
      </c>
      <c r="AA296" s="206">
        <f>IF(OR(J296="Fail",ISBLANK(J296)),INDEX('Issue Code Table'!C:C,MATCH(N:N,'Issue Code Table'!A:A,0)),IF(M296="Critical",6,IF(M296="Significant",5,IF(M296="Moderate",3,2))))</f>
        <v>5</v>
      </c>
    </row>
    <row r="297" spans="1:27" ht="112.5" x14ac:dyDescent="0.25">
      <c r="A297" s="197" t="s">
        <v>3352</v>
      </c>
      <c r="B297" s="198" t="s">
        <v>356</v>
      </c>
      <c r="C297" s="198" t="s">
        <v>357</v>
      </c>
      <c r="D297" s="199" t="s">
        <v>221</v>
      </c>
      <c r="E297" s="198" t="s">
        <v>3353</v>
      </c>
      <c r="F297" s="198" t="s">
        <v>3354</v>
      </c>
      <c r="G297" s="198" t="s">
        <v>2959</v>
      </c>
      <c r="H297" s="200" t="s">
        <v>3355</v>
      </c>
      <c r="I297" s="199"/>
      <c r="J297" s="198"/>
      <c r="K297" s="198" t="s">
        <v>3356</v>
      </c>
      <c r="L297" s="198"/>
      <c r="M297" s="238" t="s">
        <v>227</v>
      </c>
      <c r="N297" s="238" t="s">
        <v>3357</v>
      </c>
      <c r="O297" s="203" t="s">
        <v>3358</v>
      </c>
      <c r="P297" s="286"/>
      <c r="Q297" s="200" t="s">
        <v>3359</v>
      </c>
      <c r="R297" s="200" t="s">
        <v>3360</v>
      </c>
      <c r="S297" s="198" t="s">
        <v>3361</v>
      </c>
      <c r="T297" s="198" t="s">
        <v>3362</v>
      </c>
      <c r="U297" s="198" t="s">
        <v>3363</v>
      </c>
      <c r="V297" s="198" t="s">
        <v>3364</v>
      </c>
      <c r="W297" s="244"/>
      <c r="AA297" s="206">
        <f>IF(OR(J297="Fail",ISBLANK(J297)),INDEX('Issue Code Table'!C:C,MATCH(N:N,'Issue Code Table'!A:A,0)),IF(M297="Critical",6,IF(M297="Significant",5,IF(M297="Moderate",3,2))))</f>
        <v>4</v>
      </c>
    </row>
    <row r="298" spans="1:27" ht="162.5" x14ac:dyDescent="0.25">
      <c r="A298" s="197" t="s">
        <v>3365</v>
      </c>
      <c r="B298" s="198" t="s">
        <v>340</v>
      </c>
      <c r="C298" s="198" t="s">
        <v>341</v>
      </c>
      <c r="D298" s="199" t="s">
        <v>221</v>
      </c>
      <c r="E298" s="198" t="s">
        <v>3105</v>
      </c>
      <c r="F298" s="198" t="s">
        <v>3106</v>
      </c>
      <c r="G298" s="198" t="s">
        <v>2971</v>
      </c>
      <c r="H298" s="200" t="s">
        <v>3107</v>
      </c>
      <c r="I298" s="199"/>
      <c r="J298" s="198"/>
      <c r="K298" s="198" t="s">
        <v>3108</v>
      </c>
      <c r="L298" s="198"/>
      <c r="M298" s="238" t="s">
        <v>186</v>
      </c>
      <c r="N298" s="238" t="s">
        <v>347</v>
      </c>
      <c r="O298" s="203" t="s">
        <v>348</v>
      </c>
      <c r="P298" s="249"/>
      <c r="Q298" s="200" t="s">
        <v>3366</v>
      </c>
      <c r="R298" s="200" t="s">
        <v>3367</v>
      </c>
      <c r="S298" s="198" t="s">
        <v>3110</v>
      </c>
      <c r="T298" s="198" t="s">
        <v>352</v>
      </c>
      <c r="U298" s="198" t="s">
        <v>3368</v>
      </c>
      <c r="V298" s="198" t="s">
        <v>3369</v>
      </c>
      <c r="W298" s="244" t="s">
        <v>248</v>
      </c>
      <c r="AA298" s="206">
        <f>IF(OR(J298="Fail",ISBLANK(J298)),INDEX('Issue Code Table'!C:C,MATCH(N:N,'Issue Code Table'!A:A,0)),IF(M298="Critical",6,IF(M298="Significant",5,IF(M298="Moderate",3,2))))</f>
        <v>5</v>
      </c>
    </row>
    <row r="299" spans="1:27" ht="15.65" customHeight="1" x14ac:dyDescent="0.25">
      <c r="A299" s="57"/>
      <c r="B299" s="57" t="s">
        <v>3370</v>
      </c>
      <c r="C299" s="56"/>
      <c r="D299" s="56"/>
      <c r="E299" s="56"/>
      <c r="F299" s="56"/>
      <c r="G299" s="56"/>
      <c r="H299" s="56"/>
      <c r="I299" s="56"/>
      <c r="J299" s="56"/>
      <c r="K299" s="56"/>
      <c r="L299" s="56"/>
      <c r="M299" s="56"/>
      <c r="N299" s="56"/>
      <c r="O299" s="56"/>
      <c r="P299" s="56"/>
      <c r="Q299" s="56"/>
      <c r="R299" s="56"/>
      <c r="S299" s="56"/>
      <c r="T299" s="56"/>
      <c r="U299" s="56"/>
      <c r="V299" s="56"/>
      <c r="W299" s="56"/>
      <c r="AA299" s="56"/>
    </row>
    <row r="300" spans="1:27" x14ac:dyDescent="0.25">
      <c r="A300"/>
      <c r="W300" s="50"/>
      <c r="X300" s="50"/>
      <c r="Y300" s="50"/>
      <c r="Z300" s="50"/>
    </row>
    <row r="301" spans="1:27" x14ac:dyDescent="0.25">
      <c r="A301"/>
      <c r="W301" s="50"/>
      <c r="X301" s="50"/>
      <c r="Y301" s="50"/>
      <c r="Z301" s="50"/>
    </row>
    <row r="302" spans="1:27" hidden="1" x14ac:dyDescent="0.25">
      <c r="A302"/>
      <c r="I302" s="50" t="s">
        <v>3371</v>
      </c>
      <c r="W302" s="50"/>
      <c r="X302" s="50"/>
      <c r="Y302" s="50"/>
      <c r="Z302" s="50"/>
    </row>
    <row r="303" spans="1:27" hidden="1" x14ac:dyDescent="0.25">
      <c r="A303"/>
      <c r="I303" s="50" t="s">
        <v>57</v>
      </c>
      <c r="W303" s="50"/>
      <c r="X303" s="50"/>
      <c r="Y303" s="50"/>
      <c r="Z303" s="50"/>
    </row>
    <row r="304" spans="1:27" hidden="1" x14ac:dyDescent="0.25">
      <c r="A304"/>
      <c r="I304" s="50" t="s">
        <v>58</v>
      </c>
      <c r="W304" s="50"/>
      <c r="X304" s="50"/>
      <c r="Y304" s="50"/>
      <c r="Z304" s="50"/>
    </row>
    <row r="305" spans="1:26" hidden="1" x14ac:dyDescent="0.25">
      <c r="A305"/>
      <c r="I305" s="50" t="s">
        <v>46</v>
      </c>
      <c r="W305" s="50"/>
      <c r="X305" s="50"/>
      <c r="Y305" s="50"/>
      <c r="Z305" s="50"/>
    </row>
    <row r="306" spans="1:26" hidden="1" x14ac:dyDescent="0.25">
      <c r="A306"/>
      <c r="I306" s="50" t="s">
        <v>3372</v>
      </c>
      <c r="W306" s="50"/>
      <c r="X306" s="50"/>
      <c r="Y306" s="50"/>
      <c r="Z306" s="50"/>
    </row>
    <row r="307" spans="1:26" hidden="1" x14ac:dyDescent="0.25">
      <c r="A307"/>
      <c r="W307" s="50"/>
      <c r="X307" s="50"/>
      <c r="Y307" s="50"/>
      <c r="Z307" s="50"/>
    </row>
    <row r="308" spans="1:26" hidden="1" x14ac:dyDescent="0.25">
      <c r="A308"/>
      <c r="I308" s="55" t="s">
        <v>3373</v>
      </c>
      <c r="W308" s="50"/>
      <c r="X308" s="50"/>
      <c r="Y308" s="50"/>
      <c r="Z308" s="50"/>
    </row>
    <row r="309" spans="1:26" hidden="1" x14ac:dyDescent="0.25">
      <c r="A309"/>
      <c r="I309" s="58" t="s">
        <v>172</v>
      </c>
      <c r="W309" s="50"/>
      <c r="X309" s="50"/>
      <c r="Y309" s="50"/>
      <c r="Z309" s="50"/>
    </row>
    <row r="310" spans="1:26" hidden="1" x14ac:dyDescent="0.25">
      <c r="A310"/>
      <c r="I310" s="55" t="s">
        <v>186</v>
      </c>
      <c r="W310" s="50"/>
      <c r="X310" s="50"/>
      <c r="Y310" s="50"/>
      <c r="Z310" s="50"/>
    </row>
    <row r="311" spans="1:26" hidden="1" x14ac:dyDescent="0.25">
      <c r="A311"/>
      <c r="I311" s="55" t="s">
        <v>227</v>
      </c>
      <c r="W311" s="50"/>
      <c r="X311" s="50"/>
      <c r="Y311" s="50"/>
      <c r="Z311" s="50"/>
    </row>
    <row r="312" spans="1:26" hidden="1" x14ac:dyDescent="0.25">
      <c r="A312"/>
      <c r="I312" s="55" t="s">
        <v>306</v>
      </c>
      <c r="W312" s="50"/>
      <c r="X312" s="50"/>
      <c r="Y312" s="50"/>
      <c r="Z312" s="50"/>
    </row>
    <row r="313" spans="1:26" hidden="1" x14ac:dyDescent="0.25">
      <c r="A313"/>
      <c r="W313" s="50"/>
      <c r="X313" s="50"/>
      <c r="Y313" s="50"/>
      <c r="Z313" s="50"/>
    </row>
    <row r="314" spans="1:26" hidden="1" x14ac:dyDescent="0.25">
      <c r="A314" s="68"/>
      <c r="B314" s="68"/>
      <c r="C314" s="68"/>
      <c r="D314" s="68"/>
      <c r="E314" s="68"/>
      <c r="F314" s="68"/>
      <c r="G314" s="68"/>
      <c r="H314" s="68"/>
      <c r="I314" s="68"/>
      <c r="J314" s="68"/>
      <c r="K314" s="68"/>
      <c r="L314" s="68"/>
      <c r="M314" s="68"/>
      <c r="N314" s="68"/>
      <c r="O314" s="68"/>
      <c r="P314" s="68"/>
      <c r="Q314" s="68"/>
      <c r="R314" s="68"/>
      <c r="S314" s="68"/>
      <c r="T314" s="68"/>
      <c r="U314" s="68"/>
      <c r="W314" s="68"/>
      <c r="X314" s="50"/>
      <c r="Y314" s="50"/>
      <c r="Z314" s="50"/>
    </row>
    <row r="315" spans="1:26" x14ac:dyDescent="0.25">
      <c r="A315" s="68"/>
      <c r="B315" s="68"/>
      <c r="C315" s="68"/>
      <c r="D315" s="68"/>
      <c r="E315" s="68"/>
      <c r="F315" s="68"/>
      <c r="G315" s="68"/>
      <c r="H315" s="68"/>
      <c r="I315" s="68"/>
      <c r="J315" s="68"/>
      <c r="K315" s="68"/>
      <c r="L315" s="68"/>
      <c r="M315" s="68"/>
      <c r="N315" s="68"/>
      <c r="O315" s="68"/>
      <c r="P315" s="68"/>
      <c r="Q315" s="68"/>
      <c r="R315" s="68"/>
      <c r="S315" s="68"/>
      <c r="T315" s="68"/>
      <c r="U315" s="68"/>
      <c r="W315" s="68"/>
      <c r="X315" s="50"/>
      <c r="Y315" s="68"/>
      <c r="Z315" s="50"/>
    </row>
    <row r="316" spans="1:26" x14ac:dyDescent="0.25">
      <c r="A316" s="68"/>
      <c r="B316" s="68"/>
      <c r="C316" s="68"/>
      <c r="D316" s="68"/>
      <c r="E316" s="68"/>
      <c r="F316" s="68"/>
      <c r="G316" s="68"/>
      <c r="H316" s="68"/>
      <c r="I316" s="68"/>
      <c r="J316" s="68"/>
      <c r="K316" s="68"/>
      <c r="L316" s="68"/>
      <c r="M316" s="68"/>
      <c r="N316" s="68"/>
      <c r="O316" s="68"/>
      <c r="P316" s="68"/>
      <c r="Q316" s="68"/>
      <c r="R316" s="68"/>
      <c r="S316" s="68"/>
      <c r="T316" s="68"/>
      <c r="U316" s="68"/>
      <c r="W316" s="68"/>
      <c r="X316" s="50"/>
      <c r="Y316" s="68"/>
      <c r="Z316" s="50"/>
    </row>
    <row r="317" spans="1:26" x14ac:dyDescent="0.25">
      <c r="A317" s="68"/>
      <c r="B317" s="68"/>
      <c r="C317" s="68"/>
      <c r="D317" s="68"/>
      <c r="E317" s="68"/>
      <c r="F317" s="68"/>
      <c r="G317" s="68"/>
      <c r="H317" s="68"/>
      <c r="I317" s="68"/>
      <c r="J317" s="68"/>
      <c r="K317" s="68"/>
      <c r="L317" s="68"/>
      <c r="M317" s="68"/>
      <c r="N317" s="68"/>
      <c r="O317" s="68"/>
      <c r="P317" s="68"/>
      <c r="Q317" s="68"/>
      <c r="R317" s="68"/>
      <c r="S317" s="68"/>
      <c r="T317" s="68"/>
      <c r="U317" s="68"/>
      <c r="W317" s="68"/>
      <c r="Y317" s="68"/>
    </row>
    <row r="318" spans="1:26" x14ac:dyDescent="0.25">
      <c r="A318" s="68"/>
      <c r="B318" s="68"/>
      <c r="C318" s="68"/>
      <c r="D318" s="68"/>
      <c r="E318" s="68"/>
      <c r="F318" s="68"/>
      <c r="G318" s="68"/>
      <c r="H318" s="68"/>
      <c r="I318" s="68"/>
      <c r="J318" s="68"/>
      <c r="K318" s="68"/>
      <c r="L318" s="68"/>
      <c r="M318" s="68"/>
      <c r="N318" s="68"/>
      <c r="O318" s="68"/>
      <c r="P318" s="68"/>
      <c r="Q318" s="68"/>
      <c r="R318" s="68"/>
      <c r="S318" s="68"/>
      <c r="T318" s="68"/>
      <c r="U318" s="68"/>
      <c r="W318" s="68"/>
      <c r="Y318" s="68"/>
    </row>
    <row r="319" spans="1:26" x14ac:dyDescent="0.25">
      <c r="A319" s="68"/>
      <c r="B319" s="68"/>
      <c r="C319" s="68"/>
      <c r="D319" s="68"/>
      <c r="E319" s="68"/>
      <c r="F319" s="68"/>
      <c r="G319" s="68"/>
      <c r="H319" s="68"/>
      <c r="I319" s="68"/>
      <c r="J319" s="68"/>
      <c r="K319" s="68"/>
      <c r="L319" s="68"/>
      <c r="M319" s="68"/>
      <c r="N319" s="68"/>
      <c r="O319" s="68"/>
      <c r="P319" s="68"/>
      <c r="Q319" s="68"/>
      <c r="R319" s="68"/>
      <c r="S319" s="68"/>
      <c r="T319" s="68"/>
      <c r="U319" s="68"/>
      <c r="W319" s="68"/>
      <c r="Y319" s="68"/>
    </row>
    <row r="320" spans="1:26" x14ac:dyDescent="0.25">
      <c r="A320" s="68"/>
      <c r="B320" s="68"/>
      <c r="C320" s="68"/>
      <c r="D320" s="68"/>
      <c r="E320" s="68"/>
      <c r="F320" s="68"/>
      <c r="G320" s="68"/>
      <c r="H320" s="68"/>
      <c r="I320" s="68"/>
      <c r="J320" s="68"/>
      <c r="K320" s="68"/>
      <c r="L320" s="68"/>
      <c r="M320" s="68"/>
      <c r="N320" s="68"/>
      <c r="O320" s="68"/>
      <c r="P320" s="68"/>
      <c r="Q320" s="68"/>
      <c r="R320" s="68"/>
      <c r="S320" s="68"/>
      <c r="T320" s="68"/>
      <c r="U320" s="68"/>
      <c r="W320" s="68"/>
      <c r="Y320" s="68"/>
    </row>
    <row r="321" spans="1:25" x14ac:dyDescent="0.25">
      <c r="A321" s="68"/>
      <c r="B321" s="68"/>
      <c r="C321" s="68"/>
      <c r="D321" s="68"/>
      <c r="E321" s="68"/>
      <c r="F321" s="68"/>
      <c r="G321" s="68"/>
      <c r="H321" s="68"/>
      <c r="I321" s="68"/>
      <c r="J321" s="68"/>
      <c r="K321" s="68"/>
      <c r="L321" s="68"/>
      <c r="M321" s="68"/>
      <c r="N321" s="68"/>
      <c r="O321" s="68"/>
      <c r="P321" s="68"/>
      <c r="Q321" s="68"/>
      <c r="R321" s="68"/>
      <c r="S321" s="68"/>
      <c r="T321" s="68"/>
      <c r="U321" s="68"/>
      <c r="W321" s="68"/>
      <c r="Y321" s="68"/>
    </row>
    <row r="322" spans="1:25" x14ac:dyDescent="0.25">
      <c r="A322" s="68"/>
      <c r="B322" s="68"/>
      <c r="C322" s="68"/>
      <c r="D322" s="68"/>
      <c r="E322" s="68"/>
      <c r="F322" s="68"/>
      <c r="G322" s="68"/>
      <c r="H322" s="68"/>
      <c r="I322" s="68"/>
      <c r="J322" s="68"/>
      <c r="K322" s="68"/>
      <c r="L322" s="68"/>
      <c r="M322" s="68"/>
      <c r="N322" s="68"/>
      <c r="O322" s="68"/>
      <c r="P322" s="68"/>
      <c r="Q322" s="68"/>
      <c r="R322" s="68"/>
      <c r="S322" s="68"/>
      <c r="T322" s="68"/>
      <c r="U322" s="68"/>
      <c r="W322" s="68"/>
      <c r="Y322" s="68"/>
    </row>
    <row r="323" spans="1:25" x14ac:dyDescent="0.25">
      <c r="A323" s="68"/>
      <c r="B323" s="68"/>
      <c r="C323" s="68"/>
      <c r="D323" s="68"/>
      <c r="E323" s="68"/>
      <c r="F323" s="68"/>
      <c r="G323" s="68"/>
      <c r="H323" s="68"/>
      <c r="I323" s="68"/>
      <c r="J323" s="68"/>
      <c r="K323" s="68"/>
      <c r="L323" s="68"/>
      <c r="M323" s="68"/>
      <c r="N323" s="68"/>
      <c r="O323" s="68"/>
      <c r="P323" s="68"/>
      <c r="Q323" s="68"/>
      <c r="R323" s="68"/>
      <c r="S323" s="68"/>
      <c r="T323" s="68"/>
      <c r="U323" s="68"/>
      <c r="W323" s="68"/>
      <c r="Y323" s="68"/>
    </row>
    <row r="324" spans="1:25" x14ac:dyDescent="0.25">
      <c r="A324" s="68"/>
      <c r="B324" s="68"/>
      <c r="C324" s="68"/>
      <c r="D324" s="68"/>
      <c r="E324" s="68"/>
      <c r="F324" s="68"/>
      <c r="G324" s="68"/>
      <c r="H324" s="68"/>
      <c r="I324" s="68"/>
      <c r="J324" s="68"/>
      <c r="K324" s="68"/>
      <c r="L324" s="68"/>
      <c r="M324" s="68"/>
      <c r="N324" s="68"/>
      <c r="O324" s="68"/>
      <c r="P324" s="68"/>
      <c r="Q324" s="68"/>
      <c r="R324" s="68"/>
      <c r="S324" s="68"/>
      <c r="T324" s="68"/>
      <c r="U324" s="68"/>
      <c r="W324" s="68"/>
      <c r="Y324" s="68"/>
    </row>
    <row r="325" spans="1:25" x14ac:dyDescent="0.25">
      <c r="A325" s="68"/>
      <c r="B325" s="68"/>
      <c r="C325" s="68"/>
      <c r="D325" s="68"/>
      <c r="E325" s="68"/>
      <c r="F325" s="68"/>
      <c r="G325" s="68"/>
      <c r="H325" s="68"/>
      <c r="I325" s="68"/>
      <c r="J325" s="68"/>
      <c r="K325" s="68"/>
      <c r="L325" s="68"/>
      <c r="M325" s="68"/>
      <c r="N325" s="68"/>
      <c r="O325" s="68"/>
      <c r="P325" s="68"/>
      <c r="Q325" s="68"/>
      <c r="R325" s="68"/>
      <c r="S325" s="68"/>
      <c r="T325" s="68"/>
      <c r="U325" s="68"/>
      <c r="W325" s="68"/>
      <c r="Y325" s="68"/>
    </row>
    <row r="326" spans="1:25" x14ac:dyDescent="0.25">
      <c r="A326" s="68"/>
      <c r="B326" s="68"/>
      <c r="C326" s="68"/>
      <c r="D326" s="68"/>
      <c r="E326" s="68"/>
      <c r="F326" s="68"/>
      <c r="G326" s="68"/>
      <c r="H326" s="68"/>
      <c r="I326" s="68"/>
      <c r="J326" s="68"/>
      <c r="K326" s="68"/>
      <c r="L326" s="68"/>
      <c r="M326" s="68"/>
      <c r="N326" s="68"/>
      <c r="O326" s="68"/>
      <c r="P326" s="68"/>
      <c r="Q326" s="68"/>
      <c r="R326" s="68"/>
      <c r="S326" s="68"/>
      <c r="T326" s="68"/>
      <c r="U326" s="68"/>
      <c r="W326" s="68"/>
      <c r="Y326" s="68"/>
    </row>
    <row r="327" spans="1:25" x14ac:dyDescent="0.25">
      <c r="A327" s="68"/>
      <c r="B327" s="68"/>
      <c r="C327" s="68"/>
      <c r="D327" s="68"/>
      <c r="E327" s="68"/>
      <c r="F327" s="68"/>
      <c r="G327" s="68"/>
      <c r="H327" s="68"/>
      <c r="I327" s="68"/>
      <c r="J327" s="68"/>
      <c r="K327" s="68"/>
      <c r="L327" s="68"/>
      <c r="M327" s="68"/>
      <c r="N327" s="68"/>
      <c r="O327" s="68"/>
      <c r="P327" s="68"/>
      <c r="Q327" s="68"/>
      <c r="R327" s="68"/>
      <c r="S327" s="68"/>
      <c r="T327" s="68"/>
      <c r="U327" s="68"/>
      <c r="W327" s="68"/>
      <c r="Y327" s="68"/>
    </row>
    <row r="328" spans="1:25" x14ac:dyDescent="0.25">
      <c r="A328" s="68"/>
      <c r="B328" s="68"/>
      <c r="C328" s="68"/>
      <c r="D328" s="68"/>
      <c r="E328" s="68"/>
      <c r="F328" s="68"/>
      <c r="G328" s="68"/>
      <c r="H328" s="68"/>
      <c r="I328" s="68"/>
      <c r="J328" s="68"/>
      <c r="K328" s="68"/>
      <c r="L328" s="68"/>
      <c r="M328" s="68"/>
      <c r="N328" s="68"/>
      <c r="O328" s="68"/>
      <c r="P328" s="68"/>
      <c r="Q328" s="68"/>
      <c r="R328" s="68"/>
      <c r="S328" s="68"/>
      <c r="T328" s="68"/>
      <c r="U328" s="68"/>
      <c r="W328" s="68"/>
      <c r="Y328" s="68"/>
    </row>
    <row r="329" spans="1:25" x14ac:dyDescent="0.25">
      <c r="A329" s="68"/>
      <c r="B329" s="68"/>
      <c r="C329" s="68"/>
      <c r="D329" s="68"/>
      <c r="E329" s="68"/>
      <c r="F329" s="68"/>
      <c r="G329" s="68"/>
      <c r="H329" s="68"/>
      <c r="I329" s="68"/>
      <c r="J329" s="68"/>
      <c r="K329" s="68"/>
      <c r="L329" s="68"/>
      <c r="M329" s="68"/>
      <c r="N329" s="68"/>
      <c r="O329" s="68"/>
      <c r="P329" s="68"/>
      <c r="Q329" s="68"/>
      <c r="R329" s="68"/>
      <c r="S329" s="68"/>
      <c r="T329" s="68"/>
      <c r="U329" s="68"/>
      <c r="W329" s="68"/>
      <c r="Y329" s="68"/>
    </row>
    <row r="330" spans="1:25" x14ac:dyDescent="0.25">
      <c r="A330" s="68"/>
      <c r="B330" s="68"/>
      <c r="C330" s="68"/>
      <c r="D330" s="68"/>
      <c r="E330" s="68"/>
      <c r="F330" s="68"/>
      <c r="G330" s="68"/>
      <c r="H330" s="68"/>
      <c r="I330" s="68"/>
      <c r="J330" s="68"/>
      <c r="K330" s="68"/>
      <c r="L330" s="68"/>
      <c r="M330" s="68"/>
      <c r="N330" s="68"/>
      <c r="O330" s="68"/>
      <c r="P330" s="68"/>
      <c r="Q330" s="68"/>
      <c r="R330" s="68"/>
      <c r="S330" s="68"/>
      <c r="T330" s="68"/>
      <c r="U330" s="68"/>
      <c r="W330" s="68"/>
      <c r="Y330" s="68"/>
    </row>
    <row r="331" spans="1:25" x14ac:dyDescent="0.25">
      <c r="A331" s="68"/>
      <c r="B331" s="68"/>
      <c r="C331" s="68"/>
      <c r="D331" s="68"/>
      <c r="E331" s="68"/>
      <c r="F331" s="68"/>
      <c r="G331" s="68"/>
      <c r="H331" s="68"/>
      <c r="I331" s="68"/>
      <c r="J331" s="68"/>
      <c r="K331" s="68"/>
      <c r="L331" s="68"/>
      <c r="M331" s="68"/>
      <c r="N331" s="68"/>
      <c r="O331" s="68"/>
      <c r="P331" s="68"/>
      <c r="Q331" s="68"/>
      <c r="R331" s="68"/>
      <c r="S331" s="68"/>
      <c r="T331" s="68"/>
      <c r="U331" s="68"/>
      <c r="W331" s="68"/>
      <c r="Y331" s="68"/>
    </row>
    <row r="332" spans="1:25" x14ac:dyDescent="0.25">
      <c r="A332" s="68"/>
      <c r="B332" s="68"/>
      <c r="C332" s="68"/>
      <c r="D332" s="68"/>
      <c r="E332" s="68"/>
      <c r="F332" s="68"/>
      <c r="G332" s="68"/>
      <c r="H332" s="68"/>
      <c r="I332" s="68"/>
      <c r="J332" s="68"/>
      <c r="K332" s="68"/>
      <c r="L332" s="68"/>
      <c r="M332" s="68"/>
      <c r="N332" s="68"/>
      <c r="O332" s="68"/>
      <c r="P332" s="68"/>
      <c r="Q332" s="68"/>
      <c r="R332" s="68"/>
      <c r="S332" s="68"/>
      <c r="T332" s="68"/>
      <c r="U332" s="68"/>
      <c r="W332" s="68"/>
      <c r="Y332" s="68"/>
    </row>
    <row r="333" spans="1:25" x14ac:dyDescent="0.25">
      <c r="A333" s="68"/>
      <c r="B333" s="68"/>
      <c r="C333" s="68"/>
      <c r="D333" s="68"/>
      <c r="E333" s="68"/>
      <c r="F333" s="68"/>
      <c r="G333" s="68"/>
      <c r="H333" s="68"/>
      <c r="I333" s="68"/>
      <c r="J333" s="68"/>
      <c r="K333" s="68"/>
      <c r="L333" s="68"/>
      <c r="M333" s="68"/>
      <c r="N333" s="68"/>
      <c r="O333" s="68"/>
      <c r="P333" s="68"/>
      <c r="Q333" s="68"/>
      <c r="R333" s="68"/>
      <c r="S333" s="68"/>
      <c r="T333" s="68"/>
      <c r="U333" s="68"/>
      <c r="W333" s="68"/>
      <c r="Y333" s="68"/>
    </row>
    <row r="334" spans="1:25" x14ac:dyDescent="0.25">
      <c r="A334" s="68"/>
      <c r="B334" s="68"/>
      <c r="C334" s="68"/>
      <c r="D334" s="68"/>
      <c r="E334" s="68"/>
      <c r="F334" s="68"/>
      <c r="G334" s="68"/>
      <c r="H334" s="68"/>
      <c r="I334" s="68"/>
      <c r="J334" s="68"/>
      <c r="K334" s="68"/>
      <c r="L334" s="68"/>
      <c r="M334" s="68"/>
      <c r="N334" s="68"/>
      <c r="O334" s="68"/>
      <c r="P334" s="68"/>
      <c r="Q334" s="68"/>
      <c r="R334" s="68"/>
      <c r="S334" s="68"/>
      <c r="T334" s="68"/>
      <c r="U334" s="68"/>
      <c r="W334" s="68"/>
      <c r="Y334" s="68"/>
    </row>
    <row r="335" spans="1:25" x14ac:dyDescent="0.25">
      <c r="A335" s="68"/>
      <c r="B335" s="68"/>
      <c r="C335" s="68"/>
      <c r="D335" s="68"/>
      <c r="E335" s="68"/>
      <c r="F335" s="68"/>
      <c r="G335" s="68"/>
      <c r="H335" s="68"/>
      <c r="I335" s="68"/>
      <c r="J335" s="68"/>
      <c r="K335" s="68"/>
      <c r="L335" s="68"/>
      <c r="M335" s="68"/>
      <c r="N335" s="68"/>
      <c r="O335" s="68"/>
      <c r="P335" s="68"/>
      <c r="Q335" s="68"/>
      <c r="R335" s="68"/>
      <c r="S335" s="68"/>
      <c r="T335" s="68"/>
      <c r="U335" s="68"/>
      <c r="W335" s="68"/>
      <c r="Y335" s="68"/>
    </row>
    <row r="336" spans="1:25" x14ac:dyDescent="0.25">
      <c r="A336" s="68"/>
      <c r="B336" s="68"/>
      <c r="C336" s="68"/>
      <c r="D336" s="68"/>
      <c r="E336" s="68"/>
      <c r="F336" s="68"/>
      <c r="G336" s="68"/>
      <c r="H336" s="68"/>
      <c r="I336" s="68"/>
      <c r="J336" s="68"/>
      <c r="K336" s="68"/>
      <c r="L336" s="68"/>
      <c r="M336" s="68"/>
      <c r="N336" s="68"/>
      <c r="O336" s="68"/>
      <c r="P336" s="68"/>
      <c r="Q336" s="68"/>
      <c r="R336" s="68"/>
      <c r="S336" s="68"/>
      <c r="T336" s="68"/>
      <c r="U336" s="68"/>
      <c r="W336" s="68"/>
      <c r="Y336" s="68"/>
    </row>
    <row r="337" spans="1:25" x14ac:dyDescent="0.25">
      <c r="A337" s="68"/>
      <c r="B337" s="68"/>
      <c r="C337" s="68"/>
      <c r="D337" s="68"/>
      <c r="E337" s="68"/>
      <c r="F337" s="68"/>
      <c r="G337" s="68"/>
      <c r="H337" s="68"/>
      <c r="I337" s="68"/>
      <c r="J337" s="68"/>
      <c r="K337" s="68"/>
      <c r="L337" s="68"/>
      <c r="M337" s="68"/>
      <c r="N337" s="68"/>
      <c r="O337" s="68"/>
      <c r="P337" s="68"/>
      <c r="Q337" s="68"/>
      <c r="R337" s="68"/>
      <c r="S337" s="68"/>
      <c r="T337" s="68"/>
      <c r="U337" s="68"/>
      <c r="W337" s="68"/>
      <c r="Y337" s="68"/>
    </row>
    <row r="338" spans="1:25" x14ac:dyDescent="0.25">
      <c r="A338" s="68"/>
      <c r="B338" s="68"/>
      <c r="C338" s="68"/>
      <c r="D338" s="68"/>
      <c r="E338" s="68"/>
      <c r="F338" s="68"/>
      <c r="G338" s="68"/>
      <c r="H338" s="68"/>
      <c r="I338" s="68"/>
      <c r="J338" s="68"/>
      <c r="K338" s="68"/>
      <c r="L338" s="68"/>
      <c r="M338" s="68"/>
      <c r="N338" s="68"/>
      <c r="O338" s="68"/>
      <c r="P338" s="68"/>
      <c r="Q338" s="68"/>
      <c r="R338" s="68"/>
      <c r="S338" s="68"/>
      <c r="T338" s="68"/>
      <c r="U338" s="68"/>
      <c r="W338" s="68"/>
      <c r="Y338" s="68"/>
    </row>
    <row r="339" spans="1:25" x14ac:dyDescent="0.25">
      <c r="A339" s="68"/>
      <c r="B339" s="68"/>
      <c r="C339" s="68"/>
      <c r="D339" s="68"/>
      <c r="E339" s="68"/>
      <c r="F339" s="68"/>
      <c r="G339" s="68"/>
      <c r="H339" s="68"/>
      <c r="I339" s="68"/>
      <c r="J339" s="68"/>
      <c r="K339" s="68"/>
      <c r="L339" s="68"/>
      <c r="M339" s="68"/>
      <c r="N339" s="68"/>
      <c r="O339" s="68"/>
      <c r="P339" s="68"/>
      <c r="Q339" s="68"/>
      <c r="R339" s="68"/>
      <c r="S339" s="68"/>
      <c r="T339" s="68"/>
      <c r="U339" s="68"/>
      <c r="W339" s="68"/>
      <c r="Y339" s="68"/>
    </row>
    <row r="340" spans="1:25" x14ac:dyDescent="0.25">
      <c r="A340" s="68"/>
      <c r="B340" s="68"/>
      <c r="C340" s="68"/>
      <c r="D340" s="68"/>
      <c r="E340" s="68"/>
      <c r="F340" s="68"/>
      <c r="G340" s="68"/>
      <c r="H340" s="68"/>
      <c r="I340" s="68"/>
      <c r="J340" s="68"/>
      <c r="K340" s="68"/>
      <c r="L340" s="68"/>
      <c r="M340" s="68"/>
      <c r="N340" s="68"/>
      <c r="O340" s="68"/>
      <c r="P340" s="68"/>
      <c r="Q340" s="68"/>
      <c r="R340" s="68"/>
      <c r="S340" s="68"/>
      <c r="T340" s="68"/>
      <c r="U340" s="68"/>
      <c r="W340" s="68"/>
      <c r="Y340" s="68"/>
    </row>
    <row r="341" spans="1:25" x14ac:dyDescent="0.25">
      <c r="A341" s="68"/>
      <c r="B341" s="68"/>
      <c r="C341" s="68"/>
      <c r="D341" s="68"/>
      <c r="E341" s="68"/>
      <c r="F341" s="68"/>
      <c r="G341" s="68"/>
      <c r="H341" s="68"/>
      <c r="I341" s="68"/>
      <c r="J341" s="68"/>
      <c r="K341" s="68"/>
      <c r="L341" s="68"/>
      <c r="M341" s="68"/>
      <c r="N341" s="68"/>
      <c r="O341" s="68"/>
      <c r="P341" s="68"/>
      <c r="Q341" s="68"/>
      <c r="R341" s="68"/>
      <c r="S341" s="68"/>
      <c r="T341" s="68"/>
      <c r="U341" s="68"/>
      <c r="W341" s="68"/>
      <c r="Y341" s="68"/>
    </row>
    <row r="342" spans="1:25" x14ac:dyDescent="0.25">
      <c r="A342" s="68"/>
      <c r="B342" s="68"/>
      <c r="C342" s="68"/>
      <c r="D342" s="68"/>
      <c r="E342" s="68"/>
      <c r="F342" s="68"/>
      <c r="G342" s="68"/>
      <c r="H342" s="68"/>
      <c r="I342" s="68"/>
      <c r="J342" s="68"/>
      <c r="K342" s="68"/>
      <c r="L342" s="68"/>
      <c r="M342" s="68"/>
      <c r="N342" s="68"/>
      <c r="O342" s="68"/>
      <c r="P342" s="68"/>
      <c r="Q342" s="68"/>
      <c r="R342" s="68"/>
      <c r="S342" s="68"/>
      <c r="T342" s="68"/>
      <c r="U342" s="68"/>
      <c r="W342" s="68"/>
      <c r="Y342" s="68"/>
    </row>
    <row r="343" spans="1:25" x14ac:dyDescent="0.25">
      <c r="A343" s="68"/>
      <c r="B343" s="68"/>
      <c r="C343" s="68"/>
      <c r="D343" s="68"/>
      <c r="E343" s="68"/>
      <c r="F343" s="68"/>
      <c r="G343" s="68"/>
      <c r="H343" s="68"/>
      <c r="I343" s="68"/>
      <c r="J343" s="68"/>
      <c r="K343" s="68"/>
      <c r="L343" s="68"/>
      <c r="M343" s="68"/>
      <c r="N343" s="68"/>
      <c r="O343" s="68"/>
      <c r="P343" s="68"/>
      <c r="Q343" s="68"/>
      <c r="R343" s="68"/>
      <c r="S343" s="68"/>
      <c r="T343" s="68"/>
      <c r="U343" s="68"/>
      <c r="W343" s="68"/>
      <c r="Y343" s="68"/>
    </row>
    <row r="344" spans="1:25" x14ac:dyDescent="0.25">
      <c r="A344" s="68"/>
      <c r="B344" s="68"/>
      <c r="C344" s="68"/>
      <c r="D344" s="68"/>
      <c r="E344" s="68"/>
      <c r="F344" s="68"/>
      <c r="G344" s="68"/>
      <c r="H344" s="68"/>
      <c r="I344" s="68"/>
      <c r="J344" s="68"/>
      <c r="K344" s="68"/>
      <c r="L344" s="68"/>
      <c r="M344" s="68"/>
      <c r="N344" s="68"/>
      <c r="O344" s="68"/>
      <c r="P344" s="68"/>
      <c r="Q344" s="68"/>
      <c r="R344" s="68"/>
      <c r="S344" s="68"/>
      <c r="T344" s="68"/>
      <c r="U344" s="68"/>
      <c r="W344" s="68"/>
      <c r="Y344" s="68"/>
    </row>
    <row r="345" spans="1:25" x14ac:dyDescent="0.25">
      <c r="A345" s="68"/>
      <c r="B345" s="68"/>
      <c r="C345" s="68"/>
      <c r="D345" s="68"/>
      <c r="E345" s="68"/>
      <c r="F345" s="68"/>
      <c r="G345" s="68"/>
      <c r="H345" s="68"/>
      <c r="I345" s="68"/>
      <c r="J345" s="68"/>
      <c r="K345" s="68"/>
      <c r="L345" s="68"/>
      <c r="M345" s="68"/>
      <c r="N345" s="68"/>
      <c r="O345" s="68"/>
      <c r="P345" s="68"/>
      <c r="Q345" s="68"/>
      <c r="R345" s="68"/>
      <c r="S345" s="68"/>
      <c r="T345" s="68"/>
      <c r="U345" s="68"/>
      <c r="W345" s="68"/>
      <c r="Y345" s="68"/>
    </row>
    <row r="346" spans="1:25" x14ac:dyDescent="0.25">
      <c r="A346" s="68"/>
      <c r="B346" s="68"/>
      <c r="C346" s="68"/>
      <c r="D346" s="68"/>
      <c r="E346" s="68"/>
      <c r="F346" s="68"/>
      <c r="G346" s="68"/>
      <c r="H346" s="68"/>
      <c r="I346" s="68"/>
      <c r="J346" s="68"/>
      <c r="K346" s="68"/>
      <c r="L346" s="68"/>
      <c r="M346" s="68"/>
      <c r="N346" s="68"/>
      <c r="O346" s="68"/>
      <c r="P346" s="68"/>
      <c r="Q346" s="68"/>
      <c r="R346" s="68"/>
      <c r="S346" s="68"/>
      <c r="T346" s="68"/>
      <c r="U346" s="68"/>
      <c r="W346" s="68"/>
      <c r="Y346" s="68"/>
    </row>
    <row r="347" spans="1:25" x14ac:dyDescent="0.25">
      <c r="A347" s="68"/>
      <c r="B347" s="68"/>
      <c r="C347" s="68"/>
      <c r="D347" s="68"/>
      <c r="E347" s="68"/>
      <c r="F347" s="68"/>
      <c r="G347" s="68"/>
      <c r="H347" s="68"/>
      <c r="I347" s="68"/>
      <c r="J347" s="68"/>
      <c r="K347" s="68"/>
      <c r="L347" s="68"/>
      <c r="M347" s="68"/>
      <c r="N347" s="68"/>
      <c r="O347" s="68"/>
      <c r="P347" s="68"/>
      <c r="Q347" s="68"/>
      <c r="R347" s="68"/>
      <c r="S347" s="68"/>
      <c r="T347" s="68"/>
      <c r="U347" s="68"/>
      <c r="W347" s="68"/>
      <c r="Y347" s="68"/>
    </row>
    <row r="348" spans="1:25" x14ac:dyDescent="0.25">
      <c r="A348" s="68"/>
      <c r="B348" s="68"/>
      <c r="C348" s="68"/>
      <c r="D348" s="68"/>
      <c r="E348" s="68"/>
      <c r="F348" s="68"/>
      <c r="G348" s="68"/>
      <c r="H348" s="68"/>
      <c r="I348" s="68"/>
      <c r="J348" s="68"/>
      <c r="K348" s="68"/>
      <c r="L348" s="68"/>
      <c r="M348" s="68"/>
      <c r="N348" s="68"/>
      <c r="O348" s="68"/>
      <c r="P348" s="68"/>
      <c r="Q348" s="68"/>
      <c r="R348" s="68"/>
      <c r="S348" s="68"/>
      <c r="T348" s="68"/>
      <c r="U348" s="68"/>
      <c r="W348" s="68"/>
      <c r="Y348" s="68"/>
    </row>
    <row r="349" spans="1:25" x14ac:dyDescent="0.25">
      <c r="A349" s="68"/>
      <c r="B349" s="68"/>
      <c r="C349" s="68"/>
      <c r="D349" s="68"/>
      <c r="E349" s="68"/>
      <c r="F349" s="68"/>
      <c r="G349" s="68"/>
      <c r="H349" s="68"/>
      <c r="I349" s="68"/>
      <c r="J349" s="68"/>
      <c r="K349" s="68"/>
      <c r="L349" s="68"/>
      <c r="M349" s="68"/>
      <c r="N349" s="68"/>
      <c r="O349" s="68"/>
      <c r="P349" s="68"/>
      <c r="Q349" s="68"/>
      <c r="R349" s="68"/>
      <c r="S349" s="68"/>
      <c r="T349" s="68"/>
      <c r="U349" s="68"/>
      <c r="W349" s="68"/>
      <c r="Y349" s="68"/>
    </row>
    <row r="350" spans="1:25" x14ac:dyDescent="0.25">
      <c r="A350" s="68"/>
      <c r="B350" s="68"/>
      <c r="C350" s="68"/>
      <c r="D350" s="68"/>
      <c r="E350" s="68"/>
      <c r="F350" s="68"/>
      <c r="G350" s="68"/>
      <c r="H350" s="68"/>
      <c r="I350" s="68"/>
      <c r="J350" s="68"/>
      <c r="K350" s="68"/>
      <c r="L350" s="68"/>
      <c r="M350" s="68"/>
      <c r="N350" s="68"/>
      <c r="O350" s="68"/>
      <c r="P350" s="68"/>
      <c r="Q350" s="68"/>
      <c r="R350" s="68"/>
      <c r="S350" s="68"/>
      <c r="T350" s="68"/>
      <c r="U350" s="68"/>
      <c r="W350" s="68"/>
      <c r="Y350" s="68"/>
    </row>
    <row r="351" spans="1:25" x14ac:dyDescent="0.25">
      <c r="A351" s="68"/>
      <c r="B351" s="68"/>
      <c r="C351" s="68"/>
      <c r="D351" s="68"/>
      <c r="E351" s="68"/>
      <c r="F351" s="68"/>
      <c r="G351" s="68"/>
      <c r="H351" s="68"/>
      <c r="I351" s="68"/>
      <c r="J351" s="68"/>
      <c r="K351" s="68"/>
      <c r="L351" s="68"/>
      <c r="M351" s="68"/>
      <c r="N351" s="68"/>
      <c r="O351" s="68"/>
      <c r="P351" s="68"/>
      <c r="Q351" s="68"/>
      <c r="R351" s="68"/>
      <c r="S351" s="68"/>
      <c r="T351" s="68"/>
      <c r="U351" s="68"/>
      <c r="W351" s="68"/>
      <c r="Y351" s="68"/>
    </row>
    <row r="352" spans="1:25" x14ac:dyDescent="0.25">
      <c r="A352" s="68"/>
      <c r="B352" s="68"/>
      <c r="C352" s="68"/>
      <c r="D352" s="68"/>
      <c r="E352" s="68"/>
      <c r="F352" s="68"/>
      <c r="G352" s="68"/>
      <c r="H352" s="68"/>
      <c r="I352" s="68"/>
      <c r="J352" s="68"/>
      <c r="K352" s="68"/>
      <c r="L352" s="68"/>
      <c r="M352" s="68"/>
      <c r="N352" s="68"/>
      <c r="O352" s="68"/>
      <c r="P352" s="68"/>
      <c r="Q352" s="68"/>
      <c r="R352" s="68"/>
      <c r="S352" s="68"/>
      <c r="T352" s="68"/>
      <c r="U352" s="68"/>
      <c r="W352" s="68"/>
      <c r="Y352" s="68"/>
    </row>
    <row r="353" spans="1:25" x14ac:dyDescent="0.25">
      <c r="A353" s="68"/>
      <c r="B353" s="68"/>
      <c r="C353" s="68"/>
      <c r="D353" s="68"/>
      <c r="E353" s="68"/>
      <c r="F353" s="68"/>
      <c r="G353" s="68"/>
      <c r="H353" s="68"/>
      <c r="I353" s="68"/>
      <c r="J353" s="68"/>
      <c r="K353" s="68"/>
      <c r="L353" s="68"/>
      <c r="M353" s="68"/>
      <c r="N353" s="68"/>
      <c r="O353" s="68"/>
      <c r="P353" s="68"/>
      <c r="Q353" s="68"/>
      <c r="R353" s="68"/>
      <c r="S353" s="68"/>
      <c r="T353" s="68"/>
      <c r="U353" s="68"/>
      <c r="W353" s="68"/>
      <c r="Y353" s="68"/>
    </row>
    <row r="354" spans="1:25" x14ac:dyDescent="0.25">
      <c r="A354" s="68"/>
      <c r="B354" s="68"/>
      <c r="C354" s="68"/>
      <c r="D354" s="68"/>
      <c r="E354" s="68"/>
      <c r="F354" s="68"/>
      <c r="G354" s="68"/>
      <c r="H354" s="68"/>
      <c r="I354" s="68"/>
      <c r="J354" s="68"/>
      <c r="K354" s="68"/>
      <c r="L354" s="68"/>
      <c r="M354" s="68"/>
      <c r="N354" s="68"/>
      <c r="O354" s="68"/>
      <c r="P354" s="68"/>
      <c r="Q354" s="68"/>
      <c r="R354" s="68"/>
      <c r="S354" s="68"/>
      <c r="T354" s="68"/>
      <c r="U354" s="68"/>
      <c r="W354" s="68"/>
      <c r="Y354" s="68"/>
    </row>
    <row r="355" spans="1:25" x14ac:dyDescent="0.25">
      <c r="A355" s="68"/>
      <c r="B355" s="68"/>
      <c r="C355" s="68"/>
      <c r="D355" s="68"/>
      <c r="E355" s="68"/>
      <c r="F355" s="68"/>
      <c r="G355" s="68"/>
      <c r="H355" s="68"/>
      <c r="I355" s="68"/>
      <c r="J355" s="68"/>
      <c r="K355" s="68"/>
      <c r="L355" s="68"/>
      <c r="M355" s="68"/>
      <c r="N355" s="68"/>
      <c r="O355" s="68"/>
      <c r="P355" s="68"/>
      <c r="Q355" s="68"/>
      <c r="R355" s="68"/>
      <c r="S355" s="68"/>
    </row>
    <row r="356" spans="1:25" x14ac:dyDescent="0.25">
      <c r="A356" s="68"/>
      <c r="B356" s="68"/>
      <c r="C356" s="68"/>
      <c r="D356" s="68"/>
      <c r="E356" s="68"/>
      <c r="F356" s="68"/>
      <c r="G356" s="68"/>
      <c r="H356" s="68"/>
      <c r="I356" s="68"/>
      <c r="J356" s="68"/>
      <c r="K356" s="68"/>
      <c r="L356" s="68"/>
      <c r="M356" s="68"/>
      <c r="N356" s="68"/>
      <c r="O356" s="68"/>
      <c r="P356" s="68"/>
      <c r="Q356" s="68"/>
      <c r="R356" s="68"/>
      <c r="S356" s="68"/>
    </row>
    <row r="357" spans="1:25" x14ac:dyDescent="0.25">
      <c r="A357" s="68"/>
      <c r="B357" s="68"/>
      <c r="C357" s="68"/>
      <c r="D357" s="68"/>
      <c r="E357" s="68"/>
      <c r="F357" s="68"/>
      <c r="G357" s="68"/>
      <c r="H357" s="68"/>
      <c r="I357" s="68"/>
      <c r="J357" s="68"/>
      <c r="K357" s="68"/>
      <c r="L357" s="68"/>
      <c r="M357" s="68"/>
      <c r="N357" s="68"/>
      <c r="O357" s="68"/>
      <c r="P357" s="68"/>
      <c r="Q357" s="68"/>
      <c r="R357" s="68"/>
      <c r="S357" s="68"/>
    </row>
    <row r="358" spans="1:25" x14ac:dyDescent="0.25">
      <c r="A358" s="68"/>
      <c r="B358" s="68"/>
      <c r="C358" s="68"/>
      <c r="D358" s="68"/>
      <c r="E358" s="68"/>
      <c r="F358" s="68"/>
      <c r="G358" s="68"/>
      <c r="H358" s="68"/>
      <c r="I358" s="68"/>
      <c r="J358" s="68"/>
      <c r="K358" s="68"/>
      <c r="L358" s="68"/>
      <c r="M358" s="68"/>
      <c r="N358" s="68"/>
      <c r="O358" s="68"/>
      <c r="P358" s="68"/>
      <c r="Q358" s="68"/>
      <c r="R358" s="68"/>
      <c r="S358" s="68"/>
    </row>
    <row r="359" spans="1:25" x14ac:dyDescent="0.25">
      <c r="A359" s="68"/>
      <c r="B359" s="68"/>
      <c r="C359" s="68"/>
      <c r="D359" s="68"/>
      <c r="E359" s="68"/>
      <c r="F359" s="68"/>
      <c r="G359" s="68"/>
      <c r="H359" s="68"/>
      <c r="I359" s="68"/>
      <c r="J359" s="68"/>
      <c r="K359" s="68"/>
      <c r="L359" s="68"/>
      <c r="M359" s="68"/>
      <c r="N359" s="68"/>
      <c r="O359" s="68"/>
      <c r="P359" s="68"/>
      <c r="Q359" s="68"/>
      <c r="R359" s="68"/>
      <c r="S359" s="68"/>
    </row>
    <row r="360" spans="1:25" x14ac:dyDescent="0.25">
      <c r="A360" s="68"/>
      <c r="B360" s="68"/>
      <c r="C360" s="68"/>
      <c r="D360" s="68"/>
      <c r="E360" s="68"/>
      <c r="F360" s="68"/>
      <c r="G360" s="68"/>
      <c r="H360" s="68"/>
      <c r="I360" s="68"/>
      <c r="J360" s="68"/>
      <c r="K360" s="68"/>
      <c r="L360" s="68"/>
      <c r="M360" s="68"/>
      <c r="N360" s="68"/>
      <c r="O360" s="68"/>
      <c r="P360" s="68"/>
      <c r="Q360" s="68"/>
      <c r="R360" s="68"/>
      <c r="S360" s="68"/>
    </row>
    <row r="361" spans="1:25" x14ac:dyDescent="0.25">
      <c r="A361" s="68"/>
      <c r="B361" s="68"/>
      <c r="C361" s="68"/>
      <c r="D361" s="68"/>
      <c r="E361" s="68"/>
      <c r="F361" s="68"/>
      <c r="G361" s="68"/>
      <c r="H361" s="68"/>
      <c r="I361" s="68"/>
      <c r="J361" s="68"/>
      <c r="K361" s="68"/>
      <c r="L361" s="68"/>
      <c r="M361" s="68"/>
      <c r="N361" s="68"/>
      <c r="O361" s="68"/>
      <c r="P361" s="68"/>
      <c r="Q361" s="68"/>
      <c r="R361" s="68"/>
      <c r="S361" s="68"/>
    </row>
    <row r="362" spans="1:25" x14ac:dyDescent="0.25">
      <c r="A362" s="68"/>
      <c r="B362" s="68"/>
      <c r="C362" s="68"/>
      <c r="D362" s="68"/>
      <c r="E362" s="68"/>
      <c r="F362" s="68"/>
      <c r="G362" s="68"/>
      <c r="H362" s="68"/>
      <c r="I362" s="68"/>
      <c r="J362" s="68"/>
      <c r="K362" s="68"/>
      <c r="L362" s="68"/>
      <c r="M362" s="68"/>
      <c r="N362" s="68"/>
      <c r="O362" s="68"/>
      <c r="P362" s="68"/>
      <c r="Q362" s="68"/>
      <c r="R362" s="68"/>
      <c r="S362" s="68"/>
    </row>
    <row r="363" spans="1:25" x14ac:dyDescent="0.25">
      <c r="A363" s="68"/>
      <c r="B363" s="68"/>
      <c r="C363" s="68"/>
      <c r="D363" s="68"/>
      <c r="E363" s="68"/>
      <c r="F363" s="68"/>
      <c r="G363" s="68"/>
      <c r="H363" s="68"/>
      <c r="I363" s="68"/>
      <c r="J363" s="68"/>
      <c r="K363" s="68"/>
      <c r="L363" s="68"/>
      <c r="M363" s="68"/>
      <c r="N363" s="68"/>
      <c r="O363" s="68"/>
      <c r="P363" s="68"/>
      <c r="Q363" s="68"/>
      <c r="R363" s="68"/>
      <c r="S363" s="68"/>
    </row>
    <row r="364" spans="1:25" x14ac:dyDescent="0.25">
      <c r="A364" s="68"/>
      <c r="B364" s="68"/>
      <c r="C364" s="68"/>
      <c r="D364" s="68"/>
      <c r="E364" s="68"/>
      <c r="F364" s="68"/>
      <c r="G364" s="68"/>
      <c r="H364" s="68"/>
      <c r="I364" s="68"/>
      <c r="J364" s="68"/>
      <c r="K364" s="68"/>
      <c r="L364" s="68"/>
      <c r="M364" s="68"/>
      <c r="N364" s="68"/>
      <c r="O364" s="68"/>
      <c r="P364" s="68"/>
      <c r="Q364" s="68"/>
      <c r="R364" s="68"/>
      <c r="S364" s="68"/>
    </row>
    <row r="365" spans="1:25" x14ac:dyDescent="0.25">
      <c r="A365" s="68"/>
      <c r="B365" s="68"/>
      <c r="C365" s="68"/>
      <c r="D365" s="68"/>
      <c r="E365" s="68"/>
      <c r="F365" s="68"/>
      <c r="G365" s="68"/>
      <c r="H365" s="68"/>
      <c r="I365" s="68"/>
      <c r="J365" s="68"/>
      <c r="K365" s="68"/>
      <c r="L365" s="68"/>
      <c r="M365" s="68"/>
      <c r="N365" s="68"/>
      <c r="O365" s="68"/>
      <c r="P365" s="68"/>
      <c r="Q365" s="68"/>
      <c r="R365" s="68"/>
      <c r="S365" s="68"/>
    </row>
    <row r="366" spans="1:25" x14ac:dyDescent="0.25">
      <c r="A366" s="68"/>
      <c r="B366" s="68"/>
      <c r="C366" s="68"/>
      <c r="D366" s="68"/>
      <c r="E366" s="68"/>
      <c r="F366" s="68"/>
      <c r="G366" s="68"/>
      <c r="H366" s="68"/>
      <c r="I366" s="68"/>
      <c r="J366" s="68"/>
      <c r="K366" s="68"/>
      <c r="L366" s="68"/>
      <c r="M366" s="68"/>
      <c r="N366" s="68"/>
      <c r="O366" s="68"/>
      <c r="P366" s="68"/>
      <c r="Q366" s="68"/>
      <c r="R366" s="68"/>
      <c r="S366" s="68"/>
    </row>
    <row r="367" spans="1:25" x14ac:dyDescent="0.25">
      <c r="A367" s="68"/>
      <c r="B367" s="68"/>
      <c r="C367" s="68"/>
      <c r="D367" s="68"/>
      <c r="E367" s="68"/>
      <c r="F367" s="68"/>
      <c r="G367" s="68"/>
      <c r="H367" s="68"/>
      <c r="I367" s="68"/>
      <c r="J367" s="68"/>
      <c r="K367" s="68"/>
      <c r="L367" s="68"/>
      <c r="M367" s="68"/>
      <c r="N367" s="68"/>
      <c r="O367" s="68"/>
      <c r="P367" s="68"/>
      <c r="Q367" s="68"/>
      <c r="R367" s="68"/>
      <c r="S367" s="68"/>
    </row>
    <row r="368" spans="1:25" x14ac:dyDescent="0.25">
      <c r="A368" s="68"/>
      <c r="B368" s="68"/>
      <c r="C368" s="68"/>
      <c r="D368" s="68"/>
      <c r="E368" s="68"/>
      <c r="F368" s="68"/>
      <c r="G368" s="68"/>
      <c r="H368" s="68"/>
      <c r="I368" s="68"/>
      <c r="J368" s="68"/>
      <c r="K368" s="68"/>
      <c r="L368" s="68"/>
      <c r="M368" s="68"/>
      <c r="N368" s="68"/>
      <c r="O368" s="68"/>
      <c r="P368" s="68"/>
      <c r="Q368" s="68"/>
      <c r="R368" s="68"/>
      <c r="S368" s="68"/>
    </row>
    <row r="369" spans="1:19" x14ac:dyDescent="0.25">
      <c r="A369" s="68"/>
      <c r="B369" s="68"/>
      <c r="C369" s="68"/>
      <c r="D369" s="68"/>
      <c r="E369" s="68"/>
      <c r="F369" s="68"/>
      <c r="G369" s="68"/>
      <c r="H369" s="68"/>
      <c r="I369" s="68"/>
      <c r="J369" s="68"/>
      <c r="K369" s="68"/>
      <c r="L369" s="68"/>
      <c r="M369" s="68"/>
      <c r="N369" s="68"/>
      <c r="O369" s="68"/>
      <c r="P369" s="68"/>
      <c r="Q369" s="68"/>
      <c r="R369" s="68"/>
      <c r="S369" s="68"/>
    </row>
    <row r="370" spans="1:19" x14ac:dyDescent="0.25">
      <c r="A370" s="68"/>
      <c r="B370" s="68"/>
      <c r="C370" s="68"/>
      <c r="D370" s="68"/>
      <c r="E370" s="68"/>
      <c r="F370" s="68"/>
      <c r="G370" s="68"/>
      <c r="H370" s="68"/>
      <c r="I370" s="68"/>
      <c r="J370" s="68"/>
      <c r="K370" s="68"/>
      <c r="L370" s="68"/>
      <c r="M370" s="68"/>
      <c r="N370" s="68"/>
      <c r="O370" s="68"/>
      <c r="P370" s="68"/>
      <c r="Q370" s="68"/>
      <c r="R370" s="68"/>
      <c r="S370" s="68"/>
    </row>
    <row r="371" spans="1:19" x14ac:dyDescent="0.25">
      <c r="A371" s="68"/>
      <c r="B371" s="68"/>
      <c r="C371" s="68"/>
      <c r="D371" s="68"/>
      <c r="E371" s="68"/>
      <c r="F371" s="68"/>
      <c r="G371" s="68"/>
      <c r="H371" s="68"/>
      <c r="I371" s="68"/>
      <c r="J371" s="68"/>
      <c r="K371" s="68"/>
      <c r="L371" s="68"/>
      <c r="M371" s="68"/>
      <c r="N371" s="68"/>
      <c r="O371" s="68"/>
      <c r="P371" s="68"/>
      <c r="Q371" s="68"/>
      <c r="R371" s="68"/>
      <c r="S371" s="68"/>
    </row>
    <row r="372" spans="1:19" x14ac:dyDescent="0.25">
      <c r="A372" s="68"/>
      <c r="B372" s="68"/>
      <c r="C372" s="68"/>
      <c r="D372" s="68"/>
      <c r="E372" s="68"/>
      <c r="F372" s="68"/>
      <c r="G372" s="68"/>
      <c r="H372" s="68"/>
      <c r="I372" s="68"/>
      <c r="J372" s="68"/>
      <c r="K372" s="68"/>
      <c r="L372" s="68"/>
      <c r="M372" s="68"/>
      <c r="N372" s="68"/>
      <c r="O372" s="68"/>
      <c r="P372" s="68"/>
      <c r="Q372" s="68"/>
      <c r="R372" s="68"/>
      <c r="S372" s="68"/>
    </row>
    <row r="373" spans="1:19" x14ac:dyDescent="0.25">
      <c r="A373" s="68"/>
      <c r="B373" s="68"/>
      <c r="C373" s="68"/>
      <c r="D373" s="68"/>
      <c r="E373" s="68"/>
      <c r="F373" s="68"/>
      <c r="G373" s="68"/>
      <c r="H373" s="68"/>
      <c r="I373" s="68"/>
      <c r="J373" s="68"/>
      <c r="K373" s="68"/>
      <c r="L373" s="68"/>
      <c r="M373" s="68"/>
      <c r="N373" s="68"/>
      <c r="O373" s="68"/>
      <c r="P373" s="68"/>
      <c r="Q373" s="68"/>
      <c r="R373" s="68"/>
      <c r="S373" s="68"/>
    </row>
    <row r="374" spans="1:19" x14ac:dyDescent="0.25">
      <c r="A374" s="68"/>
      <c r="B374" s="68"/>
      <c r="C374" s="68"/>
      <c r="D374" s="68"/>
      <c r="E374" s="68"/>
      <c r="F374" s="68"/>
      <c r="G374" s="68"/>
      <c r="H374" s="68"/>
      <c r="I374" s="68"/>
      <c r="J374" s="68"/>
      <c r="K374" s="68"/>
      <c r="L374" s="68"/>
      <c r="M374" s="68"/>
      <c r="N374" s="68"/>
      <c r="O374" s="68"/>
      <c r="P374" s="68"/>
      <c r="Q374" s="68"/>
      <c r="R374" s="68"/>
      <c r="S374" s="68"/>
    </row>
    <row r="375" spans="1:19" x14ac:dyDescent="0.25">
      <c r="A375" s="68"/>
      <c r="B375" s="68"/>
      <c r="C375" s="68"/>
      <c r="D375" s="68"/>
      <c r="E375" s="68"/>
      <c r="F375" s="68"/>
      <c r="G375" s="68"/>
      <c r="H375" s="68"/>
      <c r="I375" s="68"/>
      <c r="J375" s="68"/>
      <c r="K375" s="68"/>
      <c r="L375" s="68"/>
      <c r="M375" s="68"/>
      <c r="N375" s="68"/>
      <c r="O375" s="68"/>
      <c r="P375" s="68"/>
      <c r="Q375" s="68"/>
      <c r="R375" s="68"/>
      <c r="S375" s="68"/>
    </row>
    <row r="376" spans="1:19" x14ac:dyDescent="0.25">
      <c r="A376" s="68"/>
      <c r="B376" s="68"/>
      <c r="C376" s="68"/>
      <c r="D376" s="68"/>
      <c r="E376" s="68"/>
      <c r="F376" s="68"/>
      <c r="G376" s="68"/>
      <c r="H376" s="68"/>
      <c r="I376" s="68"/>
      <c r="J376" s="68"/>
      <c r="K376" s="68"/>
      <c r="L376" s="68"/>
      <c r="M376" s="68"/>
      <c r="N376" s="68"/>
      <c r="O376" s="68"/>
      <c r="P376" s="68"/>
      <c r="Q376" s="68"/>
      <c r="R376" s="68"/>
      <c r="S376" s="68"/>
    </row>
    <row r="377" spans="1:19" x14ac:dyDescent="0.25">
      <c r="A377" s="68"/>
      <c r="B377" s="68"/>
      <c r="C377" s="68"/>
      <c r="D377" s="68"/>
      <c r="E377" s="68"/>
      <c r="F377" s="68"/>
      <c r="G377" s="68"/>
      <c r="H377" s="68"/>
      <c r="I377" s="68"/>
      <c r="J377" s="68"/>
      <c r="K377" s="68"/>
      <c r="L377" s="68"/>
      <c r="M377" s="68"/>
      <c r="N377" s="68"/>
      <c r="O377" s="68"/>
      <c r="P377" s="68"/>
      <c r="Q377" s="68"/>
      <c r="R377" s="68"/>
      <c r="S377" s="68"/>
    </row>
    <row r="378" spans="1:19" x14ac:dyDescent="0.25">
      <c r="A378" s="68"/>
      <c r="B378" s="68"/>
      <c r="C378" s="68"/>
      <c r="D378" s="68"/>
      <c r="E378" s="68"/>
      <c r="F378" s="68"/>
      <c r="G378" s="68"/>
      <c r="H378" s="68"/>
      <c r="I378" s="68"/>
      <c r="J378" s="68"/>
      <c r="K378" s="68"/>
      <c r="L378" s="68"/>
      <c r="M378" s="68"/>
      <c r="N378" s="68"/>
      <c r="O378" s="68"/>
      <c r="P378" s="68"/>
      <c r="Q378" s="68"/>
      <c r="R378" s="68"/>
      <c r="S378" s="68"/>
    </row>
    <row r="379" spans="1:19" x14ac:dyDescent="0.25">
      <c r="A379" s="68"/>
      <c r="B379" s="68"/>
      <c r="C379" s="68"/>
      <c r="D379" s="68"/>
      <c r="E379" s="68"/>
      <c r="F379" s="68"/>
      <c r="G379" s="68"/>
      <c r="H379" s="68"/>
      <c r="I379" s="68"/>
      <c r="J379" s="68"/>
      <c r="K379" s="68"/>
      <c r="L379" s="68"/>
      <c r="M379" s="68"/>
      <c r="N379" s="68"/>
      <c r="O379" s="68"/>
      <c r="P379" s="68"/>
      <c r="Q379" s="68"/>
      <c r="R379" s="68"/>
      <c r="S379" s="68"/>
    </row>
    <row r="380" spans="1:19" x14ac:dyDescent="0.25">
      <c r="A380" s="68"/>
      <c r="B380" s="68"/>
      <c r="C380" s="68"/>
      <c r="D380" s="68"/>
      <c r="E380" s="68"/>
      <c r="F380" s="68"/>
      <c r="G380" s="68"/>
      <c r="H380" s="68"/>
      <c r="I380" s="68"/>
      <c r="J380" s="68"/>
      <c r="K380" s="68"/>
      <c r="L380" s="68"/>
      <c r="M380" s="68"/>
      <c r="N380" s="68"/>
      <c r="O380" s="68"/>
      <c r="P380" s="68"/>
      <c r="Q380" s="68"/>
      <c r="R380" s="68"/>
      <c r="S380" s="68"/>
    </row>
    <row r="381" spans="1:19" x14ac:dyDescent="0.25">
      <c r="A381" s="68"/>
      <c r="B381" s="68"/>
      <c r="C381" s="68"/>
      <c r="D381" s="68"/>
      <c r="E381" s="68"/>
      <c r="F381" s="68"/>
      <c r="G381" s="68"/>
      <c r="H381" s="68"/>
      <c r="I381" s="68"/>
      <c r="J381" s="68"/>
      <c r="K381" s="68"/>
      <c r="L381" s="68"/>
      <c r="M381" s="68"/>
      <c r="N381" s="68"/>
      <c r="O381" s="68"/>
      <c r="P381" s="68"/>
      <c r="Q381" s="68"/>
      <c r="R381" s="68"/>
      <c r="S381" s="68"/>
    </row>
    <row r="382" spans="1:19" x14ac:dyDescent="0.25">
      <c r="A382" s="68"/>
      <c r="B382" s="68"/>
      <c r="C382" s="68"/>
      <c r="D382" s="68"/>
      <c r="E382" s="68"/>
      <c r="F382" s="68"/>
      <c r="G382" s="68"/>
      <c r="H382" s="68"/>
      <c r="I382" s="68"/>
      <c r="J382" s="68"/>
      <c r="K382" s="68"/>
      <c r="L382" s="68"/>
      <c r="M382" s="68"/>
      <c r="N382" s="68"/>
      <c r="O382" s="68"/>
      <c r="P382" s="68"/>
      <c r="Q382" s="68"/>
      <c r="R382" s="68"/>
      <c r="S382" s="68"/>
    </row>
    <row r="383" spans="1:19" x14ac:dyDescent="0.25">
      <c r="A383" s="68"/>
      <c r="B383" s="68"/>
      <c r="C383" s="68"/>
      <c r="D383" s="68"/>
      <c r="E383" s="68"/>
      <c r="F383" s="68"/>
      <c r="G383" s="68"/>
      <c r="H383" s="68"/>
      <c r="I383" s="68"/>
      <c r="J383" s="68"/>
      <c r="K383" s="68"/>
      <c r="L383" s="68"/>
      <c r="M383" s="68"/>
      <c r="N383" s="68"/>
      <c r="O383" s="68"/>
      <c r="P383" s="68"/>
      <c r="Q383" s="68"/>
      <c r="R383" s="68"/>
      <c r="S383" s="68"/>
    </row>
    <row r="384" spans="1:19" x14ac:dyDescent="0.25">
      <c r="A384" s="68"/>
      <c r="B384" s="68"/>
      <c r="C384" s="68"/>
      <c r="D384" s="68"/>
      <c r="E384" s="68"/>
      <c r="F384" s="68"/>
      <c r="G384" s="68"/>
      <c r="H384" s="68"/>
      <c r="I384" s="68"/>
      <c r="J384" s="68"/>
      <c r="K384" s="68"/>
      <c r="L384" s="68"/>
      <c r="M384" s="68"/>
      <c r="N384" s="68"/>
      <c r="O384" s="68"/>
      <c r="P384" s="68"/>
      <c r="Q384" s="68"/>
      <c r="R384" s="68"/>
      <c r="S384" s="68"/>
    </row>
    <row r="385" spans="1:19" x14ac:dyDescent="0.25">
      <c r="A385" s="68"/>
      <c r="B385" s="68"/>
      <c r="C385" s="68"/>
      <c r="D385" s="68"/>
      <c r="E385" s="68"/>
      <c r="F385" s="68"/>
      <c r="G385" s="68"/>
      <c r="H385" s="68"/>
      <c r="I385" s="68"/>
      <c r="J385" s="68"/>
      <c r="K385" s="68"/>
      <c r="L385" s="68"/>
      <c r="M385" s="68"/>
      <c r="N385" s="68"/>
      <c r="O385" s="68"/>
      <c r="P385" s="68"/>
      <c r="Q385" s="68"/>
      <c r="R385" s="68"/>
      <c r="S385" s="68"/>
    </row>
    <row r="386" spans="1:19" x14ac:dyDescent="0.25">
      <c r="A386" s="68"/>
      <c r="B386" s="68"/>
      <c r="C386" s="68"/>
      <c r="D386" s="68"/>
      <c r="E386" s="68"/>
      <c r="F386" s="68"/>
      <c r="G386" s="68"/>
      <c r="H386" s="68"/>
      <c r="I386" s="68"/>
      <c r="J386" s="68"/>
      <c r="K386" s="68"/>
      <c r="L386" s="68"/>
      <c r="M386" s="68"/>
      <c r="N386" s="68"/>
      <c r="O386" s="68"/>
      <c r="P386" s="68"/>
      <c r="Q386" s="68"/>
      <c r="R386" s="68"/>
      <c r="S386" s="68"/>
    </row>
    <row r="387" spans="1:19" x14ac:dyDescent="0.25">
      <c r="A387" s="68"/>
      <c r="B387" s="68"/>
      <c r="C387" s="68"/>
      <c r="D387" s="68"/>
      <c r="E387" s="68"/>
      <c r="F387" s="68"/>
      <c r="G387" s="68"/>
      <c r="H387" s="68"/>
      <c r="I387" s="68"/>
      <c r="J387" s="68"/>
      <c r="K387" s="68"/>
      <c r="L387" s="68"/>
      <c r="M387" s="68"/>
      <c r="N387" s="68"/>
      <c r="O387" s="68"/>
      <c r="P387" s="68"/>
      <c r="Q387" s="68"/>
      <c r="R387" s="68"/>
      <c r="S387" s="68"/>
    </row>
    <row r="388" spans="1:19" x14ac:dyDescent="0.25">
      <c r="A388" s="68"/>
      <c r="B388" s="68"/>
      <c r="C388" s="68"/>
      <c r="D388" s="68"/>
      <c r="E388" s="68"/>
      <c r="F388" s="68"/>
      <c r="G388" s="68"/>
      <c r="H388" s="68"/>
      <c r="I388" s="68"/>
      <c r="J388" s="68"/>
      <c r="K388" s="68"/>
      <c r="L388" s="68"/>
      <c r="M388" s="68"/>
      <c r="N388" s="68"/>
      <c r="O388" s="68"/>
      <c r="P388" s="68"/>
      <c r="Q388" s="68"/>
      <c r="R388" s="68"/>
      <c r="S388" s="68"/>
    </row>
    <row r="389" spans="1:19" x14ac:dyDescent="0.25">
      <c r="A389" s="68"/>
      <c r="B389" s="68"/>
      <c r="C389" s="68"/>
      <c r="D389" s="68"/>
      <c r="E389" s="68"/>
      <c r="F389" s="68"/>
      <c r="G389" s="68"/>
      <c r="H389" s="68"/>
      <c r="I389" s="68"/>
      <c r="J389" s="68"/>
      <c r="K389" s="68"/>
      <c r="L389" s="68"/>
      <c r="M389" s="68"/>
      <c r="N389" s="68"/>
      <c r="O389" s="68"/>
      <c r="P389" s="68"/>
      <c r="Q389" s="68"/>
      <c r="R389" s="68"/>
      <c r="S389" s="68"/>
    </row>
    <row r="390" spans="1:19" x14ac:dyDescent="0.25">
      <c r="A390" s="68"/>
      <c r="B390" s="68"/>
      <c r="C390" s="68"/>
      <c r="D390" s="68"/>
      <c r="E390" s="68"/>
      <c r="F390" s="68"/>
      <c r="G390" s="68"/>
      <c r="H390" s="68"/>
      <c r="I390" s="68"/>
      <c r="J390" s="68"/>
      <c r="K390" s="68"/>
      <c r="L390" s="68"/>
      <c r="M390" s="68"/>
      <c r="N390" s="68"/>
      <c r="O390" s="68"/>
      <c r="P390" s="68"/>
      <c r="Q390" s="68"/>
      <c r="R390" s="68"/>
      <c r="S390" s="68"/>
    </row>
    <row r="391" spans="1:19" x14ac:dyDescent="0.25">
      <c r="A391" s="68"/>
      <c r="B391" s="68"/>
      <c r="C391" s="68"/>
      <c r="D391" s="68"/>
      <c r="E391" s="68"/>
      <c r="F391" s="68"/>
      <c r="G391" s="68"/>
      <c r="H391" s="68"/>
      <c r="I391" s="68"/>
      <c r="J391" s="68"/>
      <c r="K391" s="68"/>
      <c r="L391" s="68"/>
      <c r="M391" s="68"/>
      <c r="N391" s="68"/>
      <c r="O391" s="68"/>
      <c r="P391" s="68"/>
      <c r="Q391" s="68"/>
      <c r="R391" s="68"/>
      <c r="S391" s="68"/>
    </row>
    <row r="392" spans="1:19" x14ac:dyDescent="0.25">
      <c r="A392" s="68"/>
      <c r="B392" s="68"/>
      <c r="C392" s="68"/>
      <c r="D392" s="68"/>
      <c r="E392" s="68"/>
      <c r="F392" s="68"/>
      <c r="G392" s="68"/>
      <c r="H392" s="68"/>
      <c r="I392" s="68"/>
      <c r="J392" s="68"/>
      <c r="K392" s="68"/>
      <c r="L392" s="68"/>
      <c r="M392" s="68"/>
      <c r="N392" s="68"/>
      <c r="O392" s="68"/>
      <c r="P392" s="68"/>
      <c r="Q392" s="68"/>
      <c r="R392" s="68"/>
      <c r="S392" s="68"/>
    </row>
    <row r="393" spans="1:19" x14ac:dyDescent="0.25">
      <c r="A393" s="68"/>
      <c r="B393" s="68"/>
      <c r="C393" s="68"/>
      <c r="D393" s="68"/>
      <c r="E393" s="68"/>
      <c r="F393" s="68"/>
      <c r="G393" s="68"/>
      <c r="H393" s="68"/>
      <c r="I393" s="68"/>
      <c r="J393" s="68"/>
      <c r="K393" s="68"/>
      <c r="L393" s="68"/>
      <c r="M393" s="68"/>
      <c r="N393" s="68"/>
      <c r="O393" s="68"/>
      <c r="P393" s="68"/>
      <c r="Q393" s="68"/>
      <c r="R393" s="68"/>
      <c r="S393" s="68"/>
    </row>
    <row r="394" spans="1:19" x14ac:dyDescent="0.25">
      <c r="A394" s="68"/>
      <c r="B394" s="68"/>
      <c r="C394" s="68"/>
      <c r="D394" s="68"/>
      <c r="E394" s="68"/>
      <c r="F394" s="68"/>
      <c r="G394" s="68"/>
      <c r="H394" s="68"/>
      <c r="I394" s="68"/>
      <c r="J394" s="68"/>
      <c r="K394" s="68"/>
      <c r="L394" s="68"/>
      <c r="M394" s="68"/>
      <c r="N394" s="68"/>
      <c r="O394" s="68"/>
      <c r="P394" s="68"/>
      <c r="Q394" s="68"/>
      <c r="R394" s="68"/>
      <c r="S394" s="68"/>
    </row>
    <row r="395" spans="1:19" x14ac:dyDescent="0.25">
      <c r="A395" s="68"/>
      <c r="B395" s="68"/>
      <c r="C395" s="68"/>
      <c r="D395" s="68"/>
      <c r="E395" s="68"/>
      <c r="F395" s="68"/>
      <c r="G395" s="68"/>
      <c r="H395" s="68"/>
      <c r="I395" s="68"/>
      <c r="J395" s="68"/>
      <c r="K395" s="68"/>
      <c r="L395" s="68"/>
      <c r="M395" s="68"/>
      <c r="N395" s="68"/>
      <c r="O395" s="68"/>
      <c r="P395" s="68"/>
      <c r="Q395" s="68"/>
      <c r="R395" s="68"/>
      <c r="S395" s="68"/>
    </row>
    <row r="396" spans="1:19" x14ac:dyDescent="0.25">
      <c r="A396" s="68"/>
      <c r="B396" s="68"/>
      <c r="C396" s="68"/>
      <c r="D396" s="68"/>
      <c r="E396" s="68"/>
      <c r="F396" s="68"/>
      <c r="G396" s="68"/>
      <c r="H396" s="68"/>
      <c r="I396" s="68"/>
      <c r="J396" s="68"/>
      <c r="K396" s="68"/>
      <c r="L396" s="68"/>
      <c r="M396" s="68"/>
      <c r="N396" s="68"/>
      <c r="O396" s="68"/>
      <c r="P396" s="68"/>
      <c r="Q396" s="68"/>
      <c r="R396" s="68"/>
      <c r="S396" s="68"/>
    </row>
    <row r="397" spans="1:19" x14ac:dyDescent="0.25">
      <c r="A397" s="68"/>
      <c r="B397" s="68"/>
      <c r="C397" s="68"/>
      <c r="D397" s="68"/>
      <c r="E397" s="68"/>
      <c r="F397" s="68"/>
      <c r="G397" s="68"/>
      <c r="H397" s="68"/>
      <c r="I397" s="68"/>
      <c r="J397" s="68"/>
      <c r="K397" s="68"/>
      <c r="L397" s="68"/>
      <c r="M397" s="68"/>
      <c r="N397" s="68"/>
      <c r="O397" s="68"/>
      <c r="P397" s="68"/>
      <c r="Q397" s="68"/>
      <c r="R397" s="68"/>
      <c r="S397" s="68"/>
    </row>
    <row r="398" spans="1:19" x14ac:dyDescent="0.25">
      <c r="A398" s="68"/>
      <c r="B398" s="68"/>
      <c r="C398" s="68"/>
      <c r="D398" s="68"/>
      <c r="E398" s="68"/>
      <c r="F398" s="68"/>
      <c r="G398" s="68"/>
      <c r="H398" s="68"/>
      <c r="I398" s="68"/>
      <c r="J398" s="68"/>
      <c r="K398" s="68"/>
      <c r="L398" s="68"/>
      <c r="M398" s="68"/>
      <c r="N398" s="68"/>
      <c r="O398" s="68"/>
      <c r="P398" s="68"/>
      <c r="Q398" s="68"/>
      <c r="R398" s="68"/>
      <c r="S398" s="68"/>
    </row>
    <row r="399" spans="1:19" x14ac:dyDescent="0.25">
      <c r="A399" s="68"/>
      <c r="B399" s="68"/>
      <c r="C399" s="68"/>
      <c r="D399" s="68"/>
      <c r="E399" s="68"/>
      <c r="F399" s="68"/>
      <c r="G399" s="68"/>
      <c r="H399" s="68"/>
      <c r="I399" s="68"/>
      <c r="J399" s="68"/>
      <c r="K399" s="68"/>
      <c r="L399" s="68"/>
      <c r="M399" s="68"/>
      <c r="N399" s="68"/>
      <c r="O399" s="68"/>
      <c r="P399" s="68"/>
      <c r="Q399" s="68"/>
      <c r="R399" s="68"/>
      <c r="S399" s="68"/>
    </row>
    <row r="400" spans="1:19" x14ac:dyDescent="0.25">
      <c r="A400" s="68"/>
      <c r="B400" s="68"/>
      <c r="C400" s="68"/>
      <c r="D400" s="68"/>
      <c r="E400" s="68"/>
      <c r="F400" s="68"/>
      <c r="G400" s="68"/>
      <c r="H400" s="68"/>
      <c r="I400" s="68"/>
      <c r="J400" s="68"/>
      <c r="K400" s="68"/>
      <c r="L400" s="68"/>
      <c r="M400" s="68"/>
      <c r="N400" s="68"/>
      <c r="O400" s="68"/>
      <c r="P400" s="68"/>
      <c r="Q400" s="68"/>
      <c r="R400" s="68"/>
      <c r="S400" s="68"/>
    </row>
    <row r="401" spans="1:19" x14ac:dyDescent="0.25">
      <c r="A401" s="68"/>
      <c r="B401" s="68"/>
      <c r="C401" s="68"/>
      <c r="D401" s="68"/>
      <c r="E401" s="68"/>
      <c r="F401" s="68"/>
      <c r="G401" s="68"/>
      <c r="H401" s="68"/>
      <c r="I401" s="68"/>
      <c r="J401" s="68"/>
      <c r="K401" s="68"/>
      <c r="L401" s="68"/>
      <c r="M401" s="68"/>
      <c r="N401" s="68"/>
      <c r="O401" s="68"/>
      <c r="P401" s="68"/>
      <c r="Q401" s="68"/>
      <c r="R401" s="68"/>
      <c r="S401" s="68"/>
    </row>
    <row r="402" spans="1:19" x14ac:dyDescent="0.25">
      <c r="A402" s="68"/>
      <c r="B402" s="68"/>
      <c r="C402" s="68"/>
      <c r="D402" s="68"/>
      <c r="E402" s="68"/>
      <c r="F402" s="68"/>
      <c r="G402" s="68"/>
      <c r="H402" s="68"/>
      <c r="I402" s="68"/>
      <c r="J402" s="68"/>
      <c r="K402" s="68"/>
      <c r="L402" s="68"/>
      <c r="M402" s="68"/>
      <c r="N402" s="68"/>
      <c r="O402" s="68"/>
      <c r="P402" s="68"/>
      <c r="Q402" s="68"/>
      <c r="R402" s="68"/>
      <c r="S402" s="68"/>
    </row>
    <row r="403" spans="1:19" x14ac:dyDescent="0.25">
      <c r="A403" s="68"/>
      <c r="B403" s="68"/>
      <c r="C403" s="68"/>
      <c r="D403" s="68"/>
      <c r="E403" s="68"/>
      <c r="F403" s="68"/>
      <c r="G403" s="68"/>
      <c r="H403" s="68"/>
      <c r="I403" s="68"/>
      <c r="J403" s="68"/>
      <c r="K403" s="68"/>
      <c r="L403" s="68"/>
      <c r="M403" s="68"/>
      <c r="N403" s="68"/>
      <c r="O403" s="68"/>
      <c r="P403" s="68"/>
      <c r="Q403" s="68"/>
      <c r="R403" s="68"/>
      <c r="S403" s="68"/>
    </row>
    <row r="404" spans="1:19" x14ac:dyDescent="0.25">
      <c r="A404" s="68"/>
      <c r="B404" s="68"/>
      <c r="C404" s="68"/>
      <c r="D404" s="68"/>
      <c r="E404" s="68"/>
      <c r="F404" s="68"/>
      <c r="G404" s="68"/>
      <c r="H404" s="68"/>
      <c r="I404" s="68"/>
      <c r="J404" s="68"/>
      <c r="K404" s="68"/>
      <c r="L404" s="68"/>
      <c r="M404" s="68"/>
      <c r="N404" s="68"/>
      <c r="O404" s="68"/>
      <c r="P404" s="68"/>
      <c r="Q404" s="68"/>
      <c r="R404" s="68"/>
      <c r="S404" s="68"/>
    </row>
    <row r="405" spans="1:19" x14ac:dyDescent="0.25">
      <c r="A405" s="68"/>
      <c r="B405" s="68"/>
      <c r="C405" s="68"/>
      <c r="D405" s="68"/>
      <c r="E405" s="68"/>
      <c r="F405" s="68"/>
      <c r="G405" s="68"/>
      <c r="H405" s="68"/>
      <c r="I405" s="68"/>
      <c r="J405" s="68"/>
      <c r="K405" s="68"/>
      <c r="L405" s="68"/>
      <c r="M405" s="68"/>
      <c r="N405" s="68"/>
      <c r="O405" s="68"/>
      <c r="P405" s="68"/>
      <c r="Q405" s="68"/>
      <c r="R405" s="68"/>
      <c r="S405" s="68"/>
    </row>
    <row r="406" spans="1:19" x14ac:dyDescent="0.25">
      <c r="A406" s="68"/>
      <c r="B406" s="68"/>
      <c r="C406" s="68"/>
      <c r="D406" s="68"/>
      <c r="E406" s="68"/>
      <c r="F406" s="68"/>
      <c r="G406" s="68"/>
      <c r="H406" s="68"/>
      <c r="I406" s="68"/>
      <c r="J406" s="68"/>
      <c r="K406" s="68"/>
      <c r="L406" s="68"/>
      <c r="M406" s="68"/>
      <c r="N406" s="68"/>
      <c r="O406" s="68"/>
      <c r="P406" s="68"/>
      <c r="Q406" s="68"/>
      <c r="R406" s="68"/>
      <c r="S406" s="68"/>
    </row>
    <row r="407" spans="1:19" x14ac:dyDescent="0.25">
      <c r="A407" s="68"/>
      <c r="B407" s="68"/>
      <c r="C407" s="68"/>
      <c r="D407" s="68"/>
      <c r="E407" s="68"/>
      <c r="F407" s="68"/>
      <c r="G407" s="68"/>
      <c r="H407" s="68"/>
      <c r="I407" s="68"/>
      <c r="J407" s="68"/>
      <c r="K407" s="68"/>
      <c r="L407" s="68"/>
      <c r="M407" s="68"/>
      <c r="N407" s="68"/>
      <c r="O407" s="68"/>
      <c r="P407" s="68"/>
      <c r="Q407" s="68"/>
      <c r="R407" s="68"/>
      <c r="S407" s="68"/>
    </row>
    <row r="408" spans="1:19" x14ac:dyDescent="0.25">
      <c r="A408" s="68"/>
      <c r="B408" s="68"/>
      <c r="C408" s="68"/>
      <c r="D408" s="68"/>
      <c r="E408" s="68"/>
      <c r="F408" s="68"/>
      <c r="G408" s="68"/>
      <c r="H408" s="68"/>
      <c r="I408" s="68"/>
      <c r="J408" s="68"/>
      <c r="K408" s="68"/>
      <c r="L408" s="68"/>
      <c r="M408" s="68"/>
      <c r="N408" s="68"/>
      <c r="O408" s="68"/>
      <c r="P408" s="68"/>
      <c r="Q408" s="68"/>
      <c r="R408" s="68"/>
      <c r="S408" s="68"/>
    </row>
    <row r="409" spans="1:19" x14ac:dyDescent="0.25">
      <c r="A409" s="68"/>
      <c r="B409" s="68"/>
      <c r="C409" s="68"/>
      <c r="D409" s="68"/>
      <c r="E409" s="68"/>
      <c r="F409" s="68"/>
      <c r="G409" s="68"/>
      <c r="H409" s="68"/>
      <c r="I409" s="68"/>
      <c r="J409" s="68"/>
      <c r="K409" s="68"/>
      <c r="L409" s="68"/>
      <c r="M409" s="68"/>
      <c r="N409" s="68"/>
      <c r="O409" s="68"/>
      <c r="P409" s="68"/>
      <c r="Q409" s="68"/>
      <c r="R409" s="68"/>
      <c r="S409" s="68"/>
    </row>
    <row r="410" spans="1:19" x14ac:dyDescent="0.25">
      <c r="A410" s="68"/>
      <c r="B410" s="68"/>
      <c r="C410" s="68"/>
      <c r="D410" s="68"/>
      <c r="E410" s="68"/>
      <c r="F410" s="68"/>
      <c r="G410" s="68"/>
      <c r="H410" s="68"/>
      <c r="I410" s="68"/>
      <c r="J410" s="68"/>
      <c r="K410" s="68"/>
      <c r="L410" s="68"/>
      <c r="M410" s="68"/>
      <c r="N410" s="68"/>
      <c r="O410" s="68"/>
      <c r="P410" s="68"/>
      <c r="Q410" s="68"/>
      <c r="R410" s="68"/>
      <c r="S410" s="68"/>
    </row>
    <row r="411" spans="1:19" x14ac:dyDescent="0.25">
      <c r="A411" s="68"/>
      <c r="B411" s="68"/>
      <c r="C411" s="68"/>
      <c r="D411" s="68"/>
      <c r="E411" s="68"/>
      <c r="F411" s="68"/>
      <c r="G411" s="68"/>
      <c r="H411" s="68"/>
      <c r="I411" s="68"/>
      <c r="J411" s="68"/>
      <c r="K411" s="68"/>
      <c r="L411" s="68"/>
      <c r="M411" s="68"/>
      <c r="N411" s="68"/>
      <c r="O411" s="68"/>
      <c r="P411" s="68"/>
      <c r="Q411" s="68"/>
      <c r="R411" s="68"/>
      <c r="S411" s="68"/>
    </row>
    <row r="412" spans="1:19" x14ac:dyDescent="0.25">
      <c r="A412" s="68"/>
      <c r="B412" s="68"/>
      <c r="C412" s="68"/>
      <c r="D412" s="68"/>
      <c r="E412" s="68"/>
      <c r="F412" s="68"/>
      <c r="G412" s="68"/>
      <c r="H412" s="68"/>
      <c r="I412" s="68"/>
      <c r="J412" s="68"/>
      <c r="K412" s="68"/>
      <c r="L412" s="68"/>
      <c r="M412" s="68"/>
      <c r="N412" s="68"/>
      <c r="O412" s="68"/>
      <c r="P412" s="68"/>
      <c r="Q412" s="68"/>
      <c r="R412" s="68"/>
      <c r="S412" s="68"/>
    </row>
    <row r="413" spans="1:19" x14ac:dyDescent="0.25">
      <c r="A413" s="68"/>
      <c r="B413" s="68"/>
      <c r="C413" s="68"/>
      <c r="D413" s="68"/>
      <c r="E413" s="68"/>
      <c r="F413" s="68"/>
      <c r="G413" s="68"/>
      <c r="H413" s="68"/>
      <c r="I413" s="68"/>
      <c r="J413" s="68"/>
      <c r="K413" s="68"/>
      <c r="L413" s="68"/>
      <c r="M413" s="68"/>
      <c r="N413" s="68"/>
      <c r="O413" s="68"/>
      <c r="P413" s="68"/>
      <c r="Q413" s="68"/>
      <c r="R413" s="68"/>
      <c r="S413" s="68"/>
    </row>
    <row r="414" spans="1:19" x14ac:dyDescent="0.25">
      <c r="A414" s="68"/>
      <c r="B414" s="68"/>
      <c r="C414" s="68"/>
      <c r="D414" s="68"/>
      <c r="E414" s="68"/>
      <c r="F414" s="68"/>
      <c r="G414" s="68"/>
      <c r="H414" s="68"/>
      <c r="I414" s="68"/>
      <c r="J414" s="68"/>
      <c r="K414" s="68"/>
      <c r="L414" s="68"/>
      <c r="M414" s="68"/>
      <c r="N414" s="68"/>
      <c r="O414" s="68"/>
      <c r="P414" s="68"/>
      <c r="Q414" s="68"/>
      <c r="R414" s="68"/>
      <c r="S414" s="68"/>
    </row>
    <row r="415" spans="1:19" x14ac:dyDescent="0.25">
      <c r="A415" s="68"/>
      <c r="B415" s="68"/>
      <c r="C415" s="68"/>
      <c r="D415" s="68"/>
      <c r="E415" s="68"/>
      <c r="F415" s="68"/>
      <c r="G415" s="68"/>
      <c r="H415" s="68"/>
      <c r="I415" s="68"/>
      <c r="J415" s="68"/>
      <c r="K415" s="68"/>
      <c r="L415" s="68"/>
      <c r="M415" s="68"/>
      <c r="N415" s="68"/>
      <c r="O415" s="68"/>
      <c r="P415" s="68"/>
      <c r="Q415" s="68"/>
      <c r="R415" s="68"/>
      <c r="S415" s="68"/>
    </row>
    <row r="416" spans="1:19" x14ac:dyDescent="0.25">
      <c r="A416" s="68"/>
      <c r="B416" s="68"/>
      <c r="C416" s="68"/>
      <c r="D416" s="68"/>
      <c r="E416" s="68"/>
      <c r="F416" s="68"/>
      <c r="G416" s="68"/>
      <c r="H416" s="68"/>
      <c r="I416" s="68"/>
      <c r="J416" s="68"/>
      <c r="K416" s="68"/>
      <c r="L416" s="68"/>
      <c r="M416" s="68"/>
      <c r="N416" s="68"/>
      <c r="O416" s="68"/>
      <c r="P416" s="68"/>
      <c r="Q416" s="68"/>
      <c r="R416" s="68"/>
      <c r="S416" s="68"/>
    </row>
    <row r="417" spans="1:19" x14ac:dyDescent="0.25">
      <c r="A417" s="68"/>
      <c r="B417" s="68"/>
      <c r="C417" s="68"/>
      <c r="D417" s="68"/>
      <c r="E417" s="68"/>
      <c r="F417" s="68"/>
      <c r="G417" s="68"/>
      <c r="H417" s="68"/>
      <c r="I417" s="68"/>
      <c r="J417" s="68"/>
      <c r="K417" s="68"/>
      <c r="L417" s="68"/>
      <c r="M417" s="68"/>
      <c r="N417" s="68"/>
      <c r="O417" s="68"/>
      <c r="P417" s="68"/>
      <c r="Q417" s="68"/>
      <c r="R417" s="68"/>
      <c r="S417" s="68"/>
    </row>
    <row r="418" spans="1:19" x14ac:dyDescent="0.25">
      <c r="A418" s="68"/>
      <c r="B418" s="68"/>
      <c r="C418" s="68"/>
      <c r="D418" s="68"/>
      <c r="E418" s="68"/>
      <c r="F418" s="68"/>
      <c r="G418" s="68"/>
      <c r="H418" s="68"/>
      <c r="I418" s="68"/>
      <c r="J418" s="68"/>
      <c r="K418" s="68"/>
      <c r="L418" s="68"/>
      <c r="M418" s="68"/>
      <c r="N418" s="68"/>
      <c r="O418" s="68"/>
      <c r="P418" s="68"/>
      <c r="Q418" s="68"/>
      <c r="R418" s="68"/>
      <c r="S418" s="68"/>
    </row>
    <row r="419" spans="1:19" x14ac:dyDescent="0.25">
      <c r="A419" s="68"/>
      <c r="B419" s="68"/>
      <c r="C419" s="68"/>
      <c r="D419" s="68"/>
      <c r="E419" s="68"/>
      <c r="F419" s="68"/>
      <c r="G419" s="68"/>
      <c r="H419" s="68"/>
      <c r="I419" s="68"/>
      <c r="J419" s="68"/>
      <c r="K419" s="68"/>
      <c r="L419" s="68"/>
      <c r="M419" s="68"/>
      <c r="N419" s="68"/>
      <c r="O419" s="68"/>
      <c r="P419" s="68"/>
      <c r="Q419" s="68"/>
      <c r="R419" s="68"/>
      <c r="S419" s="68"/>
    </row>
    <row r="420" spans="1:19" x14ac:dyDescent="0.25">
      <c r="A420" s="68"/>
      <c r="B420" s="68"/>
      <c r="C420" s="68"/>
      <c r="D420" s="68"/>
      <c r="E420" s="68"/>
      <c r="F420" s="68"/>
      <c r="G420" s="68"/>
      <c r="H420" s="68"/>
      <c r="I420" s="68"/>
      <c r="J420" s="68"/>
      <c r="K420" s="68"/>
      <c r="L420" s="68"/>
      <c r="M420" s="68"/>
      <c r="N420" s="68"/>
      <c r="O420" s="68"/>
      <c r="P420" s="68"/>
      <c r="Q420" s="68"/>
      <c r="R420" s="68"/>
      <c r="S420" s="68"/>
    </row>
    <row r="421" spans="1:19" x14ac:dyDescent="0.25">
      <c r="A421" s="68"/>
      <c r="B421" s="68"/>
      <c r="C421" s="68"/>
      <c r="D421" s="68"/>
      <c r="E421" s="68"/>
      <c r="F421" s="68"/>
      <c r="G421" s="68"/>
      <c r="H421" s="68"/>
      <c r="I421" s="68"/>
      <c r="J421" s="68"/>
      <c r="K421" s="68"/>
      <c r="L421" s="68"/>
      <c r="M421" s="68"/>
      <c r="N421" s="68"/>
      <c r="O421" s="68"/>
      <c r="P421" s="68"/>
      <c r="Q421" s="68"/>
      <c r="R421" s="68"/>
      <c r="S421" s="68"/>
    </row>
    <row r="422" spans="1:19" x14ac:dyDescent="0.25">
      <c r="A422" s="68"/>
      <c r="B422" s="68"/>
      <c r="C422" s="68"/>
      <c r="D422" s="68"/>
      <c r="E422" s="68"/>
      <c r="F422" s="68"/>
      <c r="G422" s="68"/>
      <c r="H422" s="68"/>
      <c r="I422" s="68"/>
      <c r="J422" s="68"/>
      <c r="K422" s="68"/>
      <c r="L422" s="68"/>
      <c r="M422" s="68"/>
      <c r="N422" s="68"/>
      <c r="O422" s="68"/>
      <c r="P422" s="68"/>
      <c r="Q422" s="68"/>
      <c r="R422" s="68"/>
      <c r="S422" s="68"/>
    </row>
    <row r="423" spans="1:19" x14ac:dyDescent="0.25">
      <c r="A423" s="68"/>
      <c r="B423" s="68"/>
      <c r="C423" s="68"/>
      <c r="D423" s="68"/>
      <c r="E423" s="68"/>
      <c r="F423" s="68"/>
      <c r="G423" s="68"/>
      <c r="H423" s="68"/>
      <c r="I423" s="68"/>
      <c r="J423" s="68"/>
      <c r="K423" s="68"/>
      <c r="L423" s="68"/>
      <c r="M423" s="68"/>
      <c r="N423" s="68"/>
      <c r="O423" s="68"/>
      <c r="P423" s="68"/>
      <c r="Q423" s="68"/>
      <c r="R423" s="68"/>
      <c r="S423" s="68"/>
    </row>
    <row r="424" spans="1:19" x14ac:dyDescent="0.25">
      <c r="A424" s="68"/>
      <c r="B424" s="68"/>
      <c r="C424" s="68"/>
      <c r="D424" s="68"/>
      <c r="E424" s="68"/>
      <c r="F424" s="68"/>
      <c r="G424" s="68"/>
      <c r="H424" s="68"/>
      <c r="I424" s="68"/>
      <c r="J424" s="68"/>
      <c r="K424" s="68"/>
      <c r="L424" s="68"/>
      <c r="M424" s="68"/>
      <c r="N424" s="68"/>
      <c r="O424" s="68"/>
      <c r="P424" s="68"/>
      <c r="Q424" s="68"/>
      <c r="R424" s="68"/>
      <c r="S424" s="68"/>
    </row>
    <row r="425" spans="1:19" x14ac:dyDescent="0.25">
      <c r="A425" s="68"/>
      <c r="B425" s="68"/>
      <c r="C425" s="68"/>
      <c r="D425" s="68"/>
      <c r="E425" s="68"/>
      <c r="F425" s="68"/>
      <c r="G425" s="68"/>
      <c r="H425" s="68"/>
      <c r="I425" s="68"/>
      <c r="J425" s="68"/>
      <c r="K425" s="68"/>
      <c r="L425" s="68"/>
      <c r="M425" s="68"/>
      <c r="N425" s="68"/>
      <c r="O425" s="68"/>
      <c r="P425" s="68"/>
      <c r="Q425" s="68"/>
      <c r="R425" s="68"/>
      <c r="S425" s="68"/>
    </row>
    <row r="426" spans="1:19" x14ac:dyDescent="0.25">
      <c r="A426" s="68"/>
      <c r="B426" s="68"/>
      <c r="C426" s="68"/>
      <c r="D426" s="68"/>
      <c r="E426" s="68"/>
      <c r="F426" s="68"/>
      <c r="G426" s="68"/>
      <c r="H426" s="68"/>
      <c r="I426" s="68"/>
      <c r="J426" s="68"/>
      <c r="K426" s="68"/>
      <c r="L426" s="68"/>
      <c r="M426" s="68"/>
      <c r="N426" s="68"/>
      <c r="O426" s="68"/>
      <c r="P426" s="68"/>
      <c r="Q426" s="68"/>
      <c r="R426" s="68"/>
      <c r="S426" s="68"/>
    </row>
    <row r="427" spans="1:19" x14ac:dyDescent="0.25">
      <c r="A427" s="68"/>
      <c r="B427" s="68"/>
      <c r="C427" s="68"/>
      <c r="D427" s="68"/>
      <c r="E427" s="68"/>
      <c r="F427" s="68"/>
      <c r="G427" s="68"/>
      <c r="H427" s="68"/>
      <c r="I427" s="68"/>
      <c r="J427" s="68"/>
      <c r="K427" s="68"/>
      <c r="L427" s="68"/>
      <c r="M427" s="68"/>
      <c r="N427" s="68"/>
      <c r="O427" s="68"/>
      <c r="P427" s="68"/>
      <c r="Q427" s="68"/>
      <c r="R427" s="68"/>
      <c r="S427" s="68"/>
    </row>
    <row r="428" spans="1:19" x14ac:dyDescent="0.25">
      <c r="A428" s="68"/>
      <c r="B428" s="68"/>
      <c r="C428" s="68"/>
      <c r="D428" s="68"/>
      <c r="E428" s="68"/>
      <c r="F428" s="68"/>
      <c r="G428" s="68"/>
      <c r="H428" s="68"/>
      <c r="I428" s="68"/>
      <c r="J428" s="68"/>
      <c r="K428" s="68"/>
      <c r="L428" s="68"/>
      <c r="M428" s="68"/>
      <c r="N428" s="68"/>
      <c r="O428" s="68"/>
      <c r="P428" s="68"/>
      <c r="Q428" s="68"/>
      <c r="R428" s="68"/>
      <c r="S428" s="68"/>
    </row>
    <row r="429" spans="1:19" x14ac:dyDescent="0.25">
      <c r="A429" s="68"/>
      <c r="B429" s="68"/>
      <c r="C429" s="68"/>
      <c r="D429" s="68"/>
      <c r="E429" s="68"/>
      <c r="F429" s="68"/>
      <c r="G429" s="68"/>
      <c r="H429" s="68"/>
      <c r="I429" s="68"/>
      <c r="J429" s="68"/>
      <c r="K429" s="68"/>
      <c r="L429" s="68"/>
      <c r="M429" s="68"/>
      <c r="N429" s="68"/>
      <c r="O429" s="68"/>
      <c r="P429" s="68"/>
      <c r="Q429" s="68"/>
      <c r="R429" s="68"/>
      <c r="S429" s="68"/>
    </row>
    <row r="430" spans="1:19" x14ac:dyDescent="0.25">
      <c r="A430" s="68"/>
      <c r="B430" s="68"/>
      <c r="C430" s="68"/>
      <c r="D430" s="68"/>
      <c r="E430" s="68"/>
      <c r="F430" s="68"/>
      <c r="G430" s="68"/>
      <c r="H430" s="68"/>
      <c r="I430" s="68"/>
      <c r="J430" s="68"/>
      <c r="K430" s="68"/>
      <c r="L430" s="68"/>
      <c r="M430" s="68"/>
      <c r="N430" s="68"/>
      <c r="O430" s="68"/>
      <c r="P430" s="68"/>
      <c r="Q430" s="68"/>
      <c r="R430" s="68"/>
      <c r="S430" s="68"/>
    </row>
    <row r="431" spans="1:19" x14ac:dyDescent="0.25">
      <c r="A431" s="68"/>
      <c r="B431" s="68"/>
      <c r="C431" s="68"/>
      <c r="D431" s="68"/>
      <c r="E431" s="68"/>
      <c r="F431" s="68"/>
      <c r="G431" s="68"/>
      <c r="H431" s="68"/>
      <c r="I431" s="68"/>
      <c r="J431" s="68"/>
      <c r="K431" s="68"/>
      <c r="L431" s="68"/>
      <c r="M431" s="68"/>
      <c r="N431" s="68"/>
      <c r="O431" s="68"/>
      <c r="P431" s="68"/>
      <c r="Q431" s="68"/>
      <c r="R431" s="68"/>
      <c r="S431" s="68"/>
    </row>
    <row r="432" spans="1:19" x14ac:dyDescent="0.25">
      <c r="A432" s="68"/>
      <c r="B432" s="68"/>
      <c r="C432" s="68"/>
      <c r="D432" s="68"/>
      <c r="E432" s="68"/>
      <c r="F432" s="68"/>
      <c r="G432" s="68"/>
      <c r="H432" s="68"/>
      <c r="I432" s="68"/>
      <c r="J432" s="68"/>
      <c r="K432" s="68"/>
      <c r="L432" s="68"/>
      <c r="M432" s="68"/>
      <c r="N432" s="68"/>
      <c r="O432" s="68"/>
      <c r="P432" s="68"/>
      <c r="Q432" s="68"/>
      <c r="R432" s="68"/>
      <c r="S432" s="68"/>
    </row>
    <row r="433" spans="1:19" x14ac:dyDescent="0.25">
      <c r="A433" s="68"/>
      <c r="B433" s="68"/>
      <c r="C433" s="68"/>
      <c r="D433" s="68"/>
      <c r="E433" s="68"/>
      <c r="F433" s="68"/>
      <c r="G433" s="68"/>
      <c r="H433" s="68"/>
      <c r="I433" s="68"/>
      <c r="J433" s="68"/>
      <c r="K433" s="68"/>
      <c r="L433" s="68"/>
      <c r="M433" s="68"/>
      <c r="N433" s="68"/>
      <c r="O433" s="68"/>
      <c r="P433" s="68"/>
      <c r="Q433" s="68"/>
      <c r="R433" s="68"/>
      <c r="S433" s="68"/>
    </row>
    <row r="434" spans="1:19" x14ac:dyDescent="0.25">
      <c r="A434" s="68"/>
      <c r="B434" s="68"/>
      <c r="C434" s="68"/>
      <c r="D434" s="68"/>
      <c r="E434" s="68"/>
      <c r="F434" s="68"/>
      <c r="G434" s="68"/>
      <c r="H434" s="68"/>
      <c r="I434" s="68"/>
      <c r="J434" s="68"/>
      <c r="K434" s="68"/>
      <c r="L434" s="68"/>
      <c r="M434" s="68"/>
      <c r="N434" s="68"/>
      <c r="O434" s="68"/>
      <c r="P434" s="68"/>
      <c r="Q434" s="68"/>
      <c r="R434" s="68"/>
      <c r="S434" s="68"/>
    </row>
    <row r="435" spans="1:19" x14ac:dyDescent="0.25">
      <c r="A435" s="68"/>
      <c r="B435" s="68"/>
      <c r="C435" s="68"/>
      <c r="D435" s="68"/>
      <c r="E435" s="68"/>
      <c r="F435" s="68"/>
      <c r="G435" s="68"/>
      <c r="H435" s="68"/>
      <c r="I435" s="68"/>
      <c r="J435" s="68"/>
      <c r="K435" s="68"/>
      <c r="L435" s="68"/>
      <c r="M435" s="68"/>
      <c r="N435" s="68"/>
      <c r="O435" s="68"/>
      <c r="P435" s="68"/>
      <c r="Q435" s="68"/>
      <c r="R435" s="68"/>
      <c r="S435" s="68"/>
    </row>
    <row r="436" spans="1:19" x14ac:dyDescent="0.25">
      <c r="A436" s="68"/>
      <c r="B436" s="68"/>
      <c r="C436" s="68"/>
      <c r="D436" s="68"/>
      <c r="E436" s="68"/>
      <c r="F436" s="68"/>
      <c r="G436" s="68"/>
      <c r="H436" s="68"/>
      <c r="I436" s="68"/>
      <c r="J436" s="68"/>
      <c r="K436" s="68"/>
      <c r="L436" s="68"/>
      <c r="M436" s="68"/>
      <c r="N436" s="68"/>
      <c r="O436" s="68"/>
      <c r="P436" s="68"/>
      <c r="Q436" s="68"/>
      <c r="R436" s="68"/>
      <c r="S436" s="68"/>
    </row>
    <row r="437" spans="1:19" x14ac:dyDescent="0.25">
      <c r="A437" s="68"/>
      <c r="B437" s="68"/>
      <c r="C437" s="68"/>
      <c r="D437" s="68"/>
      <c r="E437" s="68"/>
      <c r="F437" s="68"/>
      <c r="G437" s="68"/>
      <c r="H437" s="68"/>
      <c r="I437" s="68"/>
      <c r="J437" s="68"/>
      <c r="K437" s="68"/>
      <c r="L437" s="68"/>
      <c r="M437" s="68"/>
      <c r="N437" s="68"/>
      <c r="O437" s="68"/>
      <c r="P437" s="68"/>
      <c r="Q437" s="68"/>
      <c r="R437" s="68"/>
      <c r="S437" s="68"/>
    </row>
    <row r="438" spans="1:19" x14ac:dyDescent="0.25">
      <c r="A438" s="68"/>
      <c r="B438" s="68"/>
      <c r="C438" s="68"/>
      <c r="D438" s="68"/>
      <c r="E438" s="68"/>
      <c r="F438" s="68"/>
      <c r="G438" s="68"/>
      <c r="H438" s="68"/>
      <c r="I438" s="68"/>
      <c r="J438" s="68"/>
      <c r="K438" s="68"/>
      <c r="L438" s="68"/>
      <c r="M438" s="68"/>
      <c r="N438" s="68"/>
      <c r="O438" s="68"/>
      <c r="P438" s="68"/>
      <c r="Q438" s="68"/>
      <c r="R438" s="68"/>
      <c r="S438" s="68"/>
    </row>
    <row r="439" spans="1:19" x14ac:dyDescent="0.25">
      <c r="A439" s="68"/>
      <c r="B439" s="68"/>
      <c r="C439" s="68"/>
      <c r="D439" s="68"/>
      <c r="E439" s="68"/>
      <c r="F439" s="68"/>
      <c r="G439" s="68"/>
      <c r="H439" s="68"/>
      <c r="I439" s="68"/>
      <c r="J439" s="68"/>
      <c r="K439" s="68"/>
      <c r="L439" s="68"/>
      <c r="M439" s="68"/>
      <c r="N439" s="68"/>
      <c r="O439" s="68"/>
      <c r="P439" s="68"/>
      <c r="Q439" s="68"/>
      <c r="R439" s="68"/>
      <c r="S439" s="68"/>
    </row>
    <row r="440" spans="1:19" x14ac:dyDescent="0.25">
      <c r="A440" s="68"/>
      <c r="B440" s="68"/>
      <c r="C440" s="68"/>
      <c r="D440" s="68"/>
      <c r="E440" s="68"/>
      <c r="F440" s="68"/>
      <c r="G440" s="68"/>
      <c r="H440" s="68"/>
      <c r="I440" s="68"/>
      <c r="J440" s="68"/>
      <c r="K440" s="68"/>
      <c r="L440" s="68"/>
      <c r="M440" s="68"/>
      <c r="N440" s="68"/>
      <c r="O440" s="68"/>
      <c r="P440" s="68"/>
      <c r="Q440" s="68"/>
      <c r="R440" s="68"/>
      <c r="S440" s="68"/>
    </row>
    <row r="441" spans="1:19" x14ac:dyDescent="0.25">
      <c r="A441" s="68"/>
      <c r="B441" s="68"/>
      <c r="C441" s="68"/>
      <c r="D441" s="68"/>
      <c r="E441" s="68"/>
      <c r="F441" s="68"/>
      <c r="G441" s="68"/>
      <c r="H441" s="68"/>
      <c r="I441" s="68"/>
      <c r="J441" s="68"/>
      <c r="K441" s="68"/>
      <c r="L441" s="68"/>
      <c r="M441" s="68"/>
      <c r="N441" s="68"/>
      <c r="O441" s="68"/>
      <c r="P441" s="68"/>
      <c r="Q441" s="68"/>
      <c r="R441" s="68"/>
      <c r="S441" s="68"/>
    </row>
    <row r="442" spans="1:19" x14ac:dyDescent="0.25">
      <c r="A442" s="68"/>
      <c r="B442" s="68"/>
      <c r="C442" s="68"/>
      <c r="D442" s="68"/>
      <c r="E442" s="68"/>
      <c r="F442" s="68"/>
      <c r="G442" s="68"/>
      <c r="H442" s="68"/>
      <c r="I442" s="68"/>
      <c r="J442" s="68"/>
      <c r="K442" s="68"/>
      <c r="L442" s="68"/>
      <c r="M442" s="68"/>
      <c r="N442" s="68"/>
      <c r="O442" s="68"/>
      <c r="P442" s="68"/>
      <c r="Q442" s="68"/>
      <c r="R442" s="68"/>
      <c r="S442" s="68"/>
    </row>
    <row r="443" spans="1:19" x14ac:dyDescent="0.25">
      <c r="A443" s="68"/>
      <c r="B443" s="68"/>
      <c r="C443" s="68"/>
      <c r="D443" s="68"/>
      <c r="E443" s="68"/>
      <c r="F443" s="68"/>
      <c r="G443" s="68"/>
      <c r="H443" s="68"/>
      <c r="I443" s="68"/>
      <c r="J443" s="68"/>
      <c r="K443" s="68"/>
      <c r="L443" s="68"/>
      <c r="M443" s="68"/>
      <c r="N443" s="68"/>
      <c r="O443" s="68"/>
      <c r="P443" s="68"/>
      <c r="Q443" s="68"/>
      <c r="R443" s="68"/>
      <c r="S443" s="68"/>
    </row>
    <row r="444" spans="1:19" x14ac:dyDescent="0.25">
      <c r="A444" s="68"/>
      <c r="B444" s="68"/>
      <c r="C444" s="68"/>
      <c r="D444" s="68"/>
      <c r="E444" s="68"/>
      <c r="F444" s="68"/>
      <c r="G444" s="68"/>
      <c r="H444" s="68"/>
      <c r="I444" s="68"/>
      <c r="J444" s="68"/>
      <c r="K444" s="68"/>
      <c r="L444" s="68"/>
      <c r="M444" s="68"/>
      <c r="N444" s="68"/>
      <c r="O444" s="68"/>
      <c r="P444" s="68"/>
      <c r="Q444" s="68"/>
      <c r="R444" s="68"/>
      <c r="S444" s="68"/>
    </row>
    <row r="445" spans="1:19" x14ac:dyDescent="0.25">
      <c r="A445" s="68"/>
      <c r="B445" s="68"/>
      <c r="C445" s="68"/>
      <c r="D445" s="68"/>
      <c r="E445" s="68"/>
      <c r="F445" s="68"/>
      <c r="G445" s="68"/>
      <c r="H445" s="68"/>
      <c r="I445" s="68"/>
      <c r="J445" s="68"/>
      <c r="K445" s="68"/>
      <c r="L445" s="68"/>
      <c r="M445" s="68"/>
      <c r="N445" s="68"/>
      <c r="O445" s="68"/>
      <c r="P445" s="68"/>
      <c r="Q445" s="68"/>
      <c r="R445" s="68"/>
      <c r="S445" s="68"/>
    </row>
    <row r="446" spans="1:19" x14ac:dyDescent="0.25">
      <c r="A446" s="68"/>
      <c r="B446" s="68"/>
      <c r="C446" s="68"/>
      <c r="D446" s="68"/>
      <c r="E446" s="68"/>
      <c r="F446" s="68"/>
      <c r="G446" s="68"/>
      <c r="H446" s="68"/>
      <c r="I446" s="68"/>
      <c r="J446" s="68"/>
      <c r="K446" s="68"/>
      <c r="L446" s="68"/>
      <c r="M446" s="68"/>
      <c r="N446" s="68"/>
      <c r="O446" s="68"/>
      <c r="P446" s="68"/>
      <c r="Q446" s="68"/>
      <c r="R446" s="68"/>
      <c r="S446" s="68"/>
    </row>
    <row r="447" spans="1:19" x14ac:dyDescent="0.25">
      <c r="A447" s="68"/>
      <c r="B447" s="68"/>
      <c r="C447" s="68"/>
      <c r="D447" s="68"/>
      <c r="E447" s="68"/>
      <c r="F447" s="68"/>
      <c r="G447" s="68"/>
      <c r="H447" s="68"/>
      <c r="I447" s="68"/>
      <c r="J447" s="68"/>
      <c r="K447" s="68"/>
      <c r="L447" s="68"/>
      <c r="M447" s="68"/>
      <c r="N447" s="68"/>
      <c r="O447" s="68"/>
      <c r="P447" s="68"/>
      <c r="Q447" s="68"/>
      <c r="R447" s="68"/>
      <c r="S447" s="68"/>
    </row>
    <row r="448" spans="1:19" x14ac:dyDescent="0.25">
      <c r="A448" s="68"/>
      <c r="B448" s="68"/>
      <c r="C448" s="68"/>
      <c r="D448" s="68"/>
      <c r="E448" s="68"/>
      <c r="F448" s="68"/>
      <c r="G448" s="68"/>
      <c r="H448" s="68"/>
      <c r="I448" s="68"/>
      <c r="J448" s="68"/>
      <c r="K448" s="68"/>
      <c r="L448" s="68"/>
      <c r="M448" s="68"/>
      <c r="N448" s="68"/>
      <c r="O448" s="68"/>
      <c r="P448" s="68"/>
      <c r="Q448" s="68"/>
      <c r="R448" s="68"/>
      <c r="S448" s="68"/>
    </row>
    <row r="449" spans="1:19" x14ac:dyDescent="0.25">
      <c r="A449" s="68"/>
      <c r="B449" s="68"/>
      <c r="C449" s="68"/>
      <c r="D449" s="68"/>
      <c r="E449" s="68"/>
      <c r="F449" s="68"/>
      <c r="G449" s="68"/>
      <c r="H449" s="68"/>
      <c r="I449" s="68"/>
      <c r="J449" s="68"/>
      <c r="K449" s="68"/>
      <c r="L449" s="68"/>
      <c r="M449" s="68"/>
      <c r="N449" s="68"/>
      <c r="O449" s="68"/>
      <c r="P449" s="68"/>
      <c r="Q449" s="68"/>
      <c r="R449" s="68"/>
      <c r="S449" s="68"/>
    </row>
    <row r="450" spans="1:19" x14ac:dyDescent="0.25">
      <c r="A450" s="68"/>
      <c r="B450" s="68"/>
      <c r="C450" s="68"/>
      <c r="D450" s="68"/>
      <c r="E450" s="68"/>
      <c r="F450" s="68"/>
      <c r="G450" s="68"/>
      <c r="H450" s="68"/>
      <c r="I450" s="68"/>
      <c r="J450" s="68"/>
      <c r="K450" s="68"/>
      <c r="L450" s="68"/>
      <c r="M450" s="68"/>
      <c r="N450" s="68"/>
      <c r="O450" s="68"/>
      <c r="P450" s="68"/>
      <c r="Q450" s="68"/>
      <c r="R450" s="68"/>
      <c r="S450" s="68"/>
    </row>
    <row r="451" spans="1:19" x14ac:dyDescent="0.25">
      <c r="A451" s="68"/>
      <c r="B451" s="68"/>
      <c r="C451" s="68"/>
      <c r="D451" s="68"/>
      <c r="E451" s="68"/>
      <c r="F451" s="68"/>
      <c r="G451" s="68"/>
      <c r="H451" s="68"/>
      <c r="I451" s="68"/>
      <c r="J451" s="68"/>
      <c r="K451" s="68"/>
      <c r="L451" s="68"/>
      <c r="M451" s="68"/>
      <c r="N451" s="68"/>
      <c r="O451" s="68"/>
      <c r="P451" s="68"/>
      <c r="Q451" s="68"/>
      <c r="R451" s="68"/>
      <c r="S451" s="68"/>
    </row>
    <row r="452" spans="1:19" x14ac:dyDescent="0.25">
      <c r="A452" s="68"/>
      <c r="B452" s="68"/>
      <c r="C452" s="68"/>
      <c r="D452" s="68"/>
      <c r="E452" s="68"/>
      <c r="F452" s="68"/>
      <c r="G452" s="68"/>
      <c r="H452" s="68"/>
      <c r="I452" s="68"/>
      <c r="J452" s="68"/>
      <c r="K452" s="68"/>
      <c r="L452" s="68"/>
      <c r="M452" s="68"/>
      <c r="N452" s="68"/>
      <c r="O452" s="68"/>
      <c r="P452" s="68"/>
      <c r="Q452" s="68"/>
      <c r="R452" s="68"/>
      <c r="S452" s="68"/>
    </row>
    <row r="453" spans="1:19" x14ac:dyDescent="0.25">
      <c r="A453" s="68"/>
      <c r="B453" s="68"/>
      <c r="C453" s="68"/>
      <c r="D453" s="68"/>
      <c r="E453" s="68"/>
      <c r="F453" s="68"/>
      <c r="G453" s="68"/>
      <c r="H453" s="68"/>
      <c r="I453" s="68"/>
      <c r="J453" s="68"/>
      <c r="K453" s="68"/>
      <c r="L453" s="68"/>
      <c r="M453" s="68"/>
      <c r="N453" s="68"/>
      <c r="O453" s="68"/>
      <c r="P453" s="68"/>
      <c r="Q453" s="68"/>
      <c r="R453" s="68"/>
      <c r="S453" s="68"/>
    </row>
    <row r="454" spans="1:19" x14ac:dyDescent="0.25">
      <c r="A454" s="68"/>
      <c r="B454" s="68"/>
      <c r="C454" s="68"/>
      <c r="D454" s="68"/>
      <c r="E454" s="68"/>
      <c r="F454" s="68"/>
      <c r="G454" s="68"/>
      <c r="H454" s="68"/>
      <c r="I454" s="68"/>
      <c r="J454" s="68"/>
      <c r="K454" s="68"/>
      <c r="L454" s="68"/>
      <c r="M454" s="68"/>
      <c r="N454" s="68"/>
      <c r="O454" s="68"/>
      <c r="P454" s="68"/>
      <c r="Q454" s="68"/>
      <c r="R454" s="68"/>
      <c r="S454" s="68"/>
    </row>
    <row r="455" spans="1:19" x14ac:dyDescent="0.25">
      <c r="A455" s="68"/>
      <c r="B455" s="68"/>
      <c r="C455" s="68"/>
      <c r="D455" s="68"/>
      <c r="E455" s="68"/>
      <c r="F455" s="68"/>
      <c r="G455" s="68"/>
      <c r="H455" s="68"/>
      <c r="I455" s="68"/>
      <c r="J455" s="68"/>
      <c r="K455" s="68"/>
      <c r="L455" s="68"/>
      <c r="M455" s="68"/>
      <c r="N455" s="68"/>
      <c r="O455" s="68"/>
      <c r="P455" s="68"/>
      <c r="Q455" s="68"/>
      <c r="R455" s="68"/>
      <c r="S455" s="68"/>
    </row>
    <row r="456" spans="1:19" x14ac:dyDescent="0.25">
      <c r="A456" s="68"/>
      <c r="B456" s="68"/>
      <c r="C456" s="68"/>
      <c r="D456" s="68"/>
      <c r="E456" s="68"/>
      <c r="F456" s="68"/>
      <c r="G456" s="68"/>
      <c r="H456" s="68"/>
      <c r="I456" s="68"/>
      <c r="J456" s="68"/>
      <c r="K456" s="68"/>
      <c r="L456" s="68"/>
      <c r="M456" s="68"/>
      <c r="N456" s="68"/>
      <c r="O456" s="68"/>
      <c r="P456" s="68"/>
      <c r="Q456" s="68"/>
      <c r="R456" s="68"/>
      <c r="S456" s="68"/>
    </row>
    <row r="457" spans="1:19" x14ac:dyDescent="0.25">
      <c r="A457" s="68"/>
      <c r="B457" s="68"/>
      <c r="C457" s="68"/>
      <c r="D457" s="68"/>
      <c r="E457" s="68"/>
      <c r="F457" s="68"/>
      <c r="G457" s="68"/>
      <c r="H457" s="68"/>
      <c r="I457" s="68"/>
      <c r="J457" s="68"/>
      <c r="K457" s="68"/>
      <c r="L457" s="68"/>
      <c r="M457" s="68"/>
      <c r="N457" s="68"/>
      <c r="O457" s="68"/>
      <c r="P457" s="68"/>
      <c r="Q457" s="68"/>
      <c r="R457" s="68"/>
      <c r="S457" s="68"/>
    </row>
    <row r="458" spans="1:19" x14ac:dyDescent="0.25">
      <c r="A458" s="68"/>
      <c r="B458" s="68"/>
      <c r="C458" s="68"/>
      <c r="D458" s="68"/>
      <c r="E458" s="68"/>
      <c r="F458" s="68"/>
      <c r="G458" s="68"/>
      <c r="H458" s="68"/>
      <c r="I458" s="68"/>
      <c r="J458" s="68"/>
      <c r="K458" s="68"/>
      <c r="L458" s="68"/>
      <c r="M458" s="68"/>
      <c r="N458" s="68"/>
      <c r="O458" s="68"/>
      <c r="P458" s="68"/>
      <c r="Q458" s="68"/>
      <c r="R458" s="68"/>
      <c r="S458" s="68"/>
    </row>
    <row r="459" spans="1:19" x14ac:dyDescent="0.25">
      <c r="A459" s="68"/>
      <c r="B459" s="68"/>
      <c r="C459" s="68"/>
      <c r="D459" s="68"/>
      <c r="E459" s="68"/>
      <c r="F459" s="68"/>
      <c r="G459" s="68"/>
      <c r="H459" s="68"/>
      <c r="I459" s="68"/>
      <c r="J459" s="68"/>
      <c r="K459" s="68"/>
      <c r="L459" s="68"/>
      <c r="M459" s="68"/>
      <c r="N459" s="68"/>
      <c r="O459" s="68"/>
      <c r="P459" s="68"/>
      <c r="Q459" s="68"/>
      <c r="R459" s="68"/>
      <c r="S459" s="68"/>
    </row>
    <row r="460" spans="1:19" x14ac:dyDescent="0.25">
      <c r="A460" s="68"/>
      <c r="B460" s="68"/>
      <c r="C460" s="68"/>
      <c r="D460" s="68"/>
      <c r="E460" s="68"/>
      <c r="F460" s="68"/>
      <c r="G460" s="68"/>
      <c r="H460" s="68"/>
      <c r="I460" s="68"/>
      <c r="J460" s="68"/>
      <c r="K460" s="68"/>
      <c r="L460" s="68"/>
      <c r="M460" s="68"/>
      <c r="N460" s="68"/>
      <c r="O460" s="68"/>
      <c r="P460" s="68"/>
      <c r="Q460" s="68"/>
      <c r="R460" s="68"/>
      <c r="S460" s="68"/>
    </row>
    <row r="461" spans="1:19" x14ac:dyDescent="0.25">
      <c r="A461" s="68"/>
      <c r="B461" s="68"/>
      <c r="C461" s="68"/>
      <c r="D461" s="68"/>
      <c r="E461" s="68"/>
      <c r="F461" s="68"/>
      <c r="G461" s="68"/>
      <c r="H461" s="68"/>
      <c r="I461" s="68"/>
      <c r="J461" s="68"/>
      <c r="K461" s="68"/>
      <c r="L461" s="68"/>
      <c r="M461" s="68"/>
      <c r="N461" s="68"/>
      <c r="O461" s="68"/>
      <c r="P461" s="68"/>
      <c r="Q461" s="68"/>
      <c r="R461" s="68"/>
      <c r="S461" s="68"/>
    </row>
    <row r="462" spans="1:19" x14ac:dyDescent="0.25">
      <c r="A462" s="68"/>
      <c r="B462" s="68"/>
      <c r="C462" s="68"/>
      <c r="D462" s="68"/>
      <c r="E462" s="68"/>
      <c r="F462" s="68"/>
      <c r="G462" s="68"/>
      <c r="H462" s="68"/>
      <c r="I462" s="68"/>
      <c r="J462" s="68"/>
      <c r="K462" s="68"/>
      <c r="L462" s="68"/>
      <c r="M462" s="68"/>
      <c r="N462" s="68"/>
      <c r="O462" s="68"/>
      <c r="P462" s="68"/>
      <c r="Q462" s="68"/>
      <c r="R462" s="68"/>
      <c r="S462" s="68"/>
    </row>
    <row r="463" spans="1:19" x14ac:dyDescent="0.25">
      <c r="A463" s="68"/>
      <c r="B463" s="68"/>
      <c r="C463" s="68"/>
      <c r="D463" s="68"/>
      <c r="E463" s="68"/>
      <c r="F463" s="68"/>
      <c r="G463" s="68"/>
      <c r="H463" s="68"/>
      <c r="I463" s="68"/>
      <c r="J463" s="68"/>
      <c r="K463" s="68"/>
      <c r="L463" s="68"/>
      <c r="M463" s="68"/>
      <c r="N463" s="68"/>
      <c r="O463" s="68"/>
      <c r="P463" s="68"/>
      <c r="Q463" s="68"/>
      <c r="R463" s="68"/>
      <c r="S463" s="68"/>
    </row>
    <row r="464" spans="1:19" x14ac:dyDescent="0.25">
      <c r="A464" s="68"/>
      <c r="B464" s="68"/>
      <c r="C464" s="68"/>
      <c r="D464" s="68"/>
      <c r="E464" s="68"/>
      <c r="F464" s="68"/>
      <c r="G464" s="68"/>
      <c r="H464" s="68"/>
      <c r="I464" s="68"/>
      <c r="J464" s="68"/>
      <c r="K464" s="68"/>
      <c r="L464" s="68"/>
      <c r="M464" s="68"/>
      <c r="N464" s="68"/>
      <c r="O464" s="68"/>
      <c r="P464" s="68"/>
      <c r="Q464" s="68"/>
      <c r="R464" s="68"/>
      <c r="S464" s="68"/>
    </row>
    <row r="465" spans="1:19" x14ac:dyDescent="0.25">
      <c r="A465" s="68"/>
      <c r="B465" s="68"/>
      <c r="C465" s="68"/>
      <c r="D465" s="68"/>
      <c r="E465" s="68"/>
      <c r="F465" s="68"/>
      <c r="G465" s="68"/>
      <c r="H465" s="68"/>
      <c r="I465" s="68"/>
      <c r="J465" s="68"/>
      <c r="K465" s="68"/>
      <c r="L465" s="68"/>
      <c r="M465" s="68"/>
      <c r="N465" s="68"/>
      <c r="O465" s="68"/>
      <c r="P465" s="68"/>
      <c r="Q465" s="68"/>
      <c r="R465" s="68"/>
      <c r="S465" s="68"/>
    </row>
    <row r="466" spans="1:19" x14ac:dyDescent="0.25">
      <c r="A466" s="68"/>
      <c r="B466" s="68"/>
      <c r="C466" s="68"/>
      <c r="D466" s="68"/>
      <c r="E466" s="68"/>
      <c r="F466" s="68"/>
      <c r="G466" s="68"/>
      <c r="H466" s="68"/>
      <c r="I466" s="68"/>
      <c r="J466" s="68"/>
      <c r="K466" s="68"/>
      <c r="L466" s="68"/>
      <c r="M466" s="68"/>
      <c r="N466" s="68"/>
      <c r="O466" s="68"/>
      <c r="P466" s="68"/>
      <c r="Q466" s="68"/>
      <c r="R466" s="68"/>
      <c r="S466" s="68"/>
    </row>
    <row r="467" spans="1:19" x14ac:dyDescent="0.25">
      <c r="A467" s="68"/>
      <c r="B467" s="68"/>
      <c r="C467" s="68"/>
      <c r="D467" s="68"/>
      <c r="E467" s="68"/>
      <c r="F467" s="68"/>
      <c r="G467" s="68"/>
      <c r="H467" s="68"/>
      <c r="I467" s="68"/>
      <c r="J467" s="68"/>
      <c r="K467" s="68"/>
      <c r="L467" s="68"/>
      <c r="M467" s="68"/>
      <c r="N467" s="68"/>
      <c r="O467" s="68"/>
      <c r="P467" s="68"/>
      <c r="Q467" s="68"/>
      <c r="R467" s="68"/>
      <c r="S467" s="68"/>
    </row>
    <row r="468" spans="1:19" x14ac:dyDescent="0.25">
      <c r="A468" s="68"/>
      <c r="B468" s="68"/>
      <c r="C468" s="68"/>
      <c r="D468" s="68"/>
      <c r="E468" s="68"/>
      <c r="F468" s="68"/>
      <c r="G468" s="68"/>
      <c r="H468" s="68"/>
      <c r="I468" s="68"/>
      <c r="J468" s="68"/>
      <c r="K468" s="68"/>
      <c r="L468" s="68"/>
      <c r="M468" s="68"/>
      <c r="N468" s="68"/>
      <c r="O468" s="68"/>
      <c r="P468" s="68"/>
      <c r="Q468" s="68"/>
      <c r="R468" s="68"/>
      <c r="S468" s="68"/>
    </row>
    <row r="469" spans="1:19" x14ac:dyDescent="0.25">
      <c r="A469" s="68"/>
      <c r="B469" s="68"/>
      <c r="C469" s="68"/>
      <c r="D469" s="68"/>
      <c r="E469" s="68"/>
      <c r="F469" s="68"/>
      <c r="G469" s="68"/>
      <c r="H469" s="68"/>
      <c r="I469" s="68"/>
      <c r="J469" s="68"/>
      <c r="K469" s="68"/>
      <c r="L469" s="68"/>
      <c r="M469" s="68"/>
      <c r="N469" s="68"/>
      <c r="O469" s="68"/>
      <c r="P469" s="68"/>
      <c r="Q469" s="68"/>
      <c r="R469" s="68"/>
      <c r="S469" s="68"/>
    </row>
    <row r="470" spans="1:19" x14ac:dyDescent="0.25">
      <c r="A470" s="68"/>
      <c r="B470" s="68"/>
      <c r="C470" s="68"/>
      <c r="D470" s="68"/>
      <c r="E470" s="68"/>
      <c r="F470" s="68"/>
      <c r="G470" s="68"/>
      <c r="H470" s="68"/>
      <c r="I470" s="68"/>
      <c r="J470" s="68"/>
      <c r="K470" s="68"/>
      <c r="L470" s="68"/>
      <c r="M470" s="68"/>
      <c r="N470" s="68"/>
      <c r="O470" s="68"/>
      <c r="P470" s="68"/>
      <c r="Q470" s="68"/>
      <c r="R470" s="68"/>
      <c r="S470" s="68"/>
    </row>
    <row r="471" spans="1:19" x14ac:dyDescent="0.25">
      <c r="A471" s="68"/>
      <c r="B471" s="68"/>
      <c r="C471" s="68"/>
      <c r="D471" s="68"/>
      <c r="E471" s="68"/>
      <c r="F471" s="68"/>
      <c r="G471" s="68"/>
      <c r="H471" s="68"/>
      <c r="I471" s="68"/>
      <c r="J471" s="68"/>
      <c r="K471" s="68"/>
      <c r="L471" s="68"/>
      <c r="M471" s="68"/>
      <c r="N471" s="68"/>
      <c r="O471" s="68"/>
      <c r="P471" s="68"/>
      <c r="Q471" s="68"/>
      <c r="R471" s="68"/>
      <c r="S471" s="68"/>
    </row>
    <row r="472" spans="1:19" x14ac:dyDescent="0.25">
      <c r="A472" s="68"/>
      <c r="B472" s="68"/>
      <c r="C472" s="68"/>
      <c r="D472" s="68"/>
      <c r="E472" s="68"/>
      <c r="F472" s="68"/>
      <c r="G472" s="68"/>
      <c r="H472" s="68"/>
      <c r="I472" s="68"/>
      <c r="J472" s="68"/>
      <c r="K472" s="68"/>
      <c r="L472" s="68"/>
      <c r="M472" s="68"/>
      <c r="N472" s="68"/>
      <c r="O472" s="68"/>
      <c r="P472" s="68"/>
      <c r="Q472" s="68"/>
      <c r="R472" s="68"/>
      <c r="S472" s="68"/>
    </row>
    <row r="473" spans="1:19" x14ac:dyDescent="0.25">
      <c r="A473" s="68"/>
      <c r="B473" s="68"/>
      <c r="C473" s="68"/>
      <c r="D473" s="68"/>
      <c r="E473" s="68"/>
      <c r="F473" s="68"/>
      <c r="G473" s="68"/>
      <c r="H473" s="68"/>
      <c r="I473" s="68"/>
      <c r="J473" s="68"/>
      <c r="K473" s="68"/>
      <c r="L473" s="68"/>
      <c r="M473" s="68"/>
      <c r="N473" s="68"/>
      <c r="O473" s="68"/>
      <c r="P473" s="68"/>
      <c r="Q473" s="68"/>
      <c r="R473" s="68"/>
      <c r="S473" s="68"/>
    </row>
    <row r="474" spans="1:19" x14ac:dyDescent="0.25">
      <c r="A474" s="68"/>
      <c r="B474" s="68"/>
      <c r="C474" s="68"/>
      <c r="D474" s="68"/>
      <c r="E474" s="68"/>
      <c r="F474" s="68"/>
      <c r="G474" s="68"/>
      <c r="H474" s="68"/>
      <c r="I474" s="68"/>
      <c r="J474" s="68"/>
      <c r="K474" s="68"/>
      <c r="L474" s="68"/>
      <c r="M474" s="68"/>
      <c r="N474" s="68"/>
      <c r="O474" s="68"/>
      <c r="P474" s="68"/>
      <c r="Q474" s="68"/>
      <c r="R474" s="68"/>
      <c r="S474" s="68"/>
    </row>
    <row r="475" spans="1:19" x14ac:dyDescent="0.25">
      <c r="A475" s="68"/>
      <c r="B475" s="68"/>
      <c r="C475" s="68"/>
      <c r="D475" s="68"/>
      <c r="E475" s="68"/>
      <c r="F475" s="68"/>
      <c r="G475" s="68"/>
      <c r="H475" s="68"/>
      <c r="I475" s="68"/>
      <c r="J475" s="68"/>
      <c r="K475" s="68"/>
      <c r="L475" s="68"/>
      <c r="M475" s="68"/>
      <c r="N475" s="68"/>
      <c r="O475" s="68"/>
      <c r="P475" s="68"/>
      <c r="Q475" s="68"/>
      <c r="R475" s="68"/>
      <c r="S475" s="68"/>
    </row>
    <row r="476" spans="1:19" x14ac:dyDescent="0.25">
      <c r="A476" s="68"/>
      <c r="B476" s="68"/>
      <c r="C476" s="68"/>
      <c r="D476" s="68"/>
      <c r="E476" s="68"/>
      <c r="F476" s="68"/>
      <c r="G476" s="68"/>
      <c r="H476" s="68"/>
      <c r="I476" s="68"/>
      <c r="J476" s="68"/>
      <c r="K476" s="68"/>
      <c r="L476" s="68"/>
      <c r="M476" s="68"/>
      <c r="N476" s="68"/>
      <c r="O476" s="68"/>
      <c r="P476" s="68"/>
      <c r="Q476" s="68"/>
      <c r="R476" s="68"/>
      <c r="S476" s="68"/>
    </row>
    <row r="477" spans="1:19" x14ac:dyDescent="0.25">
      <c r="A477" s="68"/>
      <c r="B477" s="68"/>
      <c r="C477" s="68"/>
      <c r="D477" s="68"/>
      <c r="E477" s="68"/>
      <c r="F477" s="68"/>
      <c r="G477" s="68"/>
      <c r="H477" s="68"/>
      <c r="I477" s="68"/>
      <c r="J477" s="68"/>
      <c r="K477" s="68"/>
      <c r="L477" s="68"/>
      <c r="M477" s="68"/>
      <c r="N477" s="68"/>
      <c r="O477" s="68"/>
      <c r="P477" s="68"/>
      <c r="Q477" s="68"/>
      <c r="R477" s="68"/>
      <c r="S477" s="68"/>
    </row>
    <row r="478" spans="1:19" x14ac:dyDescent="0.25">
      <c r="A478" s="68"/>
      <c r="B478" s="68"/>
      <c r="C478" s="68"/>
      <c r="D478" s="68"/>
      <c r="E478" s="68"/>
      <c r="F478" s="68"/>
      <c r="G478" s="68"/>
      <c r="H478" s="68"/>
      <c r="I478" s="68"/>
      <c r="J478" s="68"/>
      <c r="K478" s="68"/>
      <c r="L478" s="68"/>
      <c r="M478" s="68"/>
      <c r="N478" s="68"/>
      <c r="O478" s="68"/>
      <c r="P478" s="68"/>
      <c r="Q478" s="68"/>
      <c r="R478" s="68"/>
      <c r="S478" s="68"/>
    </row>
    <row r="479" spans="1:19" x14ac:dyDescent="0.25">
      <c r="A479" s="68"/>
      <c r="B479" s="68"/>
      <c r="C479" s="68"/>
      <c r="D479" s="68"/>
      <c r="E479" s="68"/>
      <c r="F479" s="68"/>
      <c r="G479" s="68"/>
      <c r="H479" s="68"/>
      <c r="I479" s="68"/>
      <c r="J479" s="68"/>
      <c r="K479" s="68"/>
      <c r="L479" s="68"/>
      <c r="M479" s="68"/>
      <c r="N479" s="68"/>
      <c r="O479" s="68"/>
      <c r="P479" s="68"/>
      <c r="Q479" s="68"/>
      <c r="R479" s="68"/>
      <c r="S479" s="68"/>
    </row>
    <row r="480" spans="1:19" x14ac:dyDescent="0.25">
      <c r="A480" s="68"/>
      <c r="B480" s="68"/>
      <c r="C480" s="68"/>
      <c r="D480" s="68"/>
      <c r="E480" s="68"/>
      <c r="F480" s="68"/>
      <c r="G480" s="68"/>
      <c r="H480" s="68"/>
      <c r="I480" s="68"/>
      <c r="J480" s="68"/>
      <c r="K480" s="68"/>
      <c r="L480" s="68"/>
      <c r="M480" s="68"/>
      <c r="N480" s="68"/>
      <c r="O480" s="68"/>
      <c r="P480" s="68"/>
      <c r="Q480" s="68"/>
      <c r="R480" s="68"/>
      <c r="S480" s="68"/>
    </row>
    <row r="481" spans="1:19" x14ac:dyDescent="0.25">
      <c r="A481" s="68"/>
      <c r="B481" s="68"/>
      <c r="C481" s="68"/>
      <c r="D481" s="68"/>
      <c r="E481" s="68"/>
      <c r="F481" s="68"/>
      <c r="G481" s="68"/>
      <c r="H481" s="68"/>
      <c r="I481" s="68"/>
      <c r="J481" s="68"/>
      <c r="K481" s="68"/>
      <c r="L481" s="68"/>
      <c r="M481" s="68"/>
      <c r="N481" s="68"/>
      <c r="O481" s="68"/>
      <c r="P481" s="68"/>
      <c r="Q481" s="68"/>
      <c r="R481" s="68"/>
      <c r="S481" s="68"/>
    </row>
    <row r="482" spans="1:19" x14ac:dyDescent="0.25">
      <c r="A482" s="68"/>
      <c r="B482" s="68"/>
      <c r="C482" s="68"/>
      <c r="D482" s="68"/>
      <c r="E482" s="68"/>
      <c r="F482" s="68"/>
      <c r="G482" s="68"/>
      <c r="H482" s="68"/>
      <c r="I482" s="68"/>
      <c r="J482" s="68"/>
      <c r="K482" s="68"/>
      <c r="L482" s="68"/>
      <c r="M482" s="68"/>
      <c r="N482" s="68"/>
      <c r="O482" s="68"/>
      <c r="P482" s="68"/>
      <c r="Q482" s="68"/>
      <c r="R482" s="68"/>
      <c r="S482" s="68"/>
    </row>
    <row r="483" spans="1:19" x14ac:dyDescent="0.25">
      <c r="A483" s="68"/>
      <c r="B483" s="68"/>
      <c r="C483" s="68"/>
      <c r="D483" s="68"/>
      <c r="E483" s="68"/>
      <c r="F483" s="68"/>
      <c r="G483" s="68"/>
      <c r="H483" s="68"/>
      <c r="I483" s="68"/>
      <c r="J483" s="68"/>
      <c r="K483" s="68"/>
      <c r="L483" s="68"/>
      <c r="M483" s="68"/>
      <c r="N483" s="68"/>
      <c r="O483" s="68"/>
      <c r="P483" s="68"/>
      <c r="Q483" s="68"/>
      <c r="R483" s="68"/>
      <c r="S483" s="68"/>
    </row>
    <row r="484" spans="1:19" x14ac:dyDescent="0.25">
      <c r="A484" s="68"/>
      <c r="B484" s="68"/>
      <c r="C484" s="68"/>
      <c r="D484" s="68"/>
      <c r="E484" s="68"/>
      <c r="F484" s="68"/>
      <c r="G484" s="68"/>
      <c r="H484" s="68"/>
      <c r="I484" s="68"/>
      <c r="J484" s="68"/>
      <c r="K484" s="68"/>
      <c r="L484" s="68"/>
      <c r="M484" s="68"/>
      <c r="N484" s="68"/>
      <c r="O484" s="68"/>
      <c r="P484" s="68"/>
      <c r="Q484" s="68"/>
      <c r="R484" s="68"/>
      <c r="S484" s="68"/>
    </row>
    <row r="485" spans="1:19" x14ac:dyDescent="0.25">
      <c r="A485" s="68"/>
      <c r="B485" s="68"/>
      <c r="C485" s="68"/>
      <c r="D485" s="68"/>
      <c r="E485" s="68"/>
      <c r="F485" s="68"/>
      <c r="G485" s="68"/>
      <c r="H485" s="68"/>
      <c r="I485" s="68"/>
      <c r="J485" s="68"/>
      <c r="K485" s="68"/>
      <c r="L485" s="68"/>
      <c r="M485" s="68"/>
      <c r="N485" s="68"/>
      <c r="O485" s="68"/>
      <c r="P485" s="68"/>
      <c r="Q485" s="68"/>
      <c r="R485" s="68"/>
      <c r="S485" s="68"/>
    </row>
    <row r="486" spans="1:19" x14ac:dyDescent="0.25">
      <c r="A486" s="68"/>
      <c r="B486" s="68"/>
      <c r="C486" s="68"/>
      <c r="D486" s="68"/>
      <c r="E486" s="68"/>
      <c r="F486" s="68"/>
      <c r="G486" s="68"/>
      <c r="H486" s="68"/>
      <c r="I486" s="68"/>
      <c r="J486" s="68"/>
      <c r="K486" s="68"/>
      <c r="L486" s="68"/>
      <c r="M486" s="68"/>
      <c r="N486" s="68"/>
      <c r="O486" s="68"/>
      <c r="P486" s="68"/>
      <c r="Q486" s="68"/>
      <c r="R486" s="68"/>
      <c r="S486" s="68"/>
    </row>
    <row r="487" spans="1:19" x14ac:dyDescent="0.25">
      <c r="A487" s="68"/>
      <c r="B487" s="68"/>
      <c r="C487" s="68"/>
      <c r="D487" s="68"/>
      <c r="E487" s="68"/>
      <c r="F487" s="68"/>
      <c r="G487" s="68"/>
      <c r="H487" s="68"/>
      <c r="I487" s="68"/>
      <c r="J487" s="68"/>
      <c r="K487" s="68"/>
      <c r="L487" s="68"/>
      <c r="M487" s="68"/>
      <c r="N487" s="68"/>
      <c r="O487" s="68"/>
      <c r="P487" s="68"/>
      <c r="Q487" s="68"/>
      <c r="R487" s="68"/>
      <c r="S487" s="68"/>
    </row>
    <row r="488" spans="1:19" x14ac:dyDescent="0.25">
      <c r="A488" s="68"/>
      <c r="B488" s="68"/>
      <c r="C488" s="68"/>
      <c r="D488" s="68"/>
      <c r="E488" s="68"/>
      <c r="F488" s="68"/>
      <c r="G488" s="68"/>
      <c r="H488" s="68"/>
      <c r="I488" s="68"/>
      <c r="J488" s="68"/>
      <c r="K488" s="68"/>
      <c r="L488" s="68"/>
      <c r="M488" s="68"/>
      <c r="N488" s="68"/>
      <c r="O488" s="68"/>
      <c r="P488" s="68"/>
      <c r="Q488" s="68"/>
      <c r="R488" s="68"/>
      <c r="S488" s="68"/>
    </row>
    <row r="489" spans="1:19" x14ac:dyDescent="0.25">
      <c r="A489" s="68"/>
      <c r="B489" s="68"/>
      <c r="C489" s="68"/>
      <c r="D489" s="68"/>
      <c r="E489" s="68"/>
      <c r="F489" s="68"/>
      <c r="G489" s="68"/>
      <c r="H489" s="68"/>
      <c r="I489" s="68"/>
      <c r="J489" s="68"/>
      <c r="K489" s="68"/>
      <c r="L489" s="68"/>
      <c r="M489" s="68"/>
      <c r="N489" s="68"/>
      <c r="O489" s="68"/>
      <c r="P489" s="68"/>
      <c r="Q489" s="68"/>
      <c r="R489" s="68"/>
      <c r="S489" s="68"/>
    </row>
    <row r="490" spans="1:19" x14ac:dyDescent="0.25">
      <c r="A490" s="68"/>
      <c r="B490" s="68"/>
      <c r="C490" s="68"/>
      <c r="D490" s="68"/>
      <c r="E490" s="68"/>
      <c r="F490" s="68"/>
      <c r="G490" s="68"/>
      <c r="H490" s="68"/>
      <c r="I490" s="68"/>
      <c r="J490" s="68"/>
      <c r="K490" s="68"/>
      <c r="L490" s="68"/>
      <c r="M490" s="68"/>
      <c r="N490" s="68"/>
      <c r="O490" s="68"/>
      <c r="P490" s="68"/>
      <c r="Q490" s="68"/>
      <c r="R490" s="68"/>
      <c r="S490" s="68"/>
    </row>
    <row r="491" spans="1:19" x14ac:dyDescent="0.25">
      <c r="A491" s="68"/>
      <c r="B491" s="68"/>
      <c r="C491" s="68"/>
      <c r="D491" s="68"/>
      <c r="E491" s="68"/>
      <c r="F491" s="68"/>
      <c r="G491" s="68"/>
      <c r="H491" s="68"/>
      <c r="I491" s="68"/>
      <c r="J491" s="68"/>
      <c r="K491" s="68"/>
      <c r="L491" s="68"/>
      <c r="M491" s="68"/>
      <c r="N491" s="68"/>
      <c r="O491" s="68"/>
      <c r="P491" s="68"/>
      <c r="Q491" s="68"/>
      <c r="R491" s="68"/>
      <c r="S491" s="68"/>
    </row>
    <row r="492" spans="1:19" x14ac:dyDescent="0.25">
      <c r="A492" s="68"/>
      <c r="B492" s="68"/>
      <c r="C492" s="68"/>
      <c r="D492" s="68"/>
      <c r="E492" s="68"/>
      <c r="F492" s="68"/>
      <c r="G492" s="68"/>
      <c r="H492" s="68"/>
      <c r="I492" s="68"/>
      <c r="J492" s="68"/>
      <c r="K492" s="68"/>
      <c r="L492" s="68"/>
      <c r="M492" s="68"/>
      <c r="N492" s="68"/>
      <c r="O492" s="68"/>
      <c r="P492" s="68"/>
      <c r="Q492" s="68"/>
      <c r="R492" s="68"/>
      <c r="S492" s="68"/>
    </row>
    <row r="493" spans="1:19" x14ac:dyDescent="0.25">
      <c r="A493" s="68"/>
      <c r="B493" s="68"/>
      <c r="C493" s="68"/>
      <c r="D493" s="68"/>
      <c r="E493" s="68"/>
      <c r="F493" s="68"/>
      <c r="G493" s="68"/>
      <c r="H493" s="68"/>
      <c r="I493" s="68"/>
      <c r="J493" s="68"/>
      <c r="K493" s="68"/>
      <c r="L493" s="68"/>
      <c r="M493" s="68"/>
      <c r="N493" s="68"/>
      <c r="O493" s="68"/>
      <c r="P493" s="68"/>
      <c r="Q493" s="68"/>
      <c r="R493" s="68"/>
      <c r="S493" s="68"/>
    </row>
    <row r="494" spans="1:19" x14ac:dyDescent="0.25">
      <c r="A494" s="68"/>
      <c r="B494" s="68"/>
      <c r="C494" s="68"/>
      <c r="D494" s="68"/>
      <c r="E494" s="68"/>
      <c r="F494" s="68"/>
      <c r="G494" s="68"/>
      <c r="H494" s="68"/>
      <c r="I494" s="68"/>
      <c r="J494" s="68"/>
      <c r="K494" s="68"/>
      <c r="L494" s="68"/>
      <c r="M494" s="68"/>
      <c r="N494" s="68"/>
      <c r="O494" s="68"/>
      <c r="P494" s="68"/>
      <c r="Q494" s="68"/>
      <c r="R494" s="68"/>
      <c r="S494" s="68"/>
    </row>
    <row r="495" spans="1:19" x14ac:dyDescent="0.25">
      <c r="A495" s="68"/>
      <c r="B495" s="68"/>
      <c r="C495" s="68"/>
      <c r="D495" s="68"/>
      <c r="E495" s="68"/>
      <c r="F495" s="68"/>
      <c r="G495" s="68"/>
      <c r="H495" s="68"/>
      <c r="I495" s="68"/>
      <c r="J495" s="68"/>
      <c r="K495" s="68"/>
      <c r="L495" s="68"/>
      <c r="M495" s="68"/>
      <c r="N495" s="68"/>
      <c r="O495" s="68"/>
      <c r="P495" s="68"/>
      <c r="Q495" s="68"/>
      <c r="R495" s="68"/>
      <c r="S495" s="68"/>
    </row>
    <row r="496" spans="1:19" x14ac:dyDescent="0.25">
      <c r="A496" s="68"/>
      <c r="B496" s="68"/>
      <c r="C496" s="68"/>
      <c r="D496" s="68"/>
      <c r="E496" s="68"/>
      <c r="F496" s="68"/>
      <c r="G496" s="68"/>
      <c r="H496" s="68"/>
      <c r="I496" s="68"/>
      <c r="J496" s="68"/>
      <c r="K496" s="68"/>
      <c r="L496" s="68"/>
      <c r="M496" s="68"/>
      <c r="N496" s="68"/>
      <c r="O496" s="68"/>
      <c r="P496" s="68"/>
      <c r="Q496" s="68"/>
      <c r="R496" s="68"/>
      <c r="S496" s="68"/>
    </row>
    <row r="497" spans="1:19" x14ac:dyDescent="0.25">
      <c r="A497" s="68"/>
      <c r="B497" s="68"/>
      <c r="C497" s="68"/>
      <c r="D497" s="68"/>
      <c r="E497" s="68"/>
      <c r="F497" s="68"/>
      <c r="G497" s="68"/>
      <c r="H497" s="68"/>
      <c r="I497" s="68"/>
      <c r="J497" s="68"/>
      <c r="K497" s="68"/>
      <c r="L497" s="68"/>
      <c r="M497" s="68"/>
      <c r="N497" s="68"/>
      <c r="O497" s="68"/>
      <c r="P497" s="68"/>
      <c r="Q497" s="68"/>
      <c r="R497" s="68"/>
      <c r="S497" s="68"/>
    </row>
    <row r="498" spans="1:19" x14ac:dyDescent="0.25">
      <c r="A498" s="68"/>
      <c r="B498" s="68"/>
      <c r="C498" s="68"/>
      <c r="D498" s="68"/>
      <c r="E498" s="68"/>
      <c r="F498" s="68"/>
      <c r="G498" s="68"/>
      <c r="H498" s="68"/>
      <c r="I498" s="68"/>
      <c r="J498" s="68"/>
      <c r="K498" s="68"/>
      <c r="L498" s="68"/>
      <c r="M498" s="68"/>
      <c r="N498" s="68"/>
      <c r="O498" s="68"/>
      <c r="P498" s="68"/>
      <c r="Q498" s="68"/>
      <c r="R498" s="68"/>
      <c r="S498" s="68"/>
    </row>
    <row r="499" spans="1:19" x14ac:dyDescent="0.25">
      <c r="A499" s="68"/>
      <c r="B499" s="68"/>
      <c r="C499" s="68"/>
      <c r="D499" s="68"/>
      <c r="E499" s="68"/>
      <c r="F499" s="68"/>
      <c r="G499" s="68"/>
      <c r="H499" s="68"/>
      <c r="I499" s="68"/>
      <c r="J499" s="68"/>
      <c r="K499" s="68"/>
      <c r="L499" s="68"/>
      <c r="M499" s="68"/>
      <c r="N499" s="68"/>
      <c r="O499" s="68"/>
      <c r="P499" s="68"/>
      <c r="Q499" s="68"/>
      <c r="R499" s="68"/>
      <c r="S499" s="68"/>
    </row>
    <row r="500" spans="1:19" x14ac:dyDescent="0.25">
      <c r="A500" s="68"/>
      <c r="B500" s="68"/>
      <c r="C500" s="68"/>
      <c r="D500" s="68"/>
      <c r="E500" s="68"/>
      <c r="F500" s="68"/>
      <c r="G500" s="68"/>
      <c r="H500" s="68"/>
      <c r="I500" s="68"/>
      <c r="J500" s="68"/>
      <c r="K500" s="68"/>
      <c r="L500" s="68"/>
      <c r="M500" s="68"/>
      <c r="N500" s="68"/>
      <c r="O500" s="68"/>
      <c r="P500" s="68"/>
      <c r="Q500" s="68"/>
      <c r="R500" s="68"/>
      <c r="S500" s="68"/>
    </row>
    <row r="501" spans="1:19" x14ac:dyDescent="0.25">
      <c r="A501" s="68"/>
      <c r="B501" s="68"/>
      <c r="C501" s="68"/>
      <c r="D501" s="68"/>
      <c r="E501" s="68"/>
      <c r="F501" s="68"/>
      <c r="G501" s="68"/>
      <c r="H501" s="68"/>
      <c r="I501" s="68"/>
      <c r="J501" s="68"/>
      <c r="K501" s="68"/>
      <c r="L501" s="68"/>
      <c r="M501" s="68"/>
      <c r="N501" s="68"/>
      <c r="O501" s="68"/>
      <c r="P501" s="68"/>
      <c r="Q501" s="68"/>
      <c r="R501" s="68"/>
      <c r="S501" s="68"/>
    </row>
    <row r="502" spans="1:19" x14ac:dyDescent="0.25">
      <c r="A502" s="68"/>
      <c r="B502" s="68"/>
      <c r="C502" s="68"/>
      <c r="D502" s="68"/>
      <c r="E502" s="68"/>
      <c r="F502" s="68"/>
      <c r="G502" s="68"/>
      <c r="H502" s="68"/>
      <c r="I502" s="68"/>
      <c r="J502" s="68"/>
      <c r="K502" s="68"/>
      <c r="L502" s="68"/>
      <c r="M502" s="68"/>
      <c r="N502" s="68"/>
      <c r="O502" s="68"/>
      <c r="P502" s="68"/>
      <c r="Q502" s="68"/>
      <c r="R502" s="68"/>
      <c r="S502" s="68"/>
    </row>
    <row r="503" spans="1:19" x14ac:dyDescent="0.25">
      <c r="A503" s="68"/>
      <c r="B503" s="68"/>
      <c r="C503" s="68"/>
      <c r="D503" s="68"/>
      <c r="E503" s="68"/>
      <c r="F503" s="68"/>
      <c r="G503" s="68"/>
      <c r="H503" s="68"/>
      <c r="I503" s="68"/>
      <c r="J503" s="68"/>
      <c r="K503" s="68"/>
      <c r="L503" s="68"/>
      <c r="M503" s="68"/>
      <c r="N503" s="68"/>
      <c r="O503" s="68"/>
      <c r="P503" s="68"/>
      <c r="Q503" s="68"/>
      <c r="R503" s="68"/>
      <c r="S503" s="68"/>
    </row>
    <row r="504" spans="1:19" x14ac:dyDescent="0.25">
      <c r="A504" s="68"/>
      <c r="B504" s="68"/>
      <c r="C504" s="68"/>
      <c r="D504" s="68"/>
      <c r="E504" s="68"/>
      <c r="F504" s="68"/>
      <c r="G504" s="68"/>
      <c r="H504" s="68"/>
      <c r="I504" s="68"/>
      <c r="J504" s="68"/>
      <c r="K504" s="68"/>
      <c r="L504" s="68"/>
      <c r="M504" s="68"/>
      <c r="N504" s="68"/>
      <c r="O504" s="68"/>
      <c r="P504" s="68"/>
      <c r="Q504" s="68"/>
      <c r="R504" s="68"/>
      <c r="S504" s="68"/>
    </row>
    <row r="505" spans="1:19" x14ac:dyDescent="0.25">
      <c r="A505" s="68"/>
      <c r="B505" s="68"/>
      <c r="C505" s="68"/>
      <c r="D505" s="68"/>
      <c r="E505" s="68"/>
      <c r="F505" s="68"/>
      <c r="G505" s="68"/>
      <c r="H505" s="68"/>
      <c r="I505" s="68"/>
      <c r="J505" s="68"/>
      <c r="K505" s="68"/>
      <c r="L505" s="68"/>
      <c r="M505" s="68"/>
      <c r="N505" s="68"/>
      <c r="O505" s="68"/>
      <c r="P505" s="68"/>
      <c r="Q505" s="68"/>
      <c r="R505" s="68"/>
      <c r="S505" s="68"/>
    </row>
    <row r="506" spans="1:19" x14ac:dyDescent="0.25">
      <c r="A506" s="68"/>
      <c r="B506" s="68"/>
      <c r="C506" s="68"/>
      <c r="D506" s="68"/>
      <c r="E506" s="68"/>
      <c r="F506" s="68"/>
      <c r="G506" s="68"/>
      <c r="H506" s="68"/>
      <c r="I506" s="68"/>
      <c r="J506" s="68"/>
      <c r="K506" s="68"/>
      <c r="L506" s="68"/>
      <c r="M506" s="68"/>
      <c r="N506" s="68"/>
      <c r="O506" s="68"/>
      <c r="P506" s="68"/>
      <c r="Q506" s="68"/>
      <c r="R506" s="68"/>
      <c r="S506" s="68"/>
    </row>
    <row r="507" spans="1:19" x14ac:dyDescent="0.25">
      <c r="A507" s="68"/>
      <c r="B507" s="68"/>
      <c r="C507" s="68"/>
      <c r="D507" s="68"/>
      <c r="E507" s="68"/>
      <c r="F507" s="68"/>
      <c r="G507" s="68"/>
      <c r="H507" s="68"/>
      <c r="I507" s="68"/>
      <c r="J507" s="68"/>
      <c r="K507" s="68"/>
      <c r="L507" s="68"/>
      <c r="M507" s="68"/>
      <c r="N507" s="68"/>
      <c r="O507" s="68"/>
      <c r="P507" s="68"/>
      <c r="Q507" s="68"/>
      <c r="R507" s="68"/>
      <c r="S507" s="68"/>
    </row>
    <row r="508" spans="1:19" x14ac:dyDescent="0.25">
      <c r="A508" s="68"/>
      <c r="B508" s="68"/>
      <c r="C508" s="68"/>
      <c r="D508" s="68"/>
      <c r="E508" s="68"/>
      <c r="F508" s="68"/>
      <c r="G508" s="68"/>
      <c r="H508" s="68"/>
      <c r="I508" s="68"/>
      <c r="J508" s="68"/>
      <c r="K508" s="68"/>
      <c r="L508" s="68"/>
      <c r="M508" s="68"/>
      <c r="N508" s="68"/>
      <c r="O508" s="68"/>
      <c r="P508" s="68"/>
      <c r="Q508" s="68"/>
      <c r="R508" s="68"/>
      <c r="S508" s="68"/>
    </row>
    <row r="509" spans="1:19" x14ac:dyDescent="0.25">
      <c r="A509" s="68"/>
      <c r="B509" s="68"/>
      <c r="C509" s="68"/>
      <c r="D509" s="68"/>
      <c r="E509" s="68"/>
      <c r="F509" s="68"/>
      <c r="G509" s="68"/>
      <c r="H509" s="68"/>
      <c r="I509" s="68"/>
      <c r="J509" s="68"/>
      <c r="K509" s="68"/>
      <c r="L509" s="68"/>
      <c r="M509" s="68"/>
      <c r="N509" s="68"/>
      <c r="O509" s="68"/>
      <c r="P509" s="68"/>
      <c r="Q509" s="68"/>
      <c r="R509" s="68"/>
      <c r="S509" s="68"/>
    </row>
    <row r="510" spans="1:19" x14ac:dyDescent="0.25">
      <c r="A510" s="68"/>
      <c r="B510" s="68"/>
      <c r="C510" s="68"/>
      <c r="D510" s="68"/>
      <c r="E510" s="68"/>
      <c r="F510" s="68"/>
      <c r="G510" s="68"/>
      <c r="H510" s="68"/>
      <c r="I510" s="68"/>
      <c r="J510" s="68"/>
      <c r="K510" s="68"/>
      <c r="L510" s="68"/>
      <c r="M510" s="68"/>
      <c r="N510" s="68"/>
      <c r="O510" s="68"/>
      <c r="P510" s="68"/>
      <c r="Q510" s="68"/>
      <c r="R510" s="68"/>
      <c r="S510" s="68"/>
    </row>
    <row r="511" spans="1:19" x14ac:dyDescent="0.25">
      <c r="A511" s="68"/>
      <c r="B511" s="68"/>
      <c r="C511" s="68"/>
      <c r="D511" s="68"/>
      <c r="E511" s="68"/>
      <c r="F511" s="68"/>
      <c r="G511" s="68"/>
      <c r="H511" s="68"/>
      <c r="I511" s="68"/>
      <c r="J511" s="68"/>
      <c r="K511" s="68"/>
      <c r="L511" s="68"/>
      <c r="M511" s="68"/>
      <c r="N511" s="68"/>
      <c r="O511" s="68"/>
      <c r="P511" s="68"/>
      <c r="Q511" s="68"/>
      <c r="R511" s="68"/>
      <c r="S511" s="68"/>
    </row>
    <row r="512" spans="1:19" x14ac:dyDescent="0.25">
      <c r="A512" s="68"/>
      <c r="B512" s="68"/>
      <c r="C512" s="68"/>
      <c r="D512" s="68"/>
      <c r="E512" s="68"/>
      <c r="F512" s="68"/>
      <c r="G512" s="68"/>
      <c r="H512" s="68"/>
      <c r="I512" s="68"/>
      <c r="J512" s="68"/>
      <c r="K512" s="68"/>
      <c r="L512" s="68"/>
      <c r="M512" s="68"/>
      <c r="N512" s="68"/>
      <c r="O512" s="68"/>
      <c r="P512" s="68"/>
      <c r="Q512" s="68"/>
      <c r="R512" s="68"/>
      <c r="S512" s="68"/>
    </row>
    <row r="513" spans="1:19" x14ac:dyDescent="0.25">
      <c r="A513" s="68"/>
      <c r="B513" s="68"/>
      <c r="C513" s="68"/>
      <c r="D513" s="68"/>
      <c r="E513" s="68"/>
      <c r="F513" s="68"/>
      <c r="G513" s="68"/>
      <c r="H513" s="68"/>
      <c r="I513" s="68"/>
      <c r="J513" s="68"/>
      <c r="K513" s="68"/>
      <c r="L513" s="68"/>
      <c r="M513" s="68"/>
      <c r="N513" s="68"/>
      <c r="O513" s="68"/>
      <c r="P513" s="68"/>
      <c r="Q513" s="68"/>
      <c r="R513" s="68"/>
      <c r="S513" s="68"/>
    </row>
    <row r="514" spans="1:19" x14ac:dyDescent="0.25">
      <c r="A514" s="68"/>
      <c r="B514" s="68"/>
      <c r="C514" s="68"/>
      <c r="D514" s="68"/>
      <c r="E514" s="68"/>
      <c r="F514" s="68"/>
      <c r="G514" s="68"/>
      <c r="H514" s="68"/>
      <c r="I514" s="68"/>
      <c r="J514" s="68"/>
      <c r="K514" s="68"/>
      <c r="L514" s="68"/>
      <c r="M514" s="68"/>
      <c r="N514" s="68"/>
      <c r="O514" s="68"/>
      <c r="P514" s="68"/>
      <c r="Q514" s="68"/>
      <c r="R514" s="68"/>
      <c r="S514" s="68"/>
    </row>
    <row r="515" spans="1:19" x14ac:dyDescent="0.25">
      <c r="A515" s="68"/>
      <c r="B515" s="68"/>
      <c r="C515" s="68"/>
      <c r="D515" s="68"/>
      <c r="E515" s="68"/>
      <c r="F515" s="68"/>
      <c r="G515" s="68"/>
      <c r="H515" s="68"/>
      <c r="I515" s="68"/>
      <c r="J515" s="68"/>
      <c r="K515" s="68"/>
      <c r="L515" s="68"/>
      <c r="M515" s="68"/>
      <c r="N515" s="68"/>
      <c r="O515" s="68"/>
      <c r="P515" s="68"/>
      <c r="Q515" s="68"/>
      <c r="R515" s="68"/>
      <c r="S515" s="68"/>
    </row>
    <row r="516" spans="1:19" x14ac:dyDescent="0.25">
      <c r="A516" s="68"/>
      <c r="B516" s="68"/>
      <c r="C516" s="68"/>
      <c r="D516" s="68"/>
      <c r="E516" s="68"/>
      <c r="F516" s="68"/>
      <c r="G516" s="68"/>
      <c r="H516" s="68"/>
      <c r="I516" s="68"/>
      <c r="J516" s="68"/>
      <c r="K516" s="68"/>
      <c r="L516" s="68"/>
      <c r="M516" s="68"/>
      <c r="N516" s="68"/>
      <c r="O516" s="68"/>
      <c r="P516" s="68"/>
      <c r="Q516" s="68"/>
      <c r="R516" s="68"/>
      <c r="S516" s="68"/>
    </row>
    <row r="517" spans="1:19" x14ac:dyDescent="0.25">
      <c r="A517" s="68"/>
      <c r="B517" s="68"/>
      <c r="C517" s="68"/>
      <c r="D517" s="68"/>
      <c r="E517" s="68"/>
      <c r="F517" s="68"/>
      <c r="G517" s="68"/>
      <c r="H517" s="68"/>
      <c r="I517" s="68"/>
      <c r="J517" s="68"/>
      <c r="K517" s="68"/>
      <c r="L517" s="68"/>
      <c r="M517" s="68"/>
      <c r="N517" s="68"/>
      <c r="O517" s="68"/>
      <c r="P517" s="68"/>
      <c r="Q517" s="68"/>
      <c r="R517" s="68"/>
      <c r="S517" s="68"/>
    </row>
    <row r="518" spans="1:19" x14ac:dyDescent="0.25">
      <c r="A518" s="68"/>
      <c r="B518" s="68"/>
      <c r="C518" s="68"/>
      <c r="D518" s="68"/>
      <c r="E518" s="68"/>
      <c r="F518" s="68"/>
      <c r="G518" s="68"/>
      <c r="H518" s="68"/>
      <c r="I518" s="68"/>
      <c r="J518" s="68"/>
      <c r="K518" s="68"/>
      <c r="L518" s="68"/>
      <c r="M518" s="68"/>
      <c r="N518" s="68"/>
      <c r="O518" s="68"/>
      <c r="P518" s="68"/>
      <c r="Q518" s="68"/>
      <c r="R518" s="68"/>
      <c r="S518" s="68"/>
    </row>
    <row r="519" spans="1:19" x14ac:dyDescent="0.25">
      <c r="A519" s="68"/>
      <c r="B519" s="68"/>
      <c r="C519" s="68"/>
      <c r="D519" s="68"/>
      <c r="E519" s="68"/>
      <c r="F519" s="68"/>
      <c r="G519" s="68"/>
      <c r="H519" s="68"/>
      <c r="I519" s="68"/>
      <c r="J519" s="68"/>
      <c r="K519" s="68"/>
      <c r="L519" s="68"/>
      <c r="M519" s="68"/>
      <c r="N519" s="68"/>
      <c r="O519" s="68"/>
      <c r="P519" s="68"/>
      <c r="Q519" s="68"/>
      <c r="R519" s="68"/>
      <c r="S519" s="68"/>
    </row>
    <row r="520" spans="1:19" x14ac:dyDescent="0.25">
      <c r="A520" s="68"/>
      <c r="B520" s="68"/>
      <c r="C520" s="68"/>
      <c r="D520" s="68"/>
      <c r="E520" s="68"/>
      <c r="F520" s="68"/>
      <c r="G520" s="68"/>
      <c r="H520" s="68"/>
      <c r="I520" s="68"/>
      <c r="J520" s="68"/>
      <c r="K520" s="68"/>
      <c r="L520" s="68"/>
      <c r="M520" s="68"/>
      <c r="N520" s="68"/>
      <c r="O520" s="68"/>
      <c r="P520" s="68"/>
      <c r="Q520" s="68"/>
      <c r="R520" s="68"/>
      <c r="S520" s="68"/>
    </row>
    <row r="521" spans="1:19" x14ac:dyDescent="0.25">
      <c r="A521" s="68"/>
      <c r="B521" s="68"/>
      <c r="C521" s="68"/>
      <c r="D521" s="68"/>
      <c r="E521" s="68"/>
      <c r="F521" s="68"/>
      <c r="G521" s="68"/>
      <c r="H521" s="68"/>
      <c r="I521" s="68"/>
      <c r="J521" s="68"/>
      <c r="K521" s="68"/>
      <c r="L521" s="68"/>
      <c r="M521" s="68"/>
      <c r="N521" s="68"/>
      <c r="O521" s="68"/>
      <c r="P521" s="68"/>
      <c r="Q521" s="68"/>
      <c r="R521" s="68"/>
      <c r="S521" s="68"/>
    </row>
    <row r="522" spans="1:19" x14ac:dyDescent="0.25">
      <c r="A522" s="68"/>
      <c r="B522" s="68"/>
      <c r="C522" s="68"/>
      <c r="D522" s="68"/>
      <c r="E522" s="68"/>
      <c r="F522" s="68"/>
      <c r="G522" s="68"/>
      <c r="H522" s="68"/>
      <c r="I522" s="68"/>
      <c r="J522" s="68"/>
      <c r="K522" s="68"/>
      <c r="L522" s="68"/>
      <c r="M522" s="68"/>
      <c r="N522" s="68"/>
      <c r="O522" s="68"/>
      <c r="P522" s="68"/>
      <c r="Q522" s="68"/>
      <c r="R522" s="68"/>
      <c r="S522" s="68"/>
    </row>
    <row r="523" spans="1:19" x14ac:dyDescent="0.25">
      <c r="A523" s="68"/>
      <c r="B523" s="68"/>
      <c r="C523" s="68"/>
      <c r="D523" s="68"/>
      <c r="E523" s="68"/>
      <c r="F523" s="68"/>
      <c r="G523" s="68"/>
      <c r="H523" s="68"/>
      <c r="I523" s="68"/>
      <c r="J523" s="68"/>
      <c r="K523" s="68"/>
      <c r="L523" s="68"/>
      <c r="M523" s="68"/>
      <c r="N523" s="68"/>
      <c r="O523" s="68"/>
      <c r="P523" s="68"/>
      <c r="Q523" s="68"/>
      <c r="R523" s="68"/>
      <c r="S523" s="68"/>
    </row>
    <row r="524" spans="1:19" x14ac:dyDescent="0.25">
      <c r="A524" s="68"/>
      <c r="B524" s="68"/>
      <c r="C524" s="68"/>
      <c r="D524" s="68"/>
      <c r="E524" s="68"/>
      <c r="F524" s="68"/>
      <c r="G524" s="68"/>
      <c r="H524" s="68"/>
      <c r="I524" s="68"/>
      <c r="J524" s="68"/>
      <c r="K524" s="68"/>
      <c r="L524" s="68"/>
      <c r="M524" s="68"/>
      <c r="N524" s="68"/>
      <c r="O524" s="68"/>
      <c r="P524" s="68"/>
      <c r="Q524" s="68"/>
      <c r="R524" s="68"/>
      <c r="S524" s="68"/>
    </row>
    <row r="525" spans="1:19" x14ac:dyDescent="0.25">
      <c r="A525" s="68"/>
      <c r="B525" s="68"/>
      <c r="C525" s="68"/>
      <c r="D525" s="68"/>
      <c r="E525" s="68"/>
      <c r="F525" s="68"/>
      <c r="G525" s="68"/>
      <c r="H525" s="68"/>
      <c r="I525" s="68"/>
      <c r="J525" s="68"/>
      <c r="K525" s="68"/>
      <c r="L525" s="68"/>
      <c r="M525" s="68"/>
      <c r="N525" s="68"/>
      <c r="O525" s="68"/>
      <c r="P525" s="68"/>
      <c r="Q525" s="68"/>
      <c r="R525" s="68"/>
      <c r="S525" s="68"/>
    </row>
    <row r="526" spans="1:19" x14ac:dyDescent="0.25">
      <c r="A526" s="68"/>
      <c r="B526" s="68"/>
      <c r="C526" s="68"/>
      <c r="D526" s="68"/>
      <c r="E526" s="68"/>
      <c r="F526" s="68"/>
      <c r="G526" s="68"/>
      <c r="H526" s="68"/>
      <c r="I526" s="68"/>
      <c r="J526" s="68"/>
      <c r="K526" s="68"/>
      <c r="L526" s="68"/>
      <c r="M526" s="68"/>
      <c r="N526" s="68"/>
      <c r="O526" s="68"/>
      <c r="P526" s="68"/>
      <c r="Q526" s="68"/>
      <c r="R526" s="68"/>
      <c r="S526" s="68"/>
    </row>
    <row r="527" spans="1:19" x14ac:dyDescent="0.25">
      <c r="A527" s="68"/>
      <c r="B527" s="68"/>
      <c r="C527" s="68"/>
      <c r="D527" s="68"/>
      <c r="E527" s="68"/>
      <c r="F527" s="68"/>
      <c r="G527" s="68"/>
      <c r="H527" s="68"/>
      <c r="I527" s="68"/>
      <c r="J527" s="68"/>
      <c r="K527" s="68"/>
      <c r="L527" s="68"/>
      <c r="M527" s="68"/>
      <c r="N527" s="68"/>
      <c r="O527" s="68"/>
      <c r="P527" s="68"/>
      <c r="Q527" s="68"/>
      <c r="R527" s="68"/>
      <c r="S527" s="68"/>
    </row>
    <row r="528" spans="1:19" x14ac:dyDescent="0.25">
      <c r="A528" s="68"/>
      <c r="B528" s="68"/>
      <c r="C528" s="68"/>
      <c r="D528" s="68"/>
      <c r="E528" s="68"/>
      <c r="F528" s="68"/>
      <c r="G528" s="68"/>
      <c r="H528" s="68"/>
      <c r="I528" s="68"/>
      <c r="J528" s="68"/>
      <c r="K528" s="68"/>
      <c r="L528" s="68"/>
      <c r="M528" s="68"/>
      <c r="N528" s="68"/>
      <c r="O528" s="68"/>
      <c r="P528" s="68"/>
      <c r="Q528" s="68"/>
      <c r="R528" s="68"/>
      <c r="S528" s="68"/>
    </row>
    <row r="529" spans="1:19" x14ac:dyDescent="0.25">
      <c r="A529" s="68"/>
      <c r="B529" s="68"/>
      <c r="C529" s="68"/>
      <c r="D529" s="68"/>
      <c r="E529" s="68"/>
      <c r="F529" s="68"/>
      <c r="G529" s="68"/>
      <c r="H529" s="68"/>
      <c r="I529" s="68"/>
      <c r="J529" s="68"/>
      <c r="K529" s="68"/>
      <c r="L529" s="68"/>
      <c r="M529" s="68"/>
      <c r="N529" s="68"/>
      <c r="O529" s="68"/>
      <c r="P529" s="68"/>
      <c r="Q529" s="68"/>
      <c r="R529" s="68"/>
      <c r="S529" s="68"/>
    </row>
    <row r="530" spans="1:19" x14ac:dyDescent="0.25">
      <c r="A530" s="68"/>
      <c r="B530" s="68"/>
      <c r="C530" s="68"/>
      <c r="D530" s="68"/>
      <c r="E530" s="68"/>
      <c r="F530" s="68"/>
      <c r="G530" s="68"/>
      <c r="H530" s="68"/>
      <c r="I530" s="68"/>
      <c r="J530" s="68"/>
      <c r="K530" s="68"/>
      <c r="L530" s="68"/>
      <c r="M530" s="68"/>
      <c r="N530" s="68"/>
      <c r="O530" s="68"/>
      <c r="P530" s="68"/>
      <c r="Q530" s="68"/>
      <c r="R530" s="68"/>
      <c r="S530" s="68"/>
    </row>
    <row r="531" spans="1:19" x14ac:dyDescent="0.25">
      <c r="A531" s="68"/>
      <c r="B531" s="68"/>
      <c r="C531" s="68"/>
      <c r="D531" s="68"/>
      <c r="E531" s="68"/>
      <c r="F531" s="68"/>
      <c r="G531" s="68"/>
      <c r="H531" s="68"/>
      <c r="I531" s="68"/>
      <c r="J531" s="68"/>
      <c r="K531" s="68"/>
      <c r="L531" s="68"/>
      <c r="M531" s="68"/>
      <c r="N531" s="68"/>
      <c r="O531" s="68"/>
      <c r="P531" s="68"/>
      <c r="Q531" s="68"/>
      <c r="R531" s="68"/>
      <c r="S531" s="68"/>
    </row>
    <row r="532" spans="1:19" x14ac:dyDescent="0.25">
      <c r="A532" s="68"/>
      <c r="B532" s="68"/>
      <c r="C532" s="68"/>
      <c r="D532" s="68"/>
      <c r="E532" s="68"/>
      <c r="F532" s="68"/>
      <c r="G532" s="68"/>
      <c r="H532" s="68"/>
      <c r="I532" s="68"/>
      <c r="J532" s="68"/>
      <c r="K532" s="68"/>
      <c r="L532" s="68"/>
      <c r="M532" s="68"/>
      <c r="N532" s="68"/>
      <c r="O532" s="68"/>
      <c r="P532" s="68"/>
      <c r="Q532" s="68"/>
      <c r="R532" s="68"/>
      <c r="S532" s="68"/>
    </row>
    <row r="533" spans="1:19" x14ac:dyDescent="0.25">
      <c r="A533" s="68"/>
      <c r="B533" s="68"/>
      <c r="C533" s="68"/>
      <c r="D533" s="68"/>
      <c r="E533" s="68"/>
      <c r="F533" s="68"/>
      <c r="G533" s="68"/>
      <c r="H533" s="68"/>
      <c r="I533" s="68"/>
      <c r="J533" s="68"/>
      <c r="K533" s="68"/>
      <c r="L533" s="68"/>
      <c r="M533" s="68"/>
      <c r="N533" s="68"/>
      <c r="O533" s="68"/>
      <c r="P533" s="68"/>
      <c r="Q533" s="68"/>
      <c r="R533" s="68"/>
      <c r="S533" s="68"/>
    </row>
    <row r="534" spans="1:19" x14ac:dyDescent="0.25">
      <c r="A534" s="68"/>
      <c r="B534" s="68"/>
      <c r="C534" s="68"/>
      <c r="D534" s="68"/>
      <c r="E534" s="68"/>
      <c r="F534" s="68"/>
      <c r="G534" s="68"/>
      <c r="H534" s="68"/>
      <c r="I534" s="68"/>
      <c r="J534" s="68"/>
      <c r="K534" s="68"/>
      <c r="L534" s="68"/>
      <c r="M534" s="68"/>
      <c r="N534" s="68"/>
      <c r="O534" s="68"/>
      <c r="P534" s="68"/>
      <c r="Q534" s="68"/>
      <c r="R534" s="68"/>
      <c r="S534" s="68"/>
    </row>
    <row r="535" spans="1:19" x14ac:dyDescent="0.25">
      <c r="A535" s="68"/>
      <c r="B535" s="68"/>
      <c r="C535" s="68"/>
      <c r="D535" s="68"/>
      <c r="E535" s="68"/>
      <c r="F535" s="68"/>
      <c r="G535" s="68"/>
      <c r="H535" s="68"/>
      <c r="I535" s="68"/>
      <c r="J535" s="68"/>
      <c r="K535" s="68"/>
      <c r="L535" s="68"/>
      <c r="M535" s="68"/>
      <c r="N535" s="68"/>
      <c r="O535" s="68"/>
      <c r="P535" s="68"/>
      <c r="Q535" s="68"/>
      <c r="R535" s="68"/>
      <c r="S535" s="68"/>
    </row>
    <row r="536" spans="1:19" x14ac:dyDescent="0.25">
      <c r="A536" s="68"/>
      <c r="B536" s="68"/>
      <c r="C536" s="68"/>
      <c r="D536" s="68"/>
      <c r="E536" s="68"/>
      <c r="F536" s="68"/>
      <c r="G536" s="68"/>
      <c r="H536" s="68"/>
      <c r="I536" s="68"/>
      <c r="J536" s="68"/>
      <c r="K536" s="68"/>
      <c r="L536" s="68"/>
      <c r="M536" s="68"/>
      <c r="N536" s="68"/>
      <c r="O536" s="68"/>
      <c r="P536" s="68"/>
      <c r="Q536" s="68"/>
      <c r="R536" s="68"/>
      <c r="S536" s="68"/>
    </row>
    <row r="537" spans="1:19" x14ac:dyDescent="0.25">
      <c r="A537" s="68"/>
      <c r="B537" s="68"/>
      <c r="C537" s="68"/>
      <c r="D537" s="68"/>
      <c r="E537" s="68"/>
      <c r="F537" s="68"/>
      <c r="G537" s="68"/>
      <c r="H537" s="68"/>
      <c r="I537" s="68"/>
      <c r="J537" s="68"/>
      <c r="K537" s="68"/>
      <c r="L537" s="68"/>
      <c r="M537" s="68"/>
      <c r="N537" s="68"/>
      <c r="O537" s="68"/>
      <c r="P537" s="68"/>
      <c r="Q537" s="68"/>
      <c r="R537" s="68"/>
      <c r="S537" s="68"/>
    </row>
    <row r="538" spans="1:19" x14ac:dyDescent="0.25">
      <c r="A538" s="68"/>
      <c r="B538" s="68"/>
      <c r="C538" s="68"/>
      <c r="D538" s="68"/>
      <c r="E538" s="68"/>
      <c r="F538" s="68"/>
      <c r="G538" s="68"/>
      <c r="H538" s="68"/>
      <c r="I538" s="68"/>
      <c r="J538" s="68"/>
      <c r="K538" s="68"/>
      <c r="L538" s="68"/>
      <c r="M538" s="68"/>
      <c r="N538" s="68"/>
      <c r="O538" s="68"/>
      <c r="P538" s="68"/>
      <c r="Q538" s="68"/>
      <c r="R538" s="68"/>
      <c r="S538" s="68"/>
    </row>
    <row r="539" spans="1:19" x14ac:dyDescent="0.25">
      <c r="A539" s="68"/>
      <c r="B539" s="68"/>
      <c r="C539" s="68"/>
      <c r="D539" s="68"/>
      <c r="E539" s="68"/>
      <c r="F539" s="68"/>
      <c r="G539" s="68"/>
      <c r="H539" s="68"/>
      <c r="I539" s="68"/>
      <c r="J539" s="68"/>
      <c r="K539" s="68"/>
      <c r="L539" s="68"/>
      <c r="M539" s="68"/>
      <c r="N539" s="68"/>
      <c r="O539" s="68"/>
      <c r="P539" s="68"/>
      <c r="Q539" s="68"/>
      <c r="R539" s="68"/>
      <c r="S539" s="68"/>
    </row>
    <row r="540" spans="1:19" x14ac:dyDescent="0.25">
      <c r="A540" s="68"/>
      <c r="B540" s="68"/>
      <c r="C540" s="68"/>
      <c r="D540" s="68"/>
      <c r="E540" s="68"/>
      <c r="F540" s="68"/>
      <c r="G540" s="68"/>
      <c r="H540" s="68"/>
      <c r="I540" s="68"/>
      <c r="J540" s="68"/>
      <c r="K540" s="68"/>
      <c r="L540" s="68"/>
      <c r="M540" s="68"/>
      <c r="N540" s="68"/>
      <c r="O540" s="68"/>
      <c r="P540" s="68"/>
      <c r="Q540" s="68"/>
      <c r="R540" s="68"/>
      <c r="S540" s="68"/>
    </row>
    <row r="541" spans="1:19" x14ac:dyDescent="0.25">
      <c r="A541" s="68"/>
      <c r="B541" s="68"/>
      <c r="C541" s="68"/>
      <c r="D541" s="68"/>
      <c r="E541" s="68"/>
      <c r="F541" s="68"/>
      <c r="G541" s="68"/>
      <c r="H541" s="68"/>
      <c r="I541" s="68"/>
      <c r="J541" s="68"/>
      <c r="K541" s="68"/>
      <c r="L541" s="68"/>
      <c r="M541" s="68"/>
      <c r="N541" s="68"/>
      <c r="O541" s="68"/>
      <c r="P541" s="68"/>
      <c r="Q541" s="68"/>
      <c r="R541" s="68"/>
      <c r="S541" s="68"/>
    </row>
    <row r="542" spans="1:19" x14ac:dyDescent="0.25">
      <c r="A542" s="68"/>
      <c r="B542" s="68"/>
      <c r="C542" s="68"/>
      <c r="D542" s="68"/>
      <c r="E542" s="68"/>
      <c r="F542" s="68"/>
      <c r="G542" s="68"/>
      <c r="H542" s="68"/>
      <c r="I542" s="68"/>
      <c r="J542" s="68"/>
      <c r="K542" s="68"/>
      <c r="L542" s="68"/>
      <c r="M542" s="68"/>
      <c r="N542" s="68"/>
      <c r="O542" s="68"/>
      <c r="P542" s="68"/>
      <c r="Q542" s="68"/>
      <c r="R542" s="68"/>
      <c r="S542" s="68"/>
    </row>
    <row r="543" spans="1:19" x14ac:dyDescent="0.25">
      <c r="A543" s="68"/>
      <c r="B543" s="68"/>
      <c r="C543" s="68"/>
      <c r="D543" s="68"/>
      <c r="E543" s="68"/>
      <c r="F543" s="68"/>
      <c r="G543" s="68"/>
      <c r="H543" s="68"/>
      <c r="I543" s="68"/>
      <c r="J543" s="68"/>
      <c r="K543" s="68"/>
      <c r="L543" s="68"/>
      <c r="M543" s="68"/>
      <c r="N543" s="68"/>
      <c r="O543" s="68"/>
      <c r="P543" s="68"/>
      <c r="Q543" s="68"/>
      <c r="R543" s="68"/>
      <c r="S543" s="68"/>
    </row>
    <row r="544" spans="1:19" x14ac:dyDescent="0.25">
      <c r="A544" s="68"/>
      <c r="B544" s="68"/>
      <c r="C544" s="68"/>
      <c r="D544" s="68"/>
      <c r="E544" s="68"/>
      <c r="F544" s="68"/>
      <c r="G544" s="68"/>
      <c r="H544" s="68"/>
      <c r="I544" s="68"/>
      <c r="J544" s="68"/>
      <c r="K544" s="68"/>
      <c r="L544" s="68"/>
      <c r="M544" s="68"/>
      <c r="N544" s="68"/>
      <c r="O544" s="68"/>
      <c r="P544" s="68"/>
      <c r="Q544" s="68"/>
      <c r="R544" s="68"/>
      <c r="S544" s="68"/>
    </row>
    <row r="545" spans="1:19" x14ac:dyDescent="0.25">
      <c r="A545" s="68"/>
      <c r="B545" s="68"/>
      <c r="C545" s="68"/>
      <c r="D545" s="68"/>
      <c r="E545" s="68"/>
      <c r="F545" s="68"/>
      <c r="G545" s="68"/>
      <c r="H545" s="68"/>
      <c r="I545" s="68"/>
      <c r="J545" s="68"/>
      <c r="K545" s="68"/>
      <c r="L545" s="68"/>
      <c r="M545" s="68"/>
      <c r="N545" s="68"/>
      <c r="O545" s="68"/>
      <c r="P545" s="68"/>
      <c r="Q545" s="68"/>
      <c r="R545" s="68"/>
      <c r="S545" s="68"/>
    </row>
    <row r="546" spans="1:19" x14ac:dyDescent="0.25">
      <c r="A546" s="68"/>
      <c r="B546" s="68"/>
      <c r="C546" s="68"/>
      <c r="D546" s="68"/>
      <c r="E546" s="68"/>
      <c r="F546" s="68"/>
      <c r="G546" s="68"/>
      <c r="H546" s="68"/>
      <c r="I546" s="68"/>
      <c r="J546" s="68"/>
      <c r="K546" s="68"/>
      <c r="L546" s="68"/>
      <c r="M546" s="68"/>
      <c r="N546" s="68"/>
      <c r="O546" s="68"/>
      <c r="P546" s="68"/>
      <c r="Q546" s="68"/>
      <c r="R546" s="68"/>
      <c r="S546" s="68"/>
    </row>
    <row r="547" spans="1:19" x14ac:dyDescent="0.25">
      <c r="A547" s="68"/>
      <c r="B547" s="68"/>
      <c r="C547" s="68"/>
      <c r="D547" s="68"/>
      <c r="E547" s="68"/>
      <c r="F547" s="68"/>
      <c r="G547" s="68"/>
      <c r="H547" s="68"/>
      <c r="I547" s="68"/>
      <c r="J547" s="68"/>
      <c r="K547" s="68"/>
      <c r="L547" s="68"/>
      <c r="M547" s="68"/>
      <c r="N547" s="68"/>
      <c r="O547" s="68"/>
      <c r="P547" s="68"/>
      <c r="Q547" s="68"/>
      <c r="R547" s="68"/>
      <c r="S547" s="68"/>
    </row>
    <row r="548" spans="1:19" x14ac:dyDescent="0.25">
      <c r="A548" s="68"/>
      <c r="B548" s="68"/>
      <c r="C548" s="68"/>
      <c r="D548" s="68"/>
      <c r="E548" s="68"/>
      <c r="F548" s="68"/>
      <c r="G548" s="68"/>
      <c r="H548" s="68"/>
      <c r="I548" s="68"/>
      <c r="J548" s="68"/>
      <c r="K548" s="68"/>
      <c r="L548" s="68"/>
      <c r="M548" s="68"/>
      <c r="N548" s="68"/>
      <c r="O548" s="68"/>
      <c r="P548" s="68"/>
      <c r="Q548" s="68"/>
      <c r="R548" s="68"/>
      <c r="S548" s="68"/>
    </row>
    <row r="549" spans="1:19" x14ac:dyDescent="0.25">
      <c r="A549" s="68"/>
      <c r="B549" s="68"/>
      <c r="C549" s="68"/>
      <c r="D549" s="68"/>
      <c r="E549" s="68"/>
      <c r="F549" s="68"/>
      <c r="G549" s="68"/>
      <c r="H549" s="68"/>
      <c r="I549" s="68"/>
      <c r="J549" s="68"/>
      <c r="K549" s="68"/>
      <c r="L549" s="68"/>
      <c r="M549" s="68"/>
      <c r="N549" s="68"/>
      <c r="O549" s="68"/>
      <c r="P549" s="68"/>
      <c r="Q549" s="68"/>
      <c r="R549" s="68"/>
      <c r="S549" s="68"/>
    </row>
    <row r="550" spans="1:19" x14ac:dyDescent="0.25">
      <c r="A550" s="68"/>
      <c r="B550" s="68"/>
      <c r="C550" s="68"/>
      <c r="D550" s="68"/>
      <c r="E550" s="68"/>
      <c r="F550" s="68"/>
      <c r="G550" s="68"/>
      <c r="H550" s="68"/>
      <c r="I550" s="68"/>
      <c r="J550" s="68"/>
      <c r="K550" s="68"/>
      <c r="L550" s="68"/>
      <c r="M550" s="68"/>
      <c r="N550" s="68"/>
      <c r="O550" s="68"/>
      <c r="P550" s="68"/>
      <c r="Q550" s="68"/>
      <c r="R550" s="68"/>
      <c r="S550" s="68"/>
    </row>
    <row r="551" spans="1:19" x14ac:dyDescent="0.25">
      <c r="A551" s="68"/>
      <c r="B551" s="68"/>
      <c r="C551" s="68"/>
      <c r="D551" s="68"/>
      <c r="E551" s="68"/>
      <c r="F551" s="68"/>
      <c r="G551" s="68"/>
      <c r="H551" s="68"/>
      <c r="I551" s="68"/>
      <c r="J551" s="68"/>
      <c r="K551" s="68"/>
      <c r="L551" s="68"/>
      <c r="M551" s="68"/>
      <c r="N551" s="68"/>
      <c r="O551" s="68"/>
      <c r="P551" s="68"/>
      <c r="Q551" s="68"/>
      <c r="R551" s="68"/>
      <c r="S551" s="68"/>
    </row>
    <row r="552" spans="1:19" x14ac:dyDescent="0.25">
      <c r="A552" s="68"/>
      <c r="B552" s="68"/>
      <c r="C552" s="68"/>
      <c r="D552" s="68"/>
      <c r="E552" s="68"/>
      <c r="F552" s="68"/>
      <c r="G552" s="68"/>
      <c r="H552" s="68"/>
      <c r="I552" s="68"/>
      <c r="J552" s="68"/>
      <c r="K552" s="68"/>
      <c r="L552" s="68"/>
      <c r="M552" s="68"/>
      <c r="N552" s="68"/>
      <c r="O552" s="68"/>
      <c r="P552" s="68"/>
      <c r="Q552" s="68"/>
      <c r="R552" s="68"/>
      <c r="S552" s="68"/>
    </row>
    <row r="553" spans="1:19" x14ac:dyDescent="0.25">
      <c r="A553" s="68"/>
      <c r="B553" s="68"/>
      <c r="C553" s="68"/>
      <c r="D553" s="68"/>
      <c r="E553" s="68"/>
      <c r="F553" s="68"/>
      <c r="G553" s="68"/>
      <c r="H553" s="68"/>
      <c r="I553" s="68"/>
      <c r="J553" s="68"/>
      <c r="K553" s="68"/>
      <c r="L553" s="68"/>
      <c r="M553" s="68"/>
      <c r="N553" s="68"/>
      <c r="O553" s="68"/>
      <c r="P553" s="68"/>
      <c r="Q553" s="68"/>
      <c r="R553" s="68"/>
      <c r="S553" s="68"/>
    </row>
    <row r="554" spans="1:19" x14ac:dyDescent="0.25">
      <c r="A554" s="68"/>
      <c r="B554" s="68"/>
      <c r="C554" s="68"/>
      <c r="D554" s="68"/>
      <c r="E554" s="68"/>
      <c r="F554" s="68"/>
      <c r="G554" s="68"/>
      <c r="H554" s="68"/>
      <c r="I554" s="68"/>
      <c r="J554" s="68"/>
      <c r="K554" s="68"/>
      <c r="L554" s="68"/>
      <c r="M554" s="68"/>
      <c r="N554" s="68"/>
      <c r="O554" s="68"/>
      <c r="P554" s="68"/>
      <c r="Q554" s="68"/>
      <c r="R554" s="68"/>
      <c r="S554" s="68"/>
    </row>
    <row r="555" spans="1:19" x14ac:dyDescent="0.25">
      <c r="A555" s="68"/>
      <c r="B555" s="68"/>
      <c r="C555" s="68"/>
      <c r="D555" s="68"/>
      <c r="E555" s="68"/>
      <c r="F555" s="68"/>
      <c r="G555" s="68"/>
      <c r="H555" s="68"/>
      <c r="I555" s="68"/>
      <c r="J555" s="68"/>
      <c r="K555" s="68"/>
      <c r="L555" s="68"/>
      <c r="M555" s="68"/>
      <c r="N555" s="68"/>
      <c r="O555" s="68"/>
      <c r="P555" s="68"/>
      <c r="Q555" s="68"/>
      <c r="R555" s="68"/>
      <c r="S555" s="68"/>
    </row>
    <row r="556" spans="1:19" x14ac:dyDescent="0.25">
      <c r="A556" s="68"/>
      <c r="B556" s="68"/>
      <c r="C556" s="68"/>
      <c r="D556" s="68"/>
      <c r="E556" s="68"/>
      <c r="F556" s="68"/>
      <c r="G556" s="68"/>
      <c r="H556" s="68"/>
      <c r="I556" s="68"/>
      <c r="J556" s="68"/>
      <c r="K556" s="68"/>
      <c r="L556" s="68"/>
      <c r="M556" s="68"/>
      <c r="N556" s="68"/>
      <c r="O556" s="68"/>
      <c r="P556" s="68"/>
      <c r="Q556" s="68"/>
      <c r="R556" s="68"/>
      <c r="S556" s="68"/>
    </row>
    <row r="557" spans="1:19" x14ac:dyDescent="0.25">
      <c r="A557" s="68"/>
      <c r="B557" s="68"/>
      <c r="C557" s="68"/>
      <c r="D557" s="68"/>
      <c r="E557" s="68"/>
      <c r="F557" s="68"/>
      <c r="G557" s="68"/>
      <c r="H557" s="68"/>
      <c r="I557" s="68"/>
      <c r="J557" s="68"/>
      <c r="K557" s="68"/>
      <c r="L557" s="68"/>
      <c r="M557" s="68"/>
      <c r="N557" s="68"/>
      <c r="O557" s="68"/>
      <c r="P557" s="68"/>
      <c r="Q557" s="68"/>
      <c r="R557" s="68"/>
      <c r="S557" s="68"/>
    </row>
    <row r="558" spans="1:19" x14ac:dyDescent="0.25">
      <c r="A558" s="68"/>
      <c r="B558" s="68"/>
      <c r="C558" s="68"/>
      <c r="D558" s="68"/>
      <c r="E558" s="68"/>
      <c r="F558" s="68"/>
      <c r="G558" s="68"/>
      <c r="H558" s="68"/>
      <c r="I558" s="68"/>
      <c r="J558" s="68"/>
      <c r="K558" s="68"/>
      <c r="L558" s="68"/>
      <c r="M558" s="68"/>
      <c r="N558" s="68"/>
      <c r="O558" s="68"/>
      <c r="P558" s="68"/>
      <c r="Q558" s="68"/>
      <c r="R558" s="68"/>
      <c r="S558" s="68"/>
    </row>
    <row r="559" spans="1:19" x14ac:dyDescent="0.25">
      <c r="A559" s="68"/>
      <c r="B559" s="68"/>
      <c r="C559" s="68"/>
      <c r="D559" s="68"/>
      <c r="E559" s="68"/>
      <c r="F559" s="68"/>
      <c r="G559" s="68"/>
      <c r="H559" s="68"/>
      <c r="I559" s="68"/>
      <c r="J559" s="68"/>
      <c r="K559" s="68"/>
      <c r="L559" s="68"/>
      <c r="M559" s="68"/>
      <c r="N559" s="68"/>
      <c r="O559" s="68"/>
      <c r="P559" s="68"/>
      <c r="Q559" s="68"/>
      <c r="R559" s="68"/>
      <c r="S559" s="68"/>
    </row>
    <row r="560" spans="1:19" x14ac:dyDescent="0.25">
      <c r="A560" s="68"/>
      <c r="B560" s="68"/>
      <c r="C560" s="68"/>
      <c r="D560" s="68"/>
      <c r="E560" s="68"/>
      <c r="F560" s="68"/>
      <c r="G560" s="68"/>
      <c r="H560" s="68"/>
      <c r="I560" s="68"/>
      <c r="J560" s="68"/>
      <c r="K560" s="68"/>
      <c r="L560" s="68"/>
      <c r="M560" s="68"/>
      <c r="N560" s="68"/>
      <c r="O560" s="68"/>
      <c r="P560" s="68"/>
      <c r="Q560" s="68"/>
      <c r="R560" s="68"/>
      <c r="S560" s="68"/>
    </row>
    <row r="561" spans="1:19" x14ac:dyDescent="0.25">
      <c r="A561" s="68"/>
      <c r="B561" s="68"/>
      <c r="C561" s="68"/>
      <c r="D561" s="68"/>
      <c r="E561" s="68"/>
      <c r="F561" s="68"/>
      <c r="G561" s="68"/>
      <c r="H561" s="68"/>
      <c r="I561" s="68"/>
      <c r="J561" s="68"/>
      <c r="K561" s="68"/>
      <c r="L561" s="68"/>
      <c r="M561" s="68"/>
      <c r="N561" s="68"/>
      <c r="O561" s="68"/>
      <c r="P561" s="68"/>
      <c r="Q561" s="68"/>
      <c r="R561" s="68"/>
      <c r="S561" s="68"/>
    </row>
    <row r="562" spans="1:19" x14ac:dyDescent="0.25">
      <c r="A562" s="68"/>
      <c r="B562" s="68"/>
      <c r="C562" s="68"/>
      <c r="D562" s="68"/>
      <c r="E562" s="68"/>
      <c r="F562" s="68"/>
      <c r="G562" s="68"/>
      <c r="H562" s="68"/>
      <c r="I562" s="68"/>
      <c r="J562" s="68"/>
      <c r="K562" s="68"/>
      <c r="L562" s="68"/>
      <c r="M562" s="68"/>
      <c r="N562" s="68"/>
      <c r="O562" s="68"/>
      <c r="P562" s="68"/>
      <c r="Q562" s="68"/>
      <c r="R562" s="68"/>
      <c r="S562" s="68"/>
    </row>
    <row r="563" spans="1:19" x14ac:dyDescent="0.25">
      <c r="A563" s="68"/>
      <c r="B563" s="68"/>
      <c r="C563" s="68"/>
      <c r="D563" s="68"/>
      <c r="E563" s="68"/>
      <c r="F563" s="68"/>
      <c r="G563" s="68"/>
      <c r="H563" s="68"/>
      <c r="I563" s="68"/>
      <c r="J563" s="68"/>
      <c r="K563" s="68"/>
      <c r="L563" s="68"/>
      <c r="M563" s="68"/>
      <c r="N563" s="68"/>
      <c r="O563" s="68"/>
      <c r="P563" s="68"/>
      <c r="Q563" s="68"/>
      <c r="R563" s="68"/>
      <c r="S563" s="68"/>
    </row>
    <row r="564" spans="1:19" x14ac:dyDescent="0.25">
      <c r="A564" s="68"/>
      <c r="B564" s="68"/>
      <c r="C564" s="68"/>
      <c r="D564" s="68"/>
      <c r="E564" s="68"/>
      <c r="F564" s="68"/>
      <c r="G564" s="68"/>
      <c r="H564" s="68"/>
      <c r="I564" s="68"/>
      <c r="J564" s="68"/>
      <c r="K564" s="68"/>
      <c r="L564" s="68"/>
      <c r="M564" s="68"/>
      <c r="N564" s="68"/>
      <c r="O564" s="68"/>
      <c r="P564" s="68"/>
      <c r="Q564" s="68"/>
      <c r="R564" s="68"/>
      <c r="S564" s="68"/>
    </row>
    <row r="565" spans="1:19" x14ac:dyDescent="0.25">
      <c r="A565" s="68"/>
      <c r="B565" s="68"/>
      <c r="C565" s="68"/>
      <c r="D565" s="68"/>
      <c r="E565" s="68"/>
      <c r="F565" s="68"/>
      <c r="G565" s="68"/>
      <c r="H565" s="68"/>
      <c r="I565" s="68"/>
      <c r="J565" s="68"/>
      <c r="K565" s="68"/>
      <c r="L565" s="68"/>
      <c r="M565" s="68"/>
      <c r="N565" s="68"/>
      <c r="O565" s="68"/>
      <c r="P565" s="68"/>
      <c r="Q565" s="68"/>
      <c r="R565" s="68"/>
      <c r="S565" s="68"/>
    </row>
    <row r="566" spans="1:19" x14ac:dyDescent="0.25">
      <c r="A566" s="68"/>
      <c r="B566" s="68"/>
      <c r="C566" s="68"/>
      <c r="D566" s="68"/>
      <c r="E566" s="68"/>
      <c r="F566" s="68"/>
      <c r="G566" s="68"/>
      <c r="H566" s="68"/>
      <c r="I566" s="68"/>
      <c r="J566" s="68"/>
      <c r="K566" s="68"/>
      <c r="L566" s="68"/>
      <c r="M566" s="68"/>
      <c r="N566" s="68"/>
      <c r="O566" s="68"/>
      <c r="P566" s="68"/>
      <c r="Q566" s="68"/>
      <c r="R566" s="68"/>
      <c r="S566" s="68"/>
    </row>
    <row r="567" spans="1:19" x14ac:dyDescent="0.25">
      <c r="A567" s="68"/>
      <c r="B567" s="68"/>
      <c r="C567" s="68"/>
      <c r="D567" s="68"/>
      <c r="E567" s="68"/>
      <c r="F567" s="68"/>
      <c r="G567" s="68"/>
      <c r="H567" s="68"/>
      <c r="I567" s="68"/>
      <c r="J567" s="68"/>
      <c r="K567" s="68"/>
      <c r="L567" s="68"/>
      <c r="M567" s="68"/>
      <c r="N567" s="68"/>
      <c r="O567" s="68"/>
      <c r="P567" s="68"/>
      <c r="Q567" s="68"/>
      <c r="R567" s="68"/>
      <c r="S567" s="68"/>
    </row>
    <row r="568" spans="1:19" x14ac:dyDescent="0.25">
      <c r="A568" s="68"/>
      <c r="B568" s="68"/>
      <c r="C568" s="68"/>
      <c r="D568" s="68"/>
      <c r="E568" s="68"/>
      <c r="F568" s="68"/>
      <c r="G568" s="68"/>
      <c r="H568" s="68"/>
      <c r="I568" s="68"/>
      <c r="J568" s="68"/>
      <c r="K568" s="68"/>
      <c r="L568" s="68"/>
      <c r="M568" s="68"/>
      <c r="N568" s="68"/>
      <c r="O568" s="68"/>
      <c r="P568" s="68"/>
      <c r="Q568" s="68"/>
      <c r="R568" s="68"/>
      <c r="S568" s="68"/>
    </row>
    <row r="569" spans="1:19" x14ac:dyDescent="0.25">
      <c r="A569" s="68"/>
      <c r="B569" s="68"/>
      <c r="C569" s="68"/>
      <c r="D569" s="68"/>
      <c r="E569" s="68"/>
      <c r="F569" s="68"/>
      <c r="G569" s="68"/>
      <c r="H569" s="68"/>
      <c r="I569" s="68"/>
      <c r="J569" s="68"/>
      <c r="K569" s="68"/>
      <c r="L569" s="68"/>
      <c r="M569" s="68"/>
      <c r="N569" s="68"/>
      <c r="O569" s="68"/>
      <c r="P569" s="68"/>
      <c r="Q569" s="68"/>
      <c r="R569" s="68"/>
      <c r="S569" s="68"/>
    </row>
    <row r="570" spans="1:19" x14ac:dyDescent="0.25">
      <c r="A570" s="68"/>
      <c r="B570" s="68"/>
      <c r="C570" s="68"/>
      <c r="D570" s="68"/>
      <c r="E570" s="68"/>
      <c r="F570" s="68"/>
      <c r="G570" s="68"/>
      <c r="H570" s="68"/>
      <c r="I570" s="68"/>
      <c r="J570" s="68"/>
      <c r="K570" s="68"/>
      <c r="L570" s="68"/>
      <c r="M570" s="68"/>
      <c r="N570" s="68"/>
      <c r="O570" s="68"/>
      <c r="P570" s="68"/>
      <c r="Q570" s="68"/>
      <c r="R570" s="68"/>
      <c r="S570" s="68"/>
    </row>
    <row r="571" spans="1:19" x14ac:dyDescent="0.25">
      <c r="A571" s="68"/>
      <c r="B571" s="68"/>
      <c r="C571" s="68"/>
      <c r="D571" s="68"/>
      <c r="E571" s="68"/>
      <c r="F571" s="68"/>
      <c r="G571" s="68"/>
      <c r="H571" s="68"/>
      <c r="I571" s="68"/>
      <c r="J571" s="68"/>
      <c r="K571" s="68"/>
      <c r="L571" s="68"/>
      <c r="M571" s="68"/>
      <c r="N571" s="68"/>
      <c r="O571" s="68"/>
      <c r="P571" s="68"/>
      <c r="Q571" s="68"/>
      <c r="R571" s="68"/>
      <c r="S571" s="68"/>
    </row>
    <row r="572" spans="1:19" x14ac:dyDescent="0.25">
      <c r="A572" s="68"/>
      <c r="B572" s="68"/>
      <c r="C572" s="68"/>
      <c r="D572" s="68"/>
      <c r="E572" s="68"/>
      <c r="F572" s="68"/>
      <c r="G572" s="68"/>
      <c r="H572" s="68"/>
      <c r="I572" s="68"/>
      <c r="J572" s="68"/>
      <c r="K572" s="68"/>
      <c r="L572" s="68"/>
      <c r="M572" s="68"/>
      <c r="N572" s="68"/>
      <c r="O572" s="68"/>
      <c r="P572" s="68"/>
      <c r="Q572" s="68"/>
      <c r="R572" s="68"/>
      <c r="S572" s="68"/>
    </row>
    <row r="573" spans="1:19" x14ac:dyDescent="0.25">
      <c r="A573" s="68"/>
      <c r="B573" s="68"/>
      <c r="C573" s="68"/>
      <c r="D573" s="68"/>
      <c r="E573" s="68"/>
      <c r="F573" s="68"/>
      <c r="G573" s="68"/>
      <c r="H573" s="68"/>
      <c r="I573" s="68"/>
      <c r="J573" s="68"/>
      <c r="K573" s="68"/>
      <c r="L573" s="68"/>
      <c r="M573" s="68"/>
      <c r="N573" s="68"/>
      <c r="O573" s="68"/>
      <c r="P573" s="68"/>
      <c r="Q573" s="68"/>
      <c r="R573" s="68"/>
      <c r="S573" s="68"/>
    </row>
    <row r="574" spans="1:19" x14ac:dyDescent="0.25">
      <c r="A574" s="68"/>
      <c r="B574" s="68"/>
      <c r="C574" s="68"/>
      <c r="D574" s="68"/>
      <c r="E574" s="68"/>
      <c r="F574" s="68"/>
      <c r="G574" s="68"/>
      <c r="H574" s="68"/>
      <c r="I574" s="68"/>
      <c r="J574" s="68"/>
      <c r="K574" s="68"/>
      <c r="L574" s="68"/>
      <c r="M574" s="68"/>
      <c r="N574" s="68"/>
      <c r="O574" s="68"/>
      <c r="P574" s="68"/>
      <c r="Q574" s="68"/>
      <c r="R574" s="68"/>
      <c r="S574" s="68"/>
    </row>
    <row r="575" spans="1:19" x14ac:dyDescent="0.25">
      <c r="A575" s="68"/>
      <c r="B575" s="68"/>
      <c r="C575" s="68"/>
      <c r="D575" s="68"/>
      <c r="E575" s="68"/>
      <c r="F575" s="68"/>
      <c r="G575" s="68"/>
      <c r="H575" s="68"/>
      <c r="I575" s="68"/>
      <c r="J575" s="68"/>
      <c r="K575" s="68"/>
      <c r="L575" s="68"/>
      <c r="M575" s="68"/>
      <c r="N575" s="68"/>
      <c r="O575" s="68"/>
      <c r="P575" s="68"/>
      <c r="Q575" s="68"/>
      <c r="R575" s="68"/>
      <c r="S575" s="68"/>
    </row>
    <row r="576" spans="1:19" x14ac:dyDescent="0.25">
      <c r="A576" s="68"/>
      <c r="B576" s="68"/>
      <c r="C576" s="68"/>
      <c r="D576" s="68"/>
      <c r="E576" s="68"/>
      <c r="F576" s="68"/>
      <c r="G576" s="68"/>
      <c r="H576" s="68"/>
      <c r="I576" s="68"/>
      <c r="J576" s="68"/>
      <c r="K576" s="68"/>
      <c r="L576" s="68"/>
      <c r="M576" s="68"/>
      <c r="N576" s="68"/>
      <c r="O576" s="68"/>
      <c r="P576" s="68"/>
      <c r="Q576" s="68"/>
      <c r="R576" s="68"/>
      <c r="S576" s="68"/>
    </row>
    <row r="577" spans="1:19" x14ac:dyDescent="0.25">
      <c r="A577" s="68"/>
      <c r="B577" s="68"/>
      <c r="C577" s="68"/>
      <c r="D577" s="68"/>
      <c r="E577" s="68"/>
      <c r="F577" s="68"/>
      <c r="G577" s="68"/>
      <c r="H577" s="68"/>
      <c r="I577" s="68"/>
      <c r="J577" s="68"/>
      <c r="K577" s="68"/>
      <c r="L577" s="68"/>
      <c r="M577" s="68"/>
      <c r="N577" s="68"/>
      <c r="O577" s="68"/>
      <c r="P577" s="68"/>
      <c r="Q577" s="68"/>
      <c r="R577" s="68"/>
      <c r="S577" s="68"/>
    </row>
    <row r="578" spans="1:19" x14ac:dyDescent="0.25">
      <c r="A578" s="68"/>
      <c r="B578" s="68"/>
      <c r="C578" s="68"/>
      <c r="D578" s="68"/>
      <c r="E578" s="68"/>
      <c r="F578" s="68"/>
      <c r="G578" s="68"/>
      <c r="H578" s="68"/>
      <c r="I578" s="68"/>
      <c r="J578" s="68"/>
      <c r="K578" s="68"/>
      <c r="L578" s="68"/>
      <c r="M578" s="68"/>
      <c r="N578" s="68"/>
      <c r="O578" s="68"/>
      <c r="P578" s="68"/>
      <c r="Q578" s="68"/>
      <c r="R578" s="68"/>
      <c r="S578" s="68"/>
    </row>
    <row r="579" spans="1:19" x14ac:dyDescent="0.25">
      <c r="A579" s="68"/>
      <c r="B579" s="68"/>
      <c r="C579" s="68"/>
      <c r="D579" s="68"/>
      <c r="E579" s="68"/>
      <c r="F579" s="68"/>
      <c r="G579" s="68"/>
      <c r="H579" s="68"/>
      <c r="I579" s="68"/>
      <c r="J579" s="68"/>
      <c r="K579" s="68"/>
      <c r="L579" s="68"/>
      <c r="M579" s="68"/>
      <c r="N579" s="68"/>
      <c r="O579" s="68"/>
      <c r="P579" s="68"/>
      <c r="Q579" s="68"/>
      <c r="R579" s="68"/>
      <c r="S579" s="68"/>
    </row>
    <row r="580" spans="1:19" x14ac:dyDescent="0.25">
      <c r="A580" s="68"/>
      <c r="B580" s="68"/>
      <c r="C580" s="68"/>
      <c r="D580" s="68"/>
      <c r="E580" s="68"/>
      <c r="F580" s="68"/>
      <c r="G580" s="68"/>
      <c r="H580" s="68"/>
      <c r="I580" s="68"/>
      <c r="J580" s="68"/>
      <c r="K580" s="68"/>
      <c r="L580" s="68"/>
      <c r="M580" s="68"/>
      <c r="N580" s="68"/>
      <c r="O580" s="68"/>
      <c r="P580" s="68"/>
      <c r="Q580" s="68"/>
      <c r="R580" s="68"/>
      <c r="S580" s="68"/>
    </row>
    <row r="581" spans="1:19" x14ac:dyDescent="0.25">
      <c r="A581" s="68"/>
      <c r="B581" s="68"/>
      <c r="C581" s="68"/>
      <c r="D581" s="68"/>
      <c r="E581" s="68"/>
      <c r="F581" s="68"/>
      <c r="G581" s="68"/>
      <c r="H581" s="68"/>
      <c r="I581" s="68"/>
      <c r="J581" s="68"/>
      <c r="K581" s="68"/>
      <c r="L581" s="68"/>
      <c r="M581" s="68"/>
      <c r="N581" s="68"/>
      <c r="O581" s="68"/>
      <c r="P581" s="68"/>
      <c r="Q581" s="68"/>
      <c r="R581" s="68"/>
      <c r="S581" s="68"/>
    </row>
    <row r="582" spans="1:19" x14ac:dyDescent="0.25">
      <c r="A582" s="68"/>
      <c r="B582" s="68"/>
      <c r="C582" s="68"/>
      <c r="D582" s="68"/>
      <c r="E582" s="68"/>
      <c r="F582" s="68"/>
      <c r="G582" s="68"/>
      <c r="H582" s="68"/>
      <c r="I582" s="68"/>
      <c r="J582" s="68"/>
      <c r="K582" s="68"/>
      <c r="L582" s="68"/>
      <c r="M582" s="68"/>
      <c r="N582" s="68"/>
      <c r="O582" s="68"/>
      <c r="P582" s="68"/>
      <c r="Q582" s="68"/>
      <c r="R582" s="68"/>
      <c r="S582" s="68"/>
    </row>
    <row r="583" spans="1:19" x14ac:dyDescent="0.25">
      <c r="A583" s="68"/>
      <c r="B583" s="68"/>
      <c r="C583" s="68"/>
      <c r="D583" s="68"/>
      <c r="E583" s="68"/>
      <c r="F583" s="68"/>
      <c r="G583" s="68"/>
      <c r="H583" s="68"/>
      <c r="I583" s="68"/>
      <c r="J583" s="68"/>
      <c r="K583" s="68"/>
      <c r="L583" s="68"/>
      <c r="M583" s="68"/>
      <c r="N583" s="68"/>
      <c r="O583" s="68"/>
      <c r="P583" s="68"/>
      <c r="Q583" s="68"/>
      <c r="R583" s="68"/>
      <c r="S583" s="68"/>
    </row>
    <row r="584" spans="1:19" x14ac:dyDescent="0.25">
      <c r="A584" s="68"/>
      <c r="B584" s="68"/>
      <c r="C584" s="68"/>
      <c r="D584" s="68"/>
      <c r="E584" s="68"/>
      <c r="F584" s="68"/>
      <c r="G584" s="68"/>
      <c r="H584" s="68"/>
      <c r="I584" s="68"/>
      <c r="J584" s="68"/>
      <c r="K584" s="68"/>
      <c r="L584" s="68"/>
      <c r="M584" s="68"/>
      <c r="N584" s="68"/>
      <c r="O584" s="68"/>
      <c r="P584" s="68"/>
      <c r="Q584" s="68"/>
      <c r="R584" s="68"/>
      <c r="S584" s="68"/>
    </row>
    <row r="585" spans="1:19" x14ac:dyDescent="0.25">
      <c r="A585" s="68"/>
      <c r="B585" s="68"/>
      <c r="C585" s="68"/>
      <c r="D585" s="68"/>
      <c r="E585" s="68"/>
      <c r="F585" s="68"/>
      <c r="G585" s="68"/>
      <c r="H585" s="68"/>
      <c r="I585" s="68"/>
      <c r="J585" s="68"/>
      <c r="K585" s="68"/>
      <c r="L585" s="68"/>
      <c r="M585" s="68"/>
      <c r="N585" s="68"/>
      <c r="O585" s="68"/>
      <c r="P585" s="68"/>
      <c r="Q585" s="68"/>
      <c r="R585" s="68"/>
      <c r="S585" s="68"/>
    </row>
    <row r="586" spans="1:19" x14ac:dyDescent="0.25">
      <c r="A586" s="68"/>
      <c r="B586" s="68"/>
      <c r="C586" s="68"/>
      <c r="D586" s="68"/>
      <c r="E586" s="68"/>
      <c r="F586" s="68"/>
      <c r="G586" s="68"/>
      <c r="H586" s="68"/>
      <c r="I586" s="68"/>
      <c r="J586" s="68"/>
      <c r="K586" s="68"/>
      <c r="L586" s="68"/>
      <c r="M586" s="68"/>
      <c r="N586" s="68"/>
      <c r="O586" s="68"/>
      <c r="P586" s="68"/>
      <c r="Q586" s="68"/>
      <c r="R586" s="68"/>
      <c r="S586" s="68"/>
    </row>
    <row r="587" spans="1:19" x14ac:dyDescent="0.25">
      <c r="A587" s="68"/>
      <c r="B587" s="68"/>
      <c r="C587" s="68"/>
      <c r="D587" s="68"/>
      <c r="E587" s="68"/>
      <c r="F587" s="68"/>
      <c r="G587" s="68"/>
      <c r="H587" s="68"/>
      <c r="I587" s="68"/>
      <c r="J587" s="68"/>
      <c r="K587" s="68"/>
      <c r="L587" s="68"/>
      <c r="M587" s="68"/>
      <c r="N587" s="68"/>
      <c r="O587" s="68"/>
      <c r="P587" s="68"/>
      <c r="Q587" s="68"/>
      <c r="R587" s="68"/>
      <c r="S587" s="68"/>
    </row>
    <row r="588" spans="1:19" x14ac:dyDescent="0.25">
      <c r="A588" s="68"/>
      <c r="B588" s="68"/>
      <c r="C588" s="68"/>
      <c r="D588" s="68"/>
      <c r="E588" s="68"/>
      <c r="F588" s="68"/>
      <c r="G588" s="68"/>
      <c r="H588" s="68"/>
      <c r="I588" s="68"/>
      <c r="J588" s="68"/>
      <c r="K588" s="68"/>
      <c r="L588" s="68"/>
      <c r="M588" s="68"/>
      <c r="N588" s="68"/>
      <c r="O588" s="68"/>
      <c r="P588" s="68"/>
      <c r="Q588" s="68"/>
      <c r="R588" s="68"/>
      <c r="S588" s="68"/>
    </row>
    <row r="589" spans="1:19" x14ac:dyDescent="0.25">
      <c r="A589" s="68"/>
      <c r="B589" s="68"/>
      <c r="C589" s="68"/>
      <c r="D589" s="68"/>
      <c r="E589" s="68"/>
      <c r="F589" s="68"/>
      <c r="G589" s="68"/>
      <c r="H589" s="68"/>
      <c r="I589" s="68"/>
      <c r="J589" s="68"/>
      <c r="K589" s="68"/>
      <c r="L589" s="68"/>
      <c r="M589" s="68"/>
      <c r="N589" s="68"/>
      <c r="O589" s="68"/>
      <c r="P589" s="68"/>
      <c r="Q589" s="68"/>
      <c r="R589" s="68"/>
      <c r="S589" s="68"/>
    </row>
    <row r="590" spans="1:19" x14ac:dyDescent="0.25">
      <c r="A590" s="68"/>
      <c r="B590" s="68"/>
      <c r="C590" s="68"/>
      <c r="D590" s="68"/>
      <c r="E590" s="68"/>
      <c r="F590" s="68"/>
      <c r="G590" s="68"/>
      <c r="H590" s="68"/>
      <c r="I590" s="68"/>
      <c r="J590" s="68"/>
      <c r="K590" s="68"/>
      <c r="L590" s="68"/>
      <c r="M590" s="68"/>
      <c r="N590" s="68"/>
      <c r="O590" s="68"/>
      <c r="P590" s="68"/>
      <c r="Q590" s="68"/>
      <c r="R590" s="68"/>
      <c r="S590" s="68"/>
    </row>
    <row r="591" spans="1:19" x14ac:dyDescent="0.25">
      <c r="A591" s="68"/>
      <c r="B591" s="68"/>
      <c r="C591" s="68"/>
      <c r="D591" s="68"/>
      <c r="E591" s="68"/>
      <c r="F591" s="68"/>
      <c r="G591" s="68"/>
      <c r="H591" s="68"/>
      <c r="I591" s="68"/>
      <c r="J591" s="68"/>
      <c r="K591" s="68"/>
      <c r="L591" s="68"/>
      <c r="M591" s="68"/>
      <c r="N591" s="68"/>
      <c r="O591" s="68"/>
      <c r="P591" s="68"/>
      <c r="Q591" s="68"/>
      <c r="R591" s="68"/>
      <c r="S591" s="68"/>
    </row>
    <row r="592" spans="1:19" x14ac:dyDescent="0.25">
      <c r="A592" s="68"/>
      <c r="B592" s="68"/>
      <c r="C592" s="68"/>
      <c r="D592" s="68"/>
      <c r="E592" s="68"/>
      <c r="F592" s="68"/>
      <c r="G592" s="68"/>
      <c r="H592" s="68"/>
      <c r="I592" s="68"/>
      <c r="J592" s="68"/>
      <c r="K592" s="68"/>
      <c r="L592" s="68"/>
      <c r="M592" s="68"/>
      <c r="N592" s="68"/>
      <c r="O592" s="68"/>
      <c r="P592" s="68"/>
      <c r="Q592" s="68"/>
      <c r="R592" s="68"/>
      <c r="S592" s="68"/>
    </row>
    <row r="593" spans="1:19" x14ac:dyDescent="0.25">
      <c r="A593" s="68"/>
      <c r="B593" s="68"/>
      <c r="C593" s="68"/>
      <c r="D593" s="68"/>
      <c r="E593" s="68"/>
      <c r="F593" s="68"/>
      <c r="G593" s="68"/>
      <c r="H593" s="68"/>
      <c r="I593" s="68"/>
      <c r="J593" s="68"/>
      <c r="K593" s="68"/>
      <c r="L593" s="68"/>
      <c r="M593" s="68"/>
      <c r="N593" s="68"/>
      <c r="O593" s="68"/>
      <c r="P593" s="68"/>
      <c r="Q593" s="68"/>
      <c r="R593" s="68"/>
      <c r="S593" s="68"/>
    </row>
    <row r="594" spans="1:19" x14ac:dyDescent="0.25">
      <c r="A594" s="68"/>
      <c r="B594" s="68"/>
      <c r="C594" s="68"/>
      <c r="D594" s="68"/>
      <c r="E594" s="68"/>
      <c r="F594" s="68"/>
      <c r="G594" s="68"/>
      <c r="H594" s="68"/>
      <c r="I594" s="68"/>
      <c r="J594" s="68"/>
      <c r="K594" s="68"/>
      <c r="L594" s="68"/>
      <c r="M594" s="68"/>
      <c r="N594" s="68"/>
      <c r="O594" s="68"/>
      <c r="P594" s="68"/>
      <c r="Q594" s="68"/>
      <c r="R594" s="68"/>
      <c r="S594" s="68"/>
    </row>
    <row r="595" spans="1:19" x14ac:dyDescent="0.25">
      <c r="A595" s="68"/>
      <c r="B595" s="68"/>
      <c r="C595" s="68"/>
      <c r="D595" s="68"/>
      <c r="E595" s="68"/>
      <c r="F595" s="68"/>
      <c r="G595" s="68"/>
      <c r="H595" s="68"/>
      <c r="I595" s="68"/>
      <c r="J595" s="68"/>
      <c r="K595" s="68"/>
      <c r="L595" s="68"/>
      <c r="M595" s="68"/>
      <c r="N595" s="68"/>
      <c r="O595" s="68"/>
      <c r="P595" s="68"/>
      <c r="Q595" s="68"/>
      <c r="R595" s="68"/>
      <c r="S595" s="68"/>
    </row>
    <row r="596" spans="1:19" x14ac:dyDescent="0.25">
      <c r="A596" s="68"/>
      <c r="B596" s="68"/>
      <c r="C596" s="68"/>
      <c r="D596" s="68"/>
      <c r="E596" s="68"/>
      <c r="F596" s="68"/>
      <c r="G596" s="68"/>
      <c r="H596" s="68"/>
      <c r="I596" s="68"/>
      <c r="J596" s="68"/>
      <c r="K596" s="68"/>
      <c r="L596" s="68"/>
      <c r="M596" s="68"/>
      <c r="N596" s="68"/>
      <c r="O596" s="68"/>
      <c r="P596" s="68"/>
      <c r="Q596" s="68"/>
      <c r="R596" s="68"/>
      <c r="S596" s="68"/>
    </row>
    <row r="597" spans="1:19" x14ac:dyDescent="0.25">
      <c r="A597" s="68"/>
      <c r="B597" s="68"/>
      <c r="C597" s="68"/>
      <c r="D597" s="68"/>
      <c r="E597" s="68"/>
      <c r="F597" s="68"/>
      <c r="G597" s="68"/>
      <c r="H597" s="68"/>
      <c r="I597" s="68"/>
      <c r="J597" s="68"/>
      <c r="K597" s="68"/>
      <c r="L597" s="68"/>
      <c r="M597" s="68"/>
      <c r="N597" s="68"/>
      <c r="O597" s="68"/>
      <c r="P597" s="68"/>
      <c r="Q597" s="68"/>
      <c r="R597" s="68"/>
      <c r="S597" s="68"/>
    </row>
    <row r="598" spans="1:19" x14ac:dyDescent="0.25">
      <c r="A598" s="68"/>
      <c r="B598" s="68"/>
      <c r="C598" s="68"/>
      <c r="D598" s="68"/>
      <c r="E598" s="68"/>
      <c r="F598" s="68"/>
      <c r="G598" s="68"/>
      <c r="H598" s="68"/>
      <c r="I598" s="68"/>
      <c r="J598" s="68"/>
      <c r="K598" s="68"/>
      <c r="L598" s="68"/>
      <c r="M598" s="68"/>
      <c r="N598" s="68"/>
      <c r="O598" s="68"/>
      <c r="P598" s="68"/>
      <c r="Q598" s="68"/>
      <c r="R598" s="68"/>
      <c r="S598" s="68"/>
    </row>
    <row r="599" spans="1:19" x14ac:dyDescent="0.25">
      <c r="A599" s="68"/>
      <c r="B599" s="68"/>
      <c r="C599" s="68"/>
      <c r="D599" s="68"/>
      <c r="E599" s="68"/>
      <c r="F599" s="68"/>
      <c r="G599" s="68"/>
      <c r="H599" s="68"/>
      <c r="I599" s="68"/>
      <c r="J599" s="68"/>
      <c r="K599" s="68"/>
      <c r="L599" s="68"/>
      <c r="M599" s="68"/>
      <c r="N599" s="68"/>
      <c r="O599" s="68"/>
      <c r="P599" s="68"/>
      <c r="Q599" s="68"/>
      <c r="R599" s="68"/>
      <c r="S599" s="68"/>
    </row>
    <row r="600" spans="1:19" x14ac:dyDescent="0.25">
      <c r="A600" s="68"/>
      <c r="B600" s="68"/>
      <c r="C600" s="68"/>
      <c r="D600" s="68"/>
      <c r="E600" s="68"/>
      <c r="F600" s="68"/>
      <c r="G600" s="68"/>
      <c r="H600" s="68"/>
      <c r="I600" s="68"/>
      <c r="J600" s="68"/>
      <c r="K600" s="68"/>
      <c r="L600" s="68"/>
      <c r="M600" s="68"/>
      <c r="N600" s="68"/>
      <c r="O600" s="68"/>
      <c r="P600" s="68"/>
      <c r="Q600" s="68"/>
      <c r="R600" s="68"/>
      <c r="S600" s="68"/>
    </row>
    <row r="601" spans="1:19" x14ac:dyDescent="0.25">
      <c r="A601" s="68"/>
      <c r="B601" s="68"/>
      <c r="C601" s="68"/>
      <c r="D601" s="68"/>
      <c r="E601" s="68"/>
      <c r="F601" s="68"/>
      <c r="G601" s="68"/>
      <c r="H601" s="68"/>
      <c r="I601" s="68"/>
      <c r="J601" s="68"/>
      <c r="K601" s="68"/>
      <c r="L601" s="68"/>
      <c r="M601" s="68"/>
      <c r="N601" s="68"/>
      <c r="O601" s="68"/>
      <c r="P601" s="68"/>
      <c r="Q601" s="68"/>
      <c r="R601" s="68"/>
      <c r="S601" s="68"/>
    </row>
    <row r="602" spans="1:19" x14ac:dyDescent="0.25">
      <c r="A602" s="68"/>
      <c r="B602" s="68"/>
      <c r="C602" s="68"/>
      <c r="D602" s="68"/>
      <c r="E602" s="68"/>
      <c r="F602" s="68"/>
      <c r="G602" s="68"/>
      <c r="H602" s="68"/>
      <c r="I602" s="68"/>
      <c r="J602" s="68"/>
      <c r="K602" s="68"/>
      <c r="L602" s="68"/>
      <c r="M602" s="68"/>
      <c r="N602" s="68"/>
      <c r="O602" s="68"/>
      <c r="P602" s="68"/>
      <c r="Q602" s="68"/>
      <c r="R602" s="68"/>
      <c r="S602" s="68"/>
    </row>
    <row r="603" spans="1:19" x14ac:dyDescent="0.25">
      <c r="A603" s="68"/>
      <c r="B603" s="68"/>
      <c r="C603" s="68"/>
      <c r="D603" s="68"/>
      <c r="E603" s="68"/>
      <c r="F603" s="68"/>
      <c r="G603" s="68"/>
      <c r="H603" s="68"/>
      <c r="I603" s="68"/>
      <c r="J603" s="68"/>
      <c r="K603" s="68"/>
      <c r="L603" s="68"/>
      <c r="M603" s="68"/>
      <c r="N603" s="68"/>
      <c r="O603" s="68"/>
      <c r="P603" s="68"/>
      <c r="Q603" s="68"/>
      <c r="R603" s="68"/>
      <c r="S603" s="68"/>
    </row>
    <row r="604" spans="1:19" x14ac:dyDescent="0.25">
      <c r="A604" s="68"/>
      <c r="B604" s="68"/>
      <c r="C604" s="68"/>
      <c r="D604" s="68"/>
      <c r="E604" s="68"/>
      <c r="F604" s="68"/>
      <c r="G604" s="68"/>
      <c r="H604" s="68"/>
      <c r="I604" s="68"/>
      <c r="J604" s="68"/>
      <c r="K604" s="68"/>
      <c r="L604" s="68"/>
      <c r="M604" s="68"/>
      <c r="N604" s="68"/>
      <c r="O604" s="68"/>
      <c r="P604" s="68"/>
      <c r="Q604" s="68"/>
      <c r="R604" s="68"/>
      <c r="S604" s="68"/>
    </row>
    <row r="605" spans="1:19" x14ac:dyDescent="0.25">
      <c r="A605" s="68"/>
      <c r="B605" s="68"/>
      <c r="C605" s="68"/>
      <c r="D605" s="68"/>
      <c r="E605" s="68"/>
      <c r="F605" s="68"/>
      <c r="G605" s="68"/>
      <c r="H605" s="68"/>
      <c r="I605" s="68"/>
      <c r="J605" s="68"/>
      <c r="K605" s="68"/>
      <c r="L605" s="68"/>
      <c r="M605" s="68"/>
      <c r="N605" s="68"/>
      <c r="O605" s="68"/>
      <c r="P605" s="68"/>
      <c r="Q605" s="68"/>
      <c r="R605" s="68"/>
      <c r="S605" s="68"/>
    </row>
    <row r="606" spans="1:19" x14ac:dyDescent="0.25">
      <c r="A606" s="68"/>
      <c r="B606" s="68"/>
      <c r="C606" s="68"/>
      <c r="D606" s="68"/>
      <c r="E606" s="68"/>
      <c r="F606" s="68"/>
      <c r="G606" s="68"/>
      <c r="H606" s="68"/>
      <c r="I606" s="68"/>
      <c r="J606" s="68"/>
      <c r="K606" s="68"/>
      <c r="L606" s="68"/>
      <c r="M606" s="68"/>
      <c r="N606" s="68"/>
      <c r="O606" s="68"/>
      <c r="P606" s="68"/>
      <c r="Q606" s="68"/>
      <c r="R606" s="68"/>
      <c r="S606" s="68"/>
    </row>
    <row r="607" spans="1:19" x14ac:dyDescent="0.25">
      <c r="A607" s="68"/>
      <c r="B607" s="68"/>
      <c r="C607" s="68"/>
      <c r="D607" s="68"/>
      <c r="E607" s="68"/>
      <c r="F607" s="68"/>
      <c r="G607" s="68"/>
      <c r="H607" s="68"/>
      <c r="I607" s="68"/>
      <c r="J607" s="68"/>
      <c r="K607" s="68"/>
      <c r="L607" s="68"/>
      <c r="M607" s="68"/>
      <c r="N607" s="68"/>
      <c r="O607" s="68"/>
      <c r="P607" s="68"/>
      <c r="Q607" s="68"/>
      <c r="R607" s="68"/>
      <c r="S607" s="68"/>
    </row>
    <row r="608" spans="1:19" x14ac:dyDescent="0.25">
      <c r="A608" s="68"/>
      <c r="B608" s="68"/>
      <c r="C608" s="68"/>
      <c r="D608" s="68"/>
      <c r="E608" s="68"/>
      <c r="F608" s="68"/>
      <c r="G608" s="68"/>
      <c r="H608" s="68"/>
      <c r="I608" s="68"/>
      <c r="J608" s="68"/>
      <c r="K608" s="68"/>
      <c r="L608" s="68"/>
      <c r="M608" s="68"/>
      <c r="N608" s="68"/>
      <c r="O608" s="68"/>
      <c r="P608" s="68"/>
      <c r="Q608" s="68"/>
      <c r="R608" s="68"/>
      <c r="S608" s="68"/>
    </row>
    <row r="609" spans="1:19" x14ac:dyDescent="0.25">
      <c r="A609" s="68"/>
      <c r="B609" s="68"/>
      <c r="C609" s="68"/>
      <c r="D609" s="68"/>
      <c r="E609" s="68"/>
      <c r="F609" s="68"/>
      <c r="G609" s="68"/>
      <c r="H609" s="68"/>
      <c r="I609" s="68"/>
      <c r="J609" s="68"/>
      <c r="K609" s="68"/>
      <c r="L609" s="68"/>
      <c r="M609" s="68"/>
      <c r="N609" s="68"/>
      <c r="O609" s="68"/>
      <c r="P609" s="68"/>
      <c r="Q609" s="68"/>
      <c r="R609" s="68"/>
      <c r="S609" s="68"/>
    </row>
    <row r="610" spans="1:19" x14ac:dyDescent="0.25">
      <c r="A610" s="68"/>
      <c r="B610" s="68"/>
      <c r="C610" s="68"/>
      <c r="D610" s="68"/>
      <c r="E610" s="68"/>
      <c r="F610" s="68"/>
      <c r="G610" s="68"/>
      <c r="H610" s="68"/>
      <c r="I610" s="68"/>
      <c r="J610" s="68"/>
      <c r="K610" s="68"/>
      <c r="L610" s="68"/>
      <c r="M610" s="68"/>
      <c r="N610" s="68"/>
      <c r="O610" s="68"/>
      <c r="P610" s="68"/>
      <c r="Q610" s="68"/>
      <c r="R610" s="68"/>
      <c r="S610" s="68"/>
    </row>
    <row r="611" spans="1:19" x14ac:dyDescent="0.25">
      <c r="A611" s="68"/>
      <c r="B611" s="68"/>
      <c r="C611" s="68"/>
      <c r="D611" s="68"/>
      <c r="E611" s="68"/>
      <c r="F611" s="68"/>
      <c r="G611" s="68"/>
      <c r="H611" s="68"/>
      <c r="I611" s="68"/>
      <c r="J611" s="68"/>
      <c r="K611" s="68"/>
      <c r="L611" s="68"/>
      <c r="M611" s="68"/>
      <c r="N611" s="68"/>
      <c r="O611" s="68"/>
      <c r="P611" s="68"/>
      <c r="Q611" s="68"/>
      <c r="R611" s="68"/>
      <c r="S611" s="68"/>
    </row>
    <row r="612" spans="1:19" x14ac:dyDescent="0.25">
      <c r="A612" s="68"/>
      <c r="B612" s="68"/>
      <c r="C612" s="68"/>
      <c r="D612" s="68"/>
      <c r="E612" s="68"/>
      <c r="F612" s="68"/>
      <c r="G612" s="68"/>
      <c r="H612" s="68"/>
      <c r="I612" s="68"/>
      <c r="J612" s="68"/>
      <c r="K612" s="68"/>
      <c r="L612" s="68"/>
      <c r="M612" s="68"/>
      <c r="N612" s="68"/>
      <c r="O612" s="68"/>
      <c r="P612" s="68"/>
      <c r="Q612" s="68"/>
      <c r="R612" s="68"/>
      <c r="S612" s="68"/>
    </row>
    <row r="613" spans="1:19" x14ac:dyDescent="0.25">
      <c r="A613" s="68"/>
      <c r="B613" s="68"/>
      <c r="C613" s="68"/>
      <c r="D613" s="68"/>
      <c r="E613" s="68"/>
      <c r="F613" s="68"/>
      <c r="G613" s="68"/>
      <c r="H613" s="68"/>
      <c r="I613" s="68"/>
      <c r="J613" s="68"/>
      <c r="K613" s="68"/>
      <c r="L613" s="68"/>
      <c r="M613" s="68"/>
      <c r="N613" s="68"/>
      <c r="O613" s="68"/>
      <c r="P613" s="68"/>
      <c r="Q613" s="68"/>
      <c r="R613" s="68"/>
      <c r="S613" s="68"/>
    </row>
    <row r="614" spans="1:19" x14ac:dyDescent="0.25">
      <c r="A614" s="68"/>
      <c r="B614" s="68"/>
      <c r="C614" s="68"/>
      <c r="D614" s="68"/>
      <c r="E614" s="68"/>
      <c r="F614" s="68"/>
      <c r="G614" s="68"/>
      <c r="H614" s="68"/>
      <c r="I614" s="68"/>
      <c r="J614" s="68"/>
      <c r="K614" s="68"/>
      <c r="L614" s="68"/>
      <c r="M614" s="68"/>
      <c r="N614" s="68"/>
      <c r="O614" s="68"/>
      <c r="P614" s="68"/>
      <c r="Q614" s="68"/>
      <c r="R614" s="68"/>
      <c r="S614" s="68"/>
    </row>
    <row r="615" spans="1:19" x14ac:dyDescent="0.25">
      <c r="A615" s="68"/>
      <c r="B615" s="68"/>
      <c r="C615" s="68"/>
      <c r="D615" s="68"/>
      <c r="E615" s="68"/>
      <c r="F615" s="68"/>
      <c r="G615" s="68"/>
      <c r="H615" s="68"/>
      <c r="I615" s="68"/>
      <c r="J615" s="68"/>
      <c r="K615" s="68"/>
      <c r="L615" s="68"/>
      <c r="M615" s="68"/>
      <c r="N615" s="68"/>
      <c r="O615" s="68"/>
      <c r="P615" s="68"/>
      <c r="Q615" s="68"/>
      <c r="R615" s="68"/>
      <c r="S615" s="68"/>
    </row>
    <row r="616" spans="1:19" x14ac:dyDescent="0.25">
      <c r="A616" s="68"/>
      <c r="B616" s="68"/>
      <c r="C616" s="68"/>
      <c r="D616" s="68"/>
      <c r="E616" s="68"/>
      <c r="F616" s="68"/>
      <c r="G616" s="68"/>
      <c r="H616" s="68"/>
      <c r="I616" s="68"/>
      <c r="J616" s="68"/>
      <c r="K616" s="68"/>
      <c r="L616" s="68"/>
      <c r="M616" s="68"/>
      <c r="N616" s="68"/>
      <c r="O616" s="68"/>
      <c r="P616" s="68"/>
      <c r="Q616" s="68"/>
      <c r="R616" s="68"/>
      <c r="S616" s="68"/>
    </row>
    <row r="617" spans="1:19" x14ac:dyDescent="0.25">
      <c r="A617" s="68"/>
      <c r="B617" s="68"/>
      <c r="C617" s="68"/>
      <c r="D617" s="68"/>
      <c r="E617" s="68"/>
      <c r="F617" s="68"/>
      <c r="G617" s="68"/>
      <c r="H617" s="68"/>
      <c r="I617" s="68"/>
      <c r="J617" s="68"/>
      <c r="K617" s="68"/>
      <c r="L617" s="68"/>
      <c r="M617" s="68"/>
      <c r="N617" s="68"/>
      <c r="O617" s="68"/>
      <c r="P617" s="68"/>
      <c r="Q617" s="68"/>
      <c r="R617" s="68"/>
      <c r="S617" s="68"/>
    </row>
    <row r="618" spans="1:19" x14ac:dyDescent="0.25">
      <c r="A618" s="68"/>
      <c r="B618" s="68"/>
      <c r="C618" s="68"/>
      <c r="D618" s="68"/>
      <c r="E618" s="68"/>
      <c r="F618" s="68"/>
      <c r="G618" s="68"/>
      <c r="H618" s="68"/>
      <c r="I618" s="68"/>
      <c r="J618" s="68"/>
      <c r="K618" s="68"/>
      <c r="L618" s="68"/>
      <c r="M618" s="68"/>
      <c r="N618" s="68"/>
      <c r="O618" s="68"/>
      <c r="P618" s="68"/>
      <c r="Q618" s="68"/>
      <c r="R618" s="68"/>
      <c r="S618" s="68"/>
    </row>
    <row r="619" spans="1:19" x14ac:dyDescent="0.25">
      <c r="A619" s="68"/>
      <c r="B619" s="68"/>
      <c r="C619" s="68"/>
      <c r="D619" s="68"/>
      <c r="E619" s="68"/>
      <c r="F619" s="68"/>
      <c r="G619" s="68"/>
      <c r="H619" s="68"/>
      <c r="I619" s="68"/>
      <c r="J619" s="68"/>
      <c r="K619" s="68"/>
      <c r="L619" s="68"/>
      <c r="M619" s="68"/>
      <c r="N619" s="68"/>
      <c r="O619" s="68"/>
      <c r="P619" s="68"/>
      <c r="Q619" s="68"/>
      <c r="R619" s="68"/>
      <c r="S619" s="68"/>
    </row>
    <row r="620" spans="1:19" x14ac:dyDescent="0.25">
      <c r="A620" s="68"/>
      <c r="B620" s="68"/>
      <c r="C620" s="68"/>
      <c r="D620" s="68"/>
      <c r="E620" s="68"/>
      <c r="F620" s="68"/>
      <c r="G620" s="68"/>
      <c r="H620" s="68"/>
      <c r="I620" s="68"/>
      <c r="J620" s="68"/>
      <c r="K620" s="68"/>
      <c r="L620" s="68"/>
      <c r="M620" s="68"/>
      <c r="N620" s="68"/>
      <c r="O620" s="68"/>
      <c r="P620" s="68"/>
      <c r="Q620" s="68"/>
      <c r="R620" s="68"/>
      <c r="S620" s="68"/>
    </row>
    <row r="621" spans="1:19" x14ac:dyDescent="0.25">
      <c r="A621" s="68"/>
      <c r="B621" s="68"/>
      <c r="C621" s="68"/>
      <c r="D621" s="68"/>
      <c r="E621" s="68"/>
      <c r="F621" s="68"/>
      <c r="G621" s="68"/>
      <c r="H621" s="68"/>
      <c r="I621" s="68"/>
      <c r="J621" s="68"/>
      <c r="K621" s="68"/>
      <c r="L621" s="68"/>
      <c r="M621" s="68"/>
      <c r="N621" s="68"/>
      <c r="O621" s="68"/>
      <c r="P621" s="68"/>
      <c r="Q621" s="68"/>
      <c r="R621" s="68"/>
      <c r="S621" s="68"/>
    </row>
    <row r="622" spans="1:19" x14ac:dyDescent="0.25">
      <c r="A622" s="68"/>
      <c r="B622" s="68"/>
      <c r="C622" s="68"/>
      <c r="D622" s="68"/>
      <c r="E622" s="68"/>
      <c r="F622" s="68"/>
      <c r="G622" s="68"/>
      <c r="H622" s="68"/>
      <c r="I622" s="68"/>
      <c r="J622" s="68"/>
      <c r="K622" s="68"/>
      <c r="L622" s="68"/>
      <c r="M622" s="68"/>
      <c r="N622" s="68"/>
      <c r="O622" s="68"/>
      <c r="P622" s="68"/>
      <c r="Q622" s="68"/>
      <c r="R622" s="68"/>
      <c r="S622" s="68"/>
    </row>
    <row r="623" spans="1:19" x14ac:dyDescent="0.25">
      <c r="A623" s="68"/>
      <c r="B623" s="68"/>
      <c r="C623" s="68"/>
      <c r="D623" s="68"/>
      <c r="E623" s="68"/>
      <c r="F623" s="68"/>
      <c r="G623" s="68"/>
      <c r="H623" s="68"/>
      <c r="I623" s="68"/>
      <c r="J623" s="68"/>
      <c r="K623" s="68"/>
      <c r="L623" s="68"/>
      <c r="M623" s="68"/>
      <c r="N623" s="68"/>
      <c r="O623" s="68"/>
      <c r="P623" s="68"/>
      <c r="Q623" s="68"/>
      <c r="R623" s="68"/>
      <c r="S623" s="68"/>
    </row>
    <row r="624" spans="1:19" x14ac:dyDescent="0.25">
      <c r="A624" s="68"/>
      <c r="B624" s="68"/>
      <c r="C624" s="68"/>
      <c r="D624" s="68"/>
      <c r="E624" s="68"/>
      <c r="F624" s="68"/>
      <c r="G624" s="68"/>
      <c r="H624" s="68"/>
      <c r="I624" s="68"/>
      <c r="J624" s="68"/>
      <c r="K624" s="68"/>
      <c r="L624" s="68"/>
      <c r="M624" s="68"/>
      <c r="N624" s="68"/>
      <c r="O624" s="68"/>
      <c r="P624" s="68"/>
      <c r="Q624" s="68"/>
      <c r="R624" s="68"/>
      <c r="S624" s="68"/>
    </row>
    <row r="625" spans="1:19" x14ac:dyDescent="0.25">
      <c r="A625" s="68"/>
      <c r="B625" s="68"/>
      <c r="C625" s="68"/>
      <c r="D625" s="68"/>
      <c r="E625" s="68"/>
      <c r="F625" s="68"/>
      <c r="G625" s="68"/>
      <c r="H625" s="68"/>
      <c r="I625" s="68"/>
      <c r="J625" s="68"/>
      <c r="K625" s="68"/>
      <c r="L625" s="68"/>
      <c r="M625" s="68"/>
      <c r="N625" s="68"/>
      <c r="O625" s="68"/>
      <c r="P625" s="68"/>
      <c r="Q625" s="68"/>
      <c r="R625" s="68"/>
      <c r="S625" s="68"/>
    </row>
    <row r="626" spans="1:19" x14ac:dyDescent="0.25">
      <c r="A626" s="68"/>
      <c r="B626" s="68"/>
      <c r="C626" s="68"/>
      <c r="D626" s="68"/>
      <c r="E626" s="68"/>
      <c r="F626" s="68"/>
      <c r="G626" s="68"/>
      <c r="H626" s="68"/>
      <c r="I626" s="68"/>
      <c r="J626" s="68"/>
      <c r="K626" s="68"/>
      <c r="L626" s="68"/>
      <c r="M626" s="68"/>
      <c r="N626" s="68"/>
      <c r="O626" s="68"/>
      <c r="P626" s="68"/>
      <c r="Q626" s="68"/>
      <c r="R626" s="68"/>
      <c r="S626" s="68"/>
    </row>
    <row r="627" spans="1:19" x14ac:dyDescent="0.25">
      <c r="A627" s="68"/>
      <c r="B627" s="68"/>
      <c r="C627" s="68"/>
      <c r="D627" s="68"/>
      <c r="E627" s="68"/>
      <c r="F627" s="68"/>
      <c r="G627" s="68"/>
      <c r="H627" s="68"/>
      <c r="I627" s="68"/>
      <c r="J627" s="68"/>
      <c r="K627" s="68"/>
      <c r="L627" s="68"/>
      <c r="M627" s="68"/>
      <c r="N627" s="68"/>
      <c r="O627" s="68"/>
      <c r="P627" s="68"/>
      <c r="Q627" s="68"/>
      <c r="R627" s="68"/>
      <c r="S627" s="68"/>
    </row>
    <row r="628" spans="1:19" x14ac:dyDescent="0.25">
      <c r="A628" s="68"/>
      <c r="B628" s="68"/>
      <c r="C628" s="68"/>
      <c r="D628" s="68"/>
      <c r="E628" s="68"/>
      <c r="F628" s="68"/>
      <c r="G628" s="68"/>
      <c r="H628" s="68"/>
      <c r="I628" s="68"/>
      <c r="J628" s="68"/>
      <c r="K628" s="68"/>
      <c r="L628" s="68"/>
      <c r="M628" s="68"/>
      <c r="N628" s="68"/>
      <c r="O628" s="68"/>
      <c r="P628" s="68"/>
      <c r="Q628" s="68"/>
      <c r="R628" s="68"/>
      <c r="S628" s="68"/>
    </row>
    <row r="629" spans="1:19" x14ac:dyDescent="0.25">
      <c r="A629" s="68"/>
      <c r="B629" s="68"/>
      <c r="C629" s="68"/>
      <c r="D629" s="68"/>
      <c r="E629" s="68"/>
      <c r="F629" s="68"/>
      <c r="G629" s="68"/>
      <c r="H629" s="68"/>
      <c r="I629" s="68"/>
      <c r="J629" s="68"/>
      <c r="K629" s="68"/>
      <c r="L629" s="68"/>
      <c r="M629" s="68"/>
      <c r="N629" s="68"/>
      <c r="O629" s="68"/>
      <c r="P629" s="68"/>
      <c r="Q629" s="68"/>
      <c r="R629" s="68"/>
      <c r="S629" s="68"/>
    </row>
    <row r="630" spans="1:19" x14ac:dyDescent="0.25">
      <c r="A630" s="68"/>
      <c r="B630" s="68"/>
      <c r="C630" s="68"/>
      <c r="D630" s="68"/>
      <c r="E630" s="68"/>
      <c r="F630" s="68"/>
      <c r="G630" s="68"/>
      <c r="H630" s="68"/>
      <c r="I630" s="68"/>
      <c r="J630" s="68"/>
      <c r="K630" s="68"/>
      <c r="L630" s="68"/>
      <c r="M630" s="68"/>
      <c r="N630" s="68"/>
      <c r="O630" s="68"/>
      <c r="P630" s="68"/>
      <c r="Q630" s="68"/>
      <c r="R630" s="68"/>
      <c r="S630" s="68"/>
    </row>
    <row r="631" spans="1:19" x14ac:dyDescent="0.25">
      <c r="A631" s="68"/>
      <c r="B631" s="68"/>
      <c r="C631" s="68"/>
      <c r="D631" s="68"/>
      <c r="E631" s="68"/>
      <c r="F631" s="68"/>
      <c r="G631" s="68"/>
      <c r="H631" s="68"/>
      <c r="I631" s="68"/>
      <c r="J631" s="68"/>
      <c r="K631" s="68"/>
      <c r="L631" s="68"/>
      <c r="M631" s="68"/>
      <c r="N631" s="68"/>
      <c r="O631" s="68"/>
      <c r="P631" s="68"/>
      <c r="Q631" s="68"/>
      <c r="R631" s="68"/>
      <c r="S631" s="68"/>
    </row>
    <row r="632" spans="1:19" x14ac:dyDescent="0.25">
      <c r="A632" s="68"/>
      <c r="B632" s="68"/>
      <c r="C632" s="68"/>
      <c r="D632" s="68"/>
      <c r="E632" s="68"/>
      <c r="F632" s="68"/>
      <c r="G632" s="68"/>
      <c r="H632" s="68"/>
      <c r="I632" s="68"/>
      <c r="J632" s="68"/>
      <c r="K632" s="68"/>
      <c r="L632" s="68"/>
      <c r="M632" s="68"/>
      <c r="N632" s="68"/>
      <c r="O632" s="68"/>
      <c r="P632" s="68"/>
      <c r="Q632" s="68"/>
      <c r="R632" s="68"/>
      <c r="S632" s="68"/>
    </row>
    <row r="633" spans="1:19" x14ac:dyDescent="0.25">
      <c r="A633" s="68"/>
      <c r="B633" s="68"/>
      <c r="C633" s="68"/>
      <c r="D633" s="68"/>
      <c r="E633" s="68"/>
      <c r="F633" s="68"/>
      <c r="G633" s="68"/>
      <c r="H633" s="68"/>
      <c r="I633" s="68"/>
      <c r="J633" s="68"/>
      <c r="K633" s="68"/>
      <c r="L633" s="68"/>
      <c r="M633" s="68"/>
      <c r="N633" s="68"/>
      <c r="O633" s="68"/>
      <c r="P633" s="68"/>
      <c r="Q633" s="68"/>
      <c r="R633" s="68"/>
      <c r="S633" s="68"/>
    </row>
    <row r="634" spans="1:19" x14ac:dyDescent="0.25">
      <c r="A634" s="68"/>
      <c r="B634" s="68"/>
      <c r="C634" s="68"/>
      <c r="D634" s="68"/>
      <c r="E634" s="68"/>
      <c r="F634" s="68"/>
      <c r="G634" s="68"/>
      <c r="H634" s="68"/>
      <c r="I634" s="68"/>
      <c r="J634" s="68"/>
      <c r="K634" s="68"/>
      <c r="L634" s="68"/>
      <c r="M634" s="68"/>
      <c r="N634" s="68"/>
      <c r="O634" s="68"/>
      <c r="P634" s="68"/>
      <c r="Q634" s="68"/>
      <c r="R634" s="68"/>
      <c r="S634" s="68"/>
    </row>
    <row r="635" spans="1:19" x14ac:dyDescent="0.25">
      <c r="A635" s="68"/>
      <c r="B635" s="68"/>
      <c r="C635" s="68"/>
      <c r="D635" s="68"/>
      <c r="E635" s="68"/>
      <c r="F635" s="68"/>
      <c r="G635" s="68"/>
      <c r="H635" s="68"/>
      <c r="I635" s="68"/>
      <c r="J635" s="68"/>
      <c r="K635" s="68"/>
      <c r="L635" s="68"/>
      <c r="M635" s="68"/>
      <c r="N635" s="68"/>
      <c r="O635" s="68"/>
      <c r="P635" s="68"/>
      <c r="Q635" s="68"/>
      <c r="R635" s="68"/>
      <c r="S635" s="68"/>
    </row>
    <row r="636" spans="1:19" x14ac:dyDescent="0.25">
      <c r="A636" s="68"/>
      <c r="B636" s="68"/>
      <c r="C636" s="68"/>
      <c r="D636" s="68"/>
      <c r="E636" s="68"/>
      <c r="F636" s="68"/>
      <c r="G636" s="68"/>
      <c r="H636" s="68"/>
      <c r="I636" s="68"/>
      <c r="J636" s="68"/>
      <c r="K636" s="68"/>
      <c r="L636" s="68"/>
      <c r="M636" s="68"/>
      <c r="N636" s="68"/>
      <c r="O636" s="68"/>
      <c r="P636" s="68"/>
      <c r="Q636" s="68"/>
      <c r="R636" s="68"/>
      <c r="S636" s="68"/>
    </row>
    <row r="637" spans="1:19" x14ac:dyDescent="0.25">
      <c r="A637" s="68"/>
      <c r="B637" s="68"/>
      <c r="C637" s="68"/>
      <c r="D637" s="68"/>
      <c r="E637" s="68"/>
      <c r="F637" s="68"/>
      <c r="G637" s="68"/>
      <c r="H637" s="68"/>
      <c r="I637" s="68"/>
      <c r="J637" s="68"/>
      <c r="K637" s="68"/>
      <c r="L637" s="68"/>
      <c r="M637" s="68"/>
      <c r="N637" s="68"/>
      <c r="O637" s="68"/>
      <c r="P637" s="68"/>
      <c r="Q637" s="68"/>
      <c r="R637" s="68"/>
      <c r="S637" s="68"/>
    </row>
    <row r="638" spans="1:19" x14ac:dyDescent="0.25">
      <c r="A638" s="68"/>
      <c r="B638" s="68"/>
      <c r="C638" s="68"/>
      <c r="D638" s="68"/>
      <c r="E638" s="68"/>
      <c r="F638" s="68"/>
      <c r="G638" s="68"/>
      <c r="H638" s="68"/>
      <c r="I638" s="68"/>
      <c r="J638" s="68"/>
      <c r="K638" s="68"/>
      <c r="L638" s="68"/>
      <c r="M638" s="68"/>
      <c r="N638" s="68"/>
      <c r="O638" s="68"/>
      <c r="P638" s="68"/>
      <c r="Q638" s="68"/>
      <c r="R638" s="68"/>
      <c r="S638" s="68"/>
    </row>
    <row r="639" spans="1:19" x14ac:dyDescent="0.25">
      <c r="A639" s="68"/>
      <c r="B639" s="68"/>
      <c r="C639" s="68"/>
      <c r="D639" s="68"/>
      <c r="E639" s="68"/>
      <c r="F639" s="68"/>
      <c r="G639" s="68"/>
      <c r="H639" s="68"/>
      <c r="I639" s="68"/>
      <c r="J639" s="68"/>
      <c r="K639" s="68"/>
      <c r="L639" s="68"/>
      <c r="M639" s="68"/>
      <c r="N639" s="68"/>
      <c r="O639" s="68"/>
      <c r="P639" s="68"/>
      <c r="Q639" s="68"/>
      <c r="R639" s="68"/>
      <c r="S639" s="68"/>
    </row>
    <row r="640" spans="1:19" x14ac:dyDescent="0.25">
      <c r="A640" s="68"/>
      <c r="B640" s="68"/>
      <c r="C640" s="68"/>
      <c r="D640" s="68"/>
      <c r="E640" s="68"/>
      <c r="F640" s="68"/>
      <c r="G640" s="68"/>
      <c r="H640" s="68"/>
      <c r="I640" s="68"/>
      <c r="J640" s="68"/>
      <c r="K640" s="68"/>
      <c r="L640" s="68"/>
      <c r="M640" s="68"/>
      <c r="N640" s="68"/>
      <c r="O640" s="68"/>
      <c r="P640" s="68"/>
      <c r="Q640" s="68"/>
      <c r="R640" s="68"/>
      <c r="S640" s="68"/>
    </row>
    <row r="641" spans="1:19" x14ac:dyDescent="0.25">
      <c r="A641" s="68"/>
      <c r="B641" s="68"/>
      <c r="C641" s="68"/>
      <c r="D641" s="68"/>
      <c r="E641" s="68"/>
      <c r="F641" s="68"/>
      <c r="G641" s="68"/>
      <c r="H641" s="68"/>
      <c r="I641" s="68"/>
      <c r="J641" s="68"/>
      <c r="K641" s="68"/>
      <c r="L641" s="68"/>
      <c r="M641" s="68"/>
      <c r="N641" s="68"/>
      <c r="O641" s="68"/>
      <c r="P641" s="68"/>
      <c r="Q641" s="68"/>
      <c r="R641" s="68"/>
      <c r="S641" s="68"/>
    </row>
    <row r="642" spans="1:19" x14ac:dyDescent="0.25">
      <c r="A642" s="68"/>
      <c r="B642" s="68"/>
      <c r="C642" s="68"/>
      <c r="D642" s="68"/>
      <c r="E642" s="68"/>
      <c r="F642" s="68"/>
      <c r="G642" s="68"/>
      <c r="H642" s="68"/>
      <c r="I642" s="68"/>
      <c r="J642" s="68"/>
      <c r="K642" s="68"/>
      <c r="L642" s="68"/>
      <c r="M642" s="68"/>
      <c r="N642" s="68"/>
      <c r="O642" s="68"/>
      <c r="P642" s="68"/>
      <c r="Q642" s="68"/>
      <c r="R642" s="68"/>
      <c r="S642" s="68"/>
    </row>
    <row r="643" spans="1:19" x14ac:dyDescent="0.25">
      <c r="A643" s="68"/>
      <c r="B643" s="68"/>
      <c r="C643" s="68"/>
      <c r="D643" s="68"/>
      <c r="E643" s="68"/>
      <c r="F643" s="68"/>
      <c r="G643" s="68"/>
      <c r="H643" s="68"/>
      <c r="I643" s="68"/>
      <c r="J643" s="68"/>
      <c r="K643" s="68"/>
      <c r="L643" s="68"/>
      <c r="M643" s="68"/>
      <c r="N643" s="68"/>
      <c r="O643" s="68"/>
      <c r="P643" s="68"/>
      <c r="Q643" s="68"/>
      <c r="R643" s="68"/>
      <c r="S643" s="68"/>
    </row>
    <row r="644" spans="1:19" x14ac:dyDescent="0.25">
      <c r="A644" s="68"/>
      <c r="B644" s="68"/>
      <c r="C644" s="68"/>
      <c r="D644" s="68"/>
      <c r="E644" s="68"/>
      <c r="F644" s="68"/>
      <c r="G644" s="68"/>
      <c r="H644" s="68"/>
      <c r="I644" s="68"/>
      <c r="J644" s="68"/>
      <c r="K644" s="68"/>
      <c r="L644" s="68"/>
      <c r="M644" s="68"/>
      <c r="N644" s="68"/>
      <c r="O644" s="68"/>
      <c r="P644" s="68"/>
      <c r="Q644" s="68"/>
      <c r="R644" s="68"/>
      <c r="S644" s="68"/>
    </row>
    <row r="645" spans="1:19" x14ac:dyDescent="0.25">
      <c r="A645" s="68"/>
      <c r="B645" s="68"/>
      <c r="C645" s="68"/>
      <c r="D645" s="68"/>
      <c r="E645" s="68"/>
      <c r="F645" s="68"/>
      <c r="G645" s="68"/>
      <c r="H645" s="68"/>
      <c r="I645" s="68"/>
      <c r="J645" s="68"/>
      <c r="K645" s="68"/>
      <c r="L645" s="68"/>
      <c r="M645" s="68"/>
      <c r="N645" s="68"/>
      <c r="O645" s="68"/>
      <c r="P645" s="68"/>
      <c r="Q645" s="68"/>
      <c r="R645" s="68"/>
      <c r="S645" s="68"/>
    </row>
    <row r="646" spans="1:19" x14ac:dyDescent="0.25">
      <c r="A646" s="68"/>
      <c r="B646" s="68"/>
      <c r="C646" s="68"/>
      <c r="D646" s="68"/>
      <c r="E646" s="68"/>
      <c r="F646" s="68"/>
      <c r="G646" s="68"/>
      <c r="H646" s="68"/>
      <c r="I646" s="68"/>
      <c r="J646" s="68"/>
      <c r="K646" s="68"/>
      <c r="L646" s="68"/>
      <c r="M646" s="68"/>
      <c r="N646" s="68"/>
      <c r="O646" s="68"/>
      <c r="P646" s="68"/>
      <c r="Q646" s="68"/>
      <c r="R646" s="68"/>
      <c r="S646" s="68"/>
    </row>
    <row r="647" spans="1:19" x14ac:dyDescent="0.25">
      <c r="A647" s="68"/>
      <c r="B647" s="68"/>
      <c r="C647" s="68"/>
      <c r="D647" s="68"/>
      <c r="E647" s="68"/>
      <c r="F647" s="68"/>
      <c r="G647" s="68"/>
      <c r="H647" s="68"/>
      <c r="I647" s="68"/>
      <c r="J647" s="68"/>
      <c r="K647" s="68"/>
      <c r="L647" s="68"/>
      <c r="M647" s="68"/>
      <c r="N647" s="68"/>
      <c r="O647" s="68"/>
      <c r="P647" s="68"/>
      <c r="Q647" s="68"/>
      <c r="R647" s="68"/>
      <c r="S647" s="68"/>
    </row>
    <row r="648" spans="1:19" x14ac:dyDescent="0.25">
      <c r="A648" s="68"/>
      <c r="B648" s="68"/>
      <c r="C648" s="68"/>
      <c r="D648" s="68"/>
      <c r="E648" s="68"/>
      <c r="F648" s="68"/>
      <c r="G648" s="68"/>
      <c r="H648" s="68"/>
      <c r="I648" s="68"/>
      <c r="J648" s="68"/>
      <c r="K648" s="68"/>
      <c r="L648" s="68"/>
      <c r="M648" s="68"/>
      <c r="N648" s="68"/>
      <c r="O648" s="68"/>
      <c r="P648" s="68"/>
      <c r="Q648" s="68"/>
      <c r="R648" s="68"/>
      <c r="S648" s="68"/>
    </row>
    <row r="649" spans="1:19" x14ac:dyDescent="0.25">
      <c r="A649" s="68"/>
      <c r="B649" s="68"/>
      <c r="C649" s="68"/>
      <c r="D649" s="68"/>
      <c r="E649" s="68"/>
      <c r="F649" s="68"/>
      <c r="G649" s="68"/>
      <c r="H649" s="68"/>
      <c r="I649" s="68"/>
      <c r="J649" s="68"/>
      <c r="K649" s="68"/>
      <c r="L649" s="68"/>
      <c r="M649" s="68"/>
      <c r="N649" s="68"/>
      <c r="O649" s="68"/>
      <c r="P649" s="68"/>
      <c r="Q649" s="68"/>
      <c r="R649" s="68"/>
      <c r="S649" s="68"/>
    </row>
    <row r="650" spans="1:19" x14ac:dyDescent="0.25">
      <c r="A650" s="68"/>
      <c r="B650" s="68"/>
      <c r="C650" s="68"/>
      <c r="D650" s="68"/>
      <c r="E650" s="68"/>
      <c r="F650" s="68"/>
      <c r="G650" s="68"/>
      <c r="H650" s="68"/>
      <c r="I650" s="68"/>
      <c r="J650" s="68"/>
      <c r="K650" s="68"/>
      <c r="L650" s="68"/>
      <c r="M650" s="68"/>
      <c r="N650" s="68"/>
      <c r="O650" s="68"/>
      <c r="P650" s="68"/>
      <c r="Q650" s="68"/>
      <c r="R650" s="68"/>
      <c r="S650" s="68"/>
    </row>
    <row r="651" spans="1:19" x14ac:dyDescent="0.25">
      <c r="A651" s="68"/>
      <c r="B651" s="68"/>
      <c r="C651" s="68"/>
      <c r="D651" s="68"/>
      <c r="E651" s="68"/>
      <c r="F651" s="68"/>
      <c r="G651" s="68"/>
      <c r="H651" s="68"/>
      <c r="I651" s="68"/>
      <c r="J651" s="68"/>
      <c r="K651" s="68"/>
      <c r="L651" s="68"/>
      <c r="M651" s="68"/>
      <c r="N651" s="68"/>
      <c r="O651" s="68"/>
      <c r="P651" s="68"/>
      <c r="Q651" s="68"/>
      <c r="R651" s="68"/>
      <c r="S651" s="68"/>
    </row>
    <row r="652" spans="1:19" x14ac:dyDescent="0.25">
      <c r="A652" s="68"/>
      <c r="B652" s="68"/>
      <c r="C652" s="68"/>
      <c r="D652" s="68"/>
      <c r="E652" s="68"/>
      <c r="F652" s="68"/>
      <c r="G652" s="68"/>
      <c r="H652" s="68"/>
      <c r="I652" s="68"/>
      <c r="J652" s="68"/>
      <c r="K652" s="68"/>
      <c r="L652" s="68"/>
      <c r="M652" s="68"/>
      <c r="N652" s="68"/>
      <c r="O652" s="68"/>
      <c r="P652" s="68"/>
      <c r="Q652" s="68"/>
      <c r="R652" s="68"/>
      <c r="S652" s="68"/>
    </row>
    <row r="653" spans="1:19" x14ac:dyDescent="0.25">
      <c r="A653" s="68"/>
      <c r="B653" s="68"/>
      <c r="C653" s="68"/>
      <c r="D653" s="68"/>
      <c r="E653" s="68"/>
      <c r="F653" s="68"/>
      <c r="G653" s="68"/>
      <c r="H653" s="68"/>
      <c r="I653" s="68"/>
      <c r="J653" s="68"/>
      <c r="K653" s="68"/>
      <c r="L653" s="68"/>
      <c r="M653" s="68"/>
      <c r="N653" s="68"/>
      <c r="O653" s="68"/>
      <c r="P653" s="68"/>
      <c r="Q653" s="68"/>
      <c r="R653" s="68"/>
      <c r="S653" s="68"/>
    </row>
    <row r="654" spans="1:19" x14ac:dyDescent="0.25">
      <c r="A654" s="68"/>
      <c r="B654" s="68"/>
      <c r="C654" s="68"/>
      <c r="D654" s="68"/>
      <c r="E654" s="68"/>
      <c r="F654" s="68"/>
      <c r="G654" s="68"/>
      <c r="H654" s="68"/>
      <c r="I654" s="68"/>
      <c r="J654" s="68"/>
      <c r="K654" s="68"/>
      <c r="L654" s="68"/>
      <c r="M654" s="68"/>
      <c r="N654" s="68"/>
      <c r="O654" s="68"/>
      <c r="P654" s="68"/>
      <c r="Q654" s="68"/>
      <c r="R654" s="68"/>
      <c r="S654" s="68"/>
    </row>
    <row r="655" spans="1:19" x14ac:dyDescent="0.25">
      <c r="A655" s="68"/>
      <c r="B655" s="68"/>
      <c r="C655" s="68"/>
      <c r="D655" s="68"/>
      <c r="E655" s="68"/>
      <c r="F655" s="68"/>
      <c r="G655" s="68"/>
      <c r="H655" s="68"/>
      <c r="I655" s="68"/>
      <c r="J655" s="68"/>
      <c r="K655" s="68"/>
      <c r="L655" s="68"/>
      <c r="M655" s="68"/>
      <c r="N655" s="68"/>
      <c r="O655" s="68"/>
      <c r="P655" s="68"/>
      <c r="Q655" s="68"/>
      <c r="R655" s="68"/>
      <c r="S655" s="68"/>
    </row>
    <row r="656" spans="1:19" x14ac:dyDescent="0.25">
      <c r="A656" s="68"/>
      <c r="B656" s="68"/>
      <c r="C656" s="68"/>
      <c r="D656" s="68"/>
      <c r="E656" s="68"/>
      <c r="F656" s="68"/>
      <c r="G656" s="68"/>
      <c r="H656" s="68"/>
      <c r="I656" s="68"/>
      <c r="J656" s="68"/>
      <c r="K656" s="68"/>
      <c r="L656" s="68"/>
      <c r="M656" s="68"/>
      <c r="N656" s="68"/>
      <c r="O656" s="68"/>
      <c r="P656" s="68"/>
      <c r="Q656" s="68"/>
      <c r="R656" s="68"/>
      <c r="S656" s="68"/>
    </row>
    <row r="657" spans="1:19" x14ac:dyDescent="0.25">
      <c r="A657" s="68"/>
      <c r="B657" s="68"/>
      <c r="C657" s="68"/>
      <c r="D657" s="68"/>
      <c r="E657" s="68"/>
      <c r="F657" s="68"/>
      <c r="G657" s="68"/>
      <c r="H657" s="68"/>
      <c r="I657" s="68"/>
      <c r="J657" s="68"/>
      <c r="K657" s="68"/>
      <c r="L657" s="68"/>
      <c r="M657" s="68"/>
      <c r="N657" s="68"/>
      <c r="O657" s="68"/>
      <c r="P657" s="68"/>
      <c r="Q657" s="68"/>
      <c r="R657" s="68"/>
      <c r="S657" s="68"/>
    </row>
    <row r="658" spans="1:19" x14ac:dyDescent="0.25">
      <c r="A658" s="68"/>
      <c r="B658" s="68"/>
      <c r="C658" s="68"/>
      <c r="D658" s="68"/>
      <c r="E658" s="68"/>
      <c r="F658" s="68"/>
      <c r="G658" s="68"/>
      <c r="H658" s="68"/>
      <c r="I658" s="68"/>
      <c r="J658" s="68"/>
      <c r="K658" s="68"/>
      <c r="L658" s="68"/>
      <c r="M658" s="68"/>
      <c r="N658" s="68"/>
      <c r="O658" s="68"/>
      <c r="P658" s="68"/>
      <c r="Q658" s="68"/>
      <c r="R658" s="68"/>
      <c r="S658" s="68"/>
    </row>
    <row r="659" spans="1:19" x14ac:dyDescent="0.25">
      <c r="A659" s="68"/>
      <c r="B659" s="68"/>
      <c r="C659" s="68"/>
      <c r="D659" s="68"/>
      <c r="E659" s="68"/>
      <c r="F659" s="68"/>
      <c r="G659" s="68"/>
      <c r="H659" s="68"/>
      <c r="I659" s="68"/>
      <c r="J659" s="68"/>
      <c r="K659" s="68"/>
      <c r="L659" s="68"/>
      <c r="M659" s="68"/>
      <c r="N659" s="68"/>
      <c r="O659" s="68"/>
      <c r="P659" s="68"/>
      <c r="Q659" s="68"/>
      <c r="R659" s="68"/>
      <c r="S659" s="68"/>
    </row>
    <row r="660" spans="1:19" x14ac:dyDescent="0.25">
      <c r="A660" s="68"/>
      <c r="B660" s="68"/>
      <c r="C660" s="68"/>
      <c r="D660" s="68"/>
      <c r="E660" s="68"/>
      <c r="F660" s="68"/>
      <c r="G660" s="68"/>
      <c r="H660" s="68"/>
      <c r="I660" s="68"/>
      <c r="J660" s="68"/>
      <c r="K660" s="68"/>
      <c r="L660" s="68"/>
      <c r="M660" s="68"/>
      <c r="N660" s="68"/>
      <c r="O660" s="68"/>
      <c r="P660" s="68"/>
      <c r="Q660" s="68"/>
      <c r="R660" s="68"/>
      <c r="S660" s="68"/>
    </row>
    <row r="661" spans="1:19" x14ac:dyDescent="0.25">
      <c r="A661" s="68"/>
      <c r="B661" s="68"/>
      <c r="C661" s="68"/>
      <c r="D661" s="68"/>
      <c r="E661" s="68"/>
      <c r="F661" s="68"/>
      <c r="G661" s="68"/>
      <c r="H661" s="68"/>
      <c r="I661" s="68"/>
      <c r="J661" s="68"/>
      <c r="K661" s="68"/>
      <c r="L661" s="68"/>
      <c r="M661" s="68"/>
      <c r="N661" s="68"/>
      <c r="O661" s="68"/>
      <c r="P661" s="68"/>
      <c r="Q661" s="68"/>
      <c r="R661" s="68"/>
      <c r="S661" s="68"/>
    </row>
    <row r="662" spans="1:19" x14ac:dyDescent="0.25">
      <c r="A662" s="68"/>
      <c r="B662" s="68"/>
      <c r="C662" s="68"/>
      <c r="D662" s="68"/>
      <c r="E662" s="68"/>
      <c r="F662" s="68"/>
      <c r="G662" s="68"/>
      <c r="H662" s="68"/>
      <c r="I662" s="68"/>
      <c r="J662" s="68"/>
      <c r="K662" s="68"/>
      <c r="L662" s="68"/>
      <c r="M662" s="68"/>
      <c r="N662" s="68"/>
      <c r="O662" s="68"/>
      <c r="P662" s="68"/>
      <c r="Q662" s="68"/>
      <c r="R662" s="68"/>
      <c r="S662" s="68"/>
    </row>
    <row r="663" spans="1:19" x14ac:dyDescent="0.25">
      <c r="A663" s="68"/>
      <c r="B663" s="68"/>
      <c r="C663" s="68"/>
      <c r="D663" s="68"/>
      <c r="E663" s="68"/>
      <c r="F663" s="68"/>
      <c r="G663" s="68"/>
      <c r="H663" s="68"/>
      <c r="I663" s="68"/>
      <c r="J663" s="68"/>
      <c r="K663" s="68"/>
      <c r="L663" s="68"/>
      <c r="M663" s="68"/>
      <c r="N663" s="68"/>
      <c r="O663" s="68"/>
      <c r="P663" s="68"/>
      <c r="Q663" s="68"/>
      <c r="R663" s="68"/>
      <c r="S663" s="68"/>
    </row>
    <row r="664" spans="1:19" x14ac:dyDescent="0.25">
      <c r="A664" s="68"/>
      <c r="B664" s="68"/>
      <c r="C664" s="68"/>
      <c r="D664" s="68"/>
      <c r="E664" s="68"/>
      <c r="F664" s="68"/>
      <c r="G664" s="68"/>
      <c r="H664" s="68"/>
      <c r="I664" s="68"/>
      <c r="J664" s="68"/>
      <c r="K664" s="68"/>
      <c r="L664" s="68"/>
      <c r="M664" s="68"/>
      <c r="N664" s="68"/>
      <c r="O664" s="68"/>
      <c r="P664" s="68"/>
      <c r="Q664" s="68"/>
      <c r="R664" s="68"/>
      <c r="S664" s="68"/>
    </row>
    <row r="665" spans="1:19" x14ac:dyDescent="0.25">
      <c r="A665" s="68"/>
      <c r="B665" s="68"/>
      <c r="C665" s="68"/>
      <c r="D665" s="68"/>
      <c r="E665" s="68"/>
      <c r="F665" s="68"/>
      <c r="G665" s="68"/>
      <c r="H665" s="68"/>
      <c r="I665" s="68"/>
      <c r="J665" s="68"/>
      <c r="K665" s="68"/>
      <c r="L665" s="68"/>
      <c r="M665" s="68"/>
      <c r="N665" s="68"/>
      <c r="O665" s="68"/>
      <c r="P665" s="68"/>
      <c r="Q665" s="68"/>
      <c r="R665" s="68"/>
      <c r="S665" s="68"/>
    </row>
    <row r="666" spans="1:19" x14ac:dyDescent="0.25">
      <c r="A666" s="68"/>
      <c r="B666" s="68"/>
      <c r="C666" s="68"/>
      <c r="D666" s="68"/>
      <c r="E666" s="68"/>
      <c r="F666" s="68"/>
      <c r="G666" s="68"/>
      <c r="H666" s="68"/>
      <c r="I666" s="68"/>
      <c r="J666" s="68"/>
      <c r="K666" s="68"/>
      <c r="L666" s="68"/>
      <c r="M666" s="68"/>
      <c r="N666" s="68"/>
      <c r="O666" s="68"/>
      <c r="P666" s="68"/>
      <c r="Q666" s="68"/>
      <c r="R666" s="68"/>
      <c r="S666" s="68"/>
    </row>
    <row r="667" spans="1:19" x14ac:dyDescent="0.25">
      <c r="A667" s="68"/>
      <c r="B667" s="68"/>
      <c r="C667" s="68"/>
      <c r="D667" s="68"/>
      <c r="E667" s="68"/>
      <c r="F667" s="68"/>
      <c r="G667" s="68"/>
      <c r="H667" s="68"/>
      <c r="I667" s="68"/>
      <c r="J667" s="68"/>
      <c r="K667" s="68"/>
      <c r="L667" s="68"/>
      <c r="M667" s="68"/>
      <c r="N667" s="68"/>
      <c r="O667" s="68"/>
      <c r="P667" s="68"/>
      <c r="Q667" s="68"/>
      <c r="R667" s="68"/>
      <c r="S667" s="68"/>
    </row>
    <row r="668" spans="1:19" x14ac:dyDescent="0.25">
      <c r="A668" s="68"/>
      <c r="B668" s="68"/>
      <c r="C668" s="68"/>
      <c r="D668" s="68"/>
      <c r="E668" s="68"/>
      <c r="F668" s="68"/>
      <c r="G668" s="68"/>
      <c r="H668" s="68"/>
      <c r="I668" s="68"/>
      <c r="J668" s="68"/>
      <c r="K668" s="68"/>
      <c r="L668" s="68"/>
      <c r="M668" s="68"/>
      <c r="N668" s="68"/>
      <c r="O668" s="68"/>
      <c r="P668" s="68"/>
      <c r="Q668" s="68"/>
      <c r="R668" s="68"/>
      <c r="S668" s="68"/>
    </row>
    <row r="669" spans="1:19" x14ac:dyDescent="0.25">
      <c r="A669" s="68"/>
      <c r="B669" s="68"/>
      <c r="C669" s="68"/>
      <c r="D669" s="68"/>
      <c r="E669" s="68"/>
      <c r="F669" s="68"/>
      <c r="G669" s="68"/>
      <c r="H669" s="68"/>
      <c r="I669" s="68"/>
      <c r="J669" s="68"/>
      <c r="K669" s="68"/>
      <c r="L669" s="68"/>
      <c r="M669" s="68"/>
      <c r="N669" s="68"/>
      <c r="O669" s="68"/>
      <c r="P669" s="68"/>
      <c r="Q669" s="68"/>
      <c r="R669" s="68"/>
      <c r="S669" s="68"/>
    </row>
    <row r="670" spans="1:19" x14ac:dyDescent="0.25">
      <c r="A670" s="68"/>
      <c r="B670" s="68"/>
      <c r="C670" s="68"/>
      <c r="D670" s="68"/>
      <c r="E670" s="68"/>
      <c r="F670" s="68"/>
      <c r="G670" s="68"/>
      <c r="H670" s="68"/>
      <c r="I670" s="68"/>
      <c r="J670" s="68"/>
      <c r="K670" s="68"/>
      <c r="L670" s="68"/>
      <c r="M670" s="68"/>
      <c r="N670" s="68"/>
      <c r="O670" s="68"/>
      <c r="P670" s="68"/>
      <c r="Q670" s="68"/>
      <c r="R670" s="68"/>
      <c r="S670" s="68"/>
    </row>
    <row r="671" spans="1:19" x14ac:dyDescent="0.25">
      <c r="A671" s="68"/>
      <c r="B671" s="68"/>
      <c r="C671" s="68"/>
      <c r="D671" s="68"/>
      <c r="E671" s="68"/>
      <c r="F671" s="68"/>
      <c r="G671" s="68"/>
      <c r="H671" s="68"/>
      <c r="I671" s="68"/>
      <c r="J671" s="68"/>
      <c r="K671" s="68"/>
      <c r="L671" s="68"/>
      <c r="M671" s="68"/>
      <c r="N671" s="68"/>
      <c r="O671" s="68"/>
      <c r="P671" s="68"/>
      <c r="Q671" s="68"/>
      <c r="R671" s="68"/>
      <c r="S671" s="68"/>
    </row>
    <row r="672" spans="1:19" x14ac:dyDescent="0.25">
      <c r="A672" s="68"/>
      <c r="B672" s="68"/>
      <c r="C672" s="68"/>
      <c r="D672" s="68"/>
      <c r="E672" s="68"/>
      <c r="F672" s="68"/>
      <c r="G672" s="68"/>
      <c r="H672" s="68"/>
      <c r="I672" s="68"/>
      <c r="J672" s="68"/>
      <c r="K672" s="68"/>
      <c r="L672" s="68"/>
      <c r="M672" s="68"/>
      <c r="N672" s="68"/>
      <c r="O672" s="68"/>
      <c r="P672" s="68"/>
      <c r="Q672" s="68"/>
      <c r="R672" s="68"/>
      <c r="S672" s="68"/>
    </row>
    <row r="673" spans="1:19" x14ac:dyDescent="0.25">
      <c r="A673" s="68"/>
      <c r="B673" s="68"/>
      <c r="C673" s="68"/>
      <c r="D673" s="68"/>
      <c r="E673" s="68"/>
      <c r="F673" s="68"/>
      <c r="G673" s="68"/>
      <c r="H673" s="68"/>
      <c r="I673" s="68"/>
      <c r="J673" s="68"/>
      <c r="K673" s="68"/>
      <c r="L673" s="68"/>
      <c r="M673" s="68"/>
      <c r="N673" s="68"/>
      <c r="O673" s="68"/>
      <c r="P673" s="68"/>
      <c r="Q673" s="68"/>
      <c r="R673" s="68"/>
      <c r="S673" s="68"/>
    </row>
    <row r="674" spans="1:19" x14ac:dyDescent="0.25">
      <c r="A674" s="68"/>
      <c r="B674" s="68"/>
      <c r="C674" s="68"/>
      <c r="D674" s="68"/>
      <c r="E674" s="68"/>
      <c r="F674" s="68"/>
      <c r="G674" s="68"/>
      <c r="H674" s="68"/>
      <c r="I674" s="68"/>
      <c r="J674" s="68"/>
      <c r="K674" s="68"/>
      <c r="L674" s="68"/>
      <c r="M674" s="68"/>
      <c r="N674" s="68"/>
      <c r="O674" s="68"/>
      <c r="P674" s="68"/>
      <c r="Q674" s="68"/>
      <c r="R674" s="68"/>
      <c r="S674" s="68"/>
    </row>
    <row r="675" spans="1:19" x14ac:dyDescent="0.25">
      <c r="A675" s="68"/>
      <c r="B675" s="68"/>
      <c r="C675" s="68"/>
      <c r="D675" s="68"/>
      <c r="E675" s="68"/>
      <c r="F675" s="68"/>
      <c r="G675" s="68"/>
      <c r="H675" s="68"/>
      <c r="I675" s="68"/>
      <c r="J675" s="68"/>
      <c r="K675" s="68"/>
      <c r="L675" s="68"/>
      <c r="M675" s="68"/>
      <c r="N675" s="68"/>
      <c r="O675" s="68"/>
      <c r="P675" s="68"/>
      <c r="Q675" s="68"/>
      <c r="R675" s="68"/>
      <c r="S675" s="68"/>
    </row>
    <row r="676" spans="1:19" x14ac:dyDescent="0.25">
      <c r="A676" s="68"/>
      <c r="B676" s="68"/>
      <c r="C676" s="68"/>
      <c r="D676" s="68"/>
      <c r="E676" s="68"/>
      <c r="F676" s="68"/>
      <c r="G676" s="68"/>
      <c r="H676" s="68"/>
      <c r="I676" s="68"/>
      <c r="J676" s="68"/>
      <c r="K676" s="68"/>
      <c r="L676" s="68"/>
      <c r="M676" s="68"/>
      <c r="N676" s="68"/>
      <c r="O676" s="68"/>
      <c r="P676" s="68"/>
      <c r="Q676" s="68"/>
      <c r="R676" s="68"/>
      <c r="S676" s="68"/>
    </row>
    <row r="677" spans="1:19" x14ac:dyDescent="0.25">
      <c r="A677" s="68"/>
      <c r="B677" s="68"/>
      <c r="C677" s="68"/>
      <c r="D677" s="68"/>
      <c r="E677" s="68"/>
      <c r="F677" s="68"/>
      <c r="G677" s="68"/>
      <c r="H677" s="68"/>
      <c r="I677" s="68"/>
      <c r="J677" s="68"/>
      <c r="K677" s="68"/>
      <c r="L677" s="68"/>
      <c r="M677" s="68"/>
      <c r="N677" s="68"/>
      <c r="O677" s="68"/>
      <c r="P677" s="68"/>
      <c r="Q677" s="68"/>
      <c r="R677" s="68"/>
      <c r="S677" s="68"/>
    </row>
    <row r="678" spans="1:19" x14ac:dyDescent="0.25">
      <c r="A678" s="68"/>
      <c r="B678" s="68"/>
      <c r="C678" s="68"/>
      <c r="D678" s="68"/>
      <c r="E678" s="68"/>
      <c r="F678" s="68"/>
      <c r="G678" s="68"/>
      <c r="H678" s="68"/>
      <c r="I678" s="68"/>
      <c r="J678" s="68"/>
      <c r="K678" s="68"/>
      <c r="L678" s="68"/>
      <c r="M678" s="68"/>
      <c r="N678" s="68"/>
      <c r="O678" s="68"/>
      <c r="P678" s="68"/>
      <c r="Q678" s="68"/>
      <c r="R678" s="68"/>
      <c r="S678" s="68"/>
    </row>
    <row r="679" spans="1:19" x14ac:dyDescent="0.25">
      <c r="A679" s="68"/>
      <c r="B679" s="68"/>
      <c r="C679" s="68"/>
      <c r="D679" s="68"/>
      <c r="E679" s="68"/>
      <c r="F679" s="68"/>
      <c r="G679" s="68"/>
      <c r="H679" s="68"/>
      <c r="I679" s="68"/>
      <c r="J679" s="68"/>
      <c r="K679" s="68"/>
      <c r="L679" s="68"/>
      <c r="M679" s="68"/>
      <c r="N679" s="68"/>
      <c r="O679" s="68"/>
      <c r="P679" s="68"/>
      <c r="Q679" s="68"/>
      <c r="R679" s="68"/>
      <c r="S679" s="68"/>
    </row>
    <row r="680" spans="1:19" x14ac:dyDescent="0.25">
      <c r="A680" s="68"/>
      <c r="B680" s="68"/>
      <c r="C680" s="68"/>
      <c r="D680" s="68"/>
      <c r="E680" s="68"/>
      <c r="F680" s="68"/>
      <c r="G680" s="68"/>
      <c r="H680" s="68"/>
      <c r="I680" s="68"/>
      <c r="J680" s="68"/>
      <c r="K680" s="68"/>
      <c r="L680" s="68"/>
      <c r="M680" s="68"/>
      <c r="N680" s="68"/>
      <c r="O680" s="68"/>
      <c r="P680" s="68"/>
      <c r="Q680" s="68"/>
      <c r="R680" s="68"/>
      <c r="S680" s="68"/>
    </row>
    <row r="681" spans="1:19" x14ac:dyDescent="0.25">
      <c r="A681" s="68"/>
      <c r="B681" s="68"/>
      <c r="C681" s="68"/>
      <c r="D681" s="68"/>
      <c r="E681" s="68"/>
      <c r="F681" s="68"/>
      <c r="G681" s="68"/>
      <c r="H681" s="68"/>
      <c r="I681" s="68"/>
      <c r="J681" s="68"/>
      <c r="K681" s="68"/>
      <c r="L681" s="68"/>
      <c r="M681" s="68"/>
      <c r="N681" s="68"/>
      <c r="O681" s="68"/>
      <c r="P681" s="68"/>
      <c r="Q681" s="68"/>
      <c r="R681" s="68"/>
      <c r="S681" s="68"/>
    </row>
    <row r="682" spans="1:19" x14ac:dyDescent="0.25">
      <c r="A682" s="68"/>
      <c r="B682" s="68"/>
      <c r="C682" s="68"/>
      <c r="D682" s="68"/>
      <c r="E682" s="68"/>
      <c r="F682" s="68"/>
      <c r="G682" s="68"/>
      <c r="H682" s="68"/>
      <c r="I682" s="68"/>
      <c r="J682" s="68"/>
      <c r="K682" s="68"/>
      <c r="L682" s="68"/>
      <c r="M682" s="68"/>
      <c r="N682" s="68"/>
      <c r="O682" s="68"/>
      <c r="P682" s="68"/>
      <c r="Q682" s="68"/>
      <c r="R682" s="68"/>
      <c r="S682" s="68"/>
    </row>
    <row r="683" spans="1:19" x14ac:dyDescent="0.25">
      <c r="A683" s="68"/>
      <c r="B683" s="68"/>
      <c r="C683" s="68"/>
      <c r="D683" s="68"/>
      <c r="E683" s="68"/>
      <c r="F683" s="68"/>
      <c r="G683" s="68"/>
      <c r="H683" s="68"/>
      <c r="I683" s="68"/>
      <c r="J683" s="68"/>
      <c r="K683" s="68"/>
      <c r="L683" s="68"/>
      <c r="M683" s="68"/>
      <c r="N683" s="68"/>
      <c r="O683" s="68"/>
      <c r="P683" s="68"/>
      <c r="Q683" s="68"/>
      <c r="R683" s="68"/>
      <c r="S683" s="68"/>
    </row>
    <row r="684" spans="1:19" x14ac:dyDescent="0.25">
      <c r="A684" s="68"/>
      <c r="B684" s="68"/>
      <c r="C684" s="68"/>
      <c r="D684" s="68"/>
      <c r="E684" s="68"/>
      <c r="F684" s="68"/>
      <c r="G684" s="68"/>
      <c r="H684" s="68"/>
      <c r="I684" s="68"/>
      <c r="J684" s="68"/>
      <c r="K684" s="68"/>
      <c r="L684" s="68"/>
      <c r="M684" s="68"/>
      <c r="N684" s="68"/>
      <c r="O684" s="68"/>
      <c r="P684" s="68"/>
      <c r="Q684" s="68"/>
      <c r="R684" s="68"/>
      <c r="S684" s="68"/>
    </row>
    <row r="685" spans="1:19" x14ac:dyDescent="0.25">
      <c r="A685" s="68"/>
      <c r="B685" s="68"/>
      <c r="C685" s="68"/>
      <c r="D685" s="68"/>
      <c r="E685" s="68"/>
      <c r="F685" s="68"/>
      <c r="G685" s="68"/>
      <c r="H685" s="68"/>
      <c r="I685" s="68"/>
      <c r="J685" s="68"/>
      <c r="K685" s="68"/>
      <c r="L685" s="68"/>
      <c r="M685" s="68"/>
      <c r="N685" s="68"/>
      <c r="O685" s="68"/>
      <c r="P685" s="68"/>
      <c r="Q685" s="68"/>
      <c r="R685" s="68"/>
      <c r="S685" s="68"/>
    </row>
    <row r="686" spans="1:19" x14ac:dyDescent="0.25">
      <c r="A686" s="68"/>
      <c r="B686" s="68"/>
      <c r="C686" s="68"/>
      <c r="D686" s="68"/>
      <c r="E686" s="68"/>
      <c r="F686" s="68"/>
      <c r="G686" s="68"/>
      <c r="H686" s="68"/>
      <c r="I686" s="68"/>
      <c r="J686" s="68"/>
      <c r="K686" s="68"/>
      <c r="L686" s="68"/>
      <c r="M686" s="68"/>
      <c r="N686" s="68"/>
      <c r="O686" s="68"/>
      <c r="P686" s="68"/>
      <c r="Q686" s="68"/>
      <c r="R686" s="68"/>
      <c r="S686" s="68"/>
    </row>
    <row r="687" spans="1:19" x14ac:dyDescent="0.25">
      <c r="A687" s="68"/>
      <c r="B687" s="68"/>
      <c r="C687" s="68"/>
      <c r="D687" s="68"/>
      <c r="E687" s="68"/>
      <c r="F687" s="68"/>
      <c r="G687" s="68"/>
      <c r="H687" s="68"/>
      <c r="I687" s="68"/>
      <c r="J687" s="68"/>
      <c r="K687" s="68"/>
      <c r="L687" s="68"/>
      <c r="M687" s="68"/>
      <c r="N687" s="68"/>
      <c r="O687" s="68"/>
      <c r="P687" s="68"/>
      <c r="Q687" s="68"/>
      <c r="R687" s="68"/>
      <c r="S687" s="68"/>
    </row>
    <row r="688" spans="1:19" x14ac:dyDescent="0.25">
      <c r="A688" s="68"/>
      <c r="B688" s="68"/>
      <c r="C688" s="68"/>
      <c r="D688" s="68"/>
      <c r="E688" s="68"/>
      <c r="F688" s="68"/>
      <c r="G688" s="68"/>
      <c r="H688" s="68"/>
      <c r="I688" s="68"/>
      <c r="J688" s="68"/>
      <c r="K688" s="68"/>
      <c r="L688" s="68"/>
      <c r="M688" s="68"/>
      <c r="N688" s="68"/>
      <c r="O688" s="68"/>
      <c r="P688" s="68"/>
      <c r="Q688" s="68"/>
      <c r="R688" s="68"/>
      <c r="S688" s="68"/>
    </row>
    <row r="689" spans="1:19" x14ac:dyDescent="0.25">
      <c r="A689" s="68"/>
      <c r="B689" s="68"/>
      <c r="C689" s="68"/>
      <c r="D689" s="68"/>
      <c r="E689" s="68"/>
      <c r="F689" s="68"/>
      <c r="G689" s="68"/>
      <c r="H689" s="68"/>
      <c r="I689" s="68"/>
      <c r="J689" s="68"/>
      <c r="K689" s="68"/>
      <c r="L689" s="68"/>
      <c r="M689" s="68"/>
      <c r="N689" s="68"/>
      <c r="O689" s="68"/>
      <c r="P689" s="68"/>
      <c r="Q689" s="68"/>
      <c r="R689" s="68"/>
      <c r="S689" s="68"/>
    </row>
    <row r="690" spans="1:19" x14ac:dyDescent="0.25">
      <c r="A690" s="68"/>
      <c r="B690" s="68"/>
      <c r="C690" s="68"/>
      <c r="D690" s="68"/>
      <c r="E690" s="68"/>
      <c r="F690" s="68"/>
      <c r="G690" s="68"/>
      <c r="H690" s="68"/>
      <c r="I690" s="68"/>
      <c r="J690" s="68"/>
      <c r="K690" s="68"/>
      <c r="L690" s="68"/>
      <c r="M690" s="68"/>
      <c r="N690" s="68"/>
      <c r="O690" s="68"/>
      <c r="P690" s="68"/>
      <c r="Q690" s="68"/>
      <c r="R690" s="68"/>
      <c r="S690" s="68"/>
    </row>
    <row r="691" spans="1:19" x14ac:dyDescent="0.25">
      <c r="A691" s="68"/>
      <c r="B691" s="68"/>
      <c r="C691" s="68"/>
      <c r="D691" s="68"/>
      <c r="E691" s="68"/>
      <c r="F691" s="68"/>
      <c r="G691" s="68"/>
      <c r="H691" s="68"/>
      <c r="I691" s="68"/>
      <c r="J691" s="68"/>
      <c r="K691" s="68"/>
      <c r="L691" s="68"/>
      <c r="M691" s="68"/>
      <c r="N691" s="68"/>
      <c r="O691" s="68"/>
      <c r="P691" s="68"/>
      <c r="Q691" s="68"/>
      <c r="R691" s="68"/>
      <c r="S691" s="68"/>
    </row>
    <row r="692" spans="1:19" x14ac:dyDescent="0.25">
      <c r="A692" s="68"/>
      <c r="B692" s="68"/>
      <c r="C692" s="68"/>
      <c r="D692" s="68"/>
      <c r="E692" s="68"/>
      <c r="F692" s="68"/>
      <c r="G692" s="68"/>
      <c r="H692" s="68"/>
      <c r="I692" s="68"/>
      <c r="J692" s="68"/>
      <c r="K692" s="68"/>
      <c r="L692" s="68"/>
      <c r="M692" s="68"/>
      <c r="N692" s="68"/>
      <c r="O692" s="68"/>
      <c r="P692" s="68"/>
      <c r="Q692" s="68"/>
      <c r="R692" s="68"/>
      <c r="S692" s="68"/>
    </row>
    <row r="693" spans="1:19" x14ac:dyDescent="0.25">
      <c r="A693" s="68"/>
      <c r="B693" s="68"/>
      <c r="C693" s="68"/>
      <c r="D693" s="68"/>
      <c r="E693" s="68"/>
      <c r="F693" s="68"/>
      <c r="G693" s="68"/>
      <c r="H693" s="68"/>
      <c r="I693" s="68"/>
      <c r="J693" s="68"/>
      <c r="K693" s="68"/>
      <c r="L693" s="68"/>
      <c r="M693" s="68"/>
      <c r="N693" s="68"/>
      <c r="O693" s="68"/>
      <c r="P693" s="68"/>
      <c r="Q693" s="68"/>
      <c r="R693" s="68"/>
      <c r="S693" s="68"/>
    </row>
    <row r="694" spans="1:19" x14ac:dyDescent="0.25">
      <c r="A694" s="68"/>
      <c r="B694" s="68"/>
      <c r="C694" s="68"/>
      <c r="D694" s="68"/>
      <c r="E694" s="68"/>
      <c r="F694" s="68"/>
      <c r="G694" s="68"/>
      <c r="H694" s="68"/>
      <c r="I694" s="68"/>
      <c r="J694" s="68"/>
      <c r="K694" s="68"/>
      <c r="L694" s="68"/>
      <c r="M694" s="68"/>
      <c r="N694" s="68"/>
      <c r="O694" s="68"/>
      <c r="P694" s="68"/>
      <c r="Q694" s="68"/>
      <c r="R694" s="68"/>
      <c r="S694" s="68"/>
    </row>
    <row r="695" spans="1:19" x14ac:dyDescent="0.25">
      <c r="A695" s="68"/>
      <c r="B695" s="68"/>
      <c r="C695" s="68"/>
      <c r="D695" s="68"/>
      <c r="E695" s="68"/>
      <c r="F695" s="68"/>
      <c r="G695" s="68"/>
      <c r="H695" s="68"/>
      <c r="I695" s="68"/>
      <c r="J695" s="68"/>
      <c r="K695" s="68"/>
      <c r="L695" s="68"/>
      <c r="M695" s="68"/>
      <c r="N695" s="68"/>
      <c r="O695" s="68"/>
      <c r="P695" s="68"/>
      <c r="Q695" s="68"/>
      <c r="R695" s="68"/>
      <c r="S695" s="68"/>
    </row>
    <row r="696" spans="1:19" x14ac:dyDescent="0.25">
      <c r="A696" s="68"/>
      <c r="B696" s="68"/>
      <c r="C696" s="68"/>
      <c r="D696" s="68"/>
      <c r="E696" s="68"/>
      <c r="F696" s="68"/>
      <c r="G696" s="68"/>
      <c r="H696" s="68"/>
      <c r="I696" s="68"/>
      <c r="J696" s="68"/>
      <c r="K696" s="68"/>
      <c r="L696" s="68"/>
      <c r="M696" s="68"/>
      <c r="N696" s="68"/>
      <c r="O696" s="68"/>
      <c r="P696" s="68"/>
      <c r="Q696" s="68"/>
      <c r="R696" s="68"/>
      <c r="S696" s="68"/>
    </row>
    <row r="697" spans="1:19" x14ac:dyDescent="0.25">
      <c r="A697" s="68"/>
      <c r="B697" s="68"/>
      <c r="C697" s="68"/>
      <c r="D697" s="68"/>
      <c r="E697" s="68"/>
      <c r="F697" s="68"/>
      <c r="G697" s="68"/>
      <c r="H697" s="68"/>
      <c r="I697" s="68"/>
      <c r="J697" s="68"/>
      <c r="K697" s="68"/>
      <c r="L697" s="68"/>
      <c r="M697" s="68"/>
      <c r="N697" s="68"/>
      <c r="O697" s="68"/>
      <c r="P697" s="68"/>
      <c r="Q697" s="68"/>
      <c r="R697" s="68"/>
      <c r="S697" s="68"/>
    </row>
    <row r="698" spans="1:19" x14ac:dyDescent="0.25">
      <c r="A698" s="68"/>
      <c r="B698" s="68"/>
      <c r="C698" s="68"/>
      <c r="D698" s="68"/>
      <c r="E698" s="68"/>
      <c r="F698" s="68"/>
      <c r="G698" s="68"/>
      <c r="H698" s="68"/>
      <c r="I698" s="68"/>
      <c r="J698" s="68"/>
      <c r="K698" s="68"/>
      <c r="L698" s="68"/>
      <c r="M698" s="68"/>
      <c r="N698" s="68"/>
      <c r="O698" s="68"/>
      <c r="P698" s="68"/>
      <c r="Q698" s="68"/>
      <c r="R698" s="68"/>
      <c r="S698" s="68"/>
    </row>
    <row r="699" spans="1:19" x14ac:dyDescent="0.25">
      <c r="A699" s="68"/>
      <c r="B699" s="68"/>
      <c r="C699" s="68"/>
      <c r="D699" s="68"/>
      <c r="E699" s="68"/>
      <c r="F699" s="68"/>
      <c r="G699" s="68"/>
      <c r="H699" s="68"/>
      <c r="I699" s="68"/>
      <c r="J699" s="68"/>
      <c r="K699" s="68"/>
      <c r="L699" s="68"/>
      <c r="M699" s="68"/>
      <c r="N699" s="68"/>
      <c r="O699" s="68"/>
      <c r="P699" s="68"/>
      <c r="Q699" s="68"/>
      <c r="R699" s="68"/>
      <c r="S699" s="68"/>
    </row>
    <row r="700" spans="1:19" x14ac:dyDescent="0.25">
      <c r="A700" s="68"/>
      <c r="B700" s="68"/>
      <c r="C700" s="68"/>
      <c r="D700" s="68"/>
      <c r="E700" s="68"/>
      <c r="F700" s="68"/>
      <c r="G700" s="68"/>
      <c r="H700" s="68"/>
      <c r="I700" s="68"/>
      <c r="J700" s="68"/>
      <c r="K700" s="68"/>
      <c r="L700" s="68"/>
      <c r="M700" s="68"/>
      <c r="N700" s="68"/>
      <c r="O700" s="68"/>
      <c r="P700" s="68"/>
      <c r="Q700" s="68"/>
      <c r="R700" s="68"/>
      <c r="S700" s="68"/>
    </row>
    <row r="701" spans="1:19" x14ac:dyDescent="0.25">
      <c r="A701" s="68"/>
      <c r="B701" s="68"/>
      <c r="C701" s="68"/>
      <c r="D701" s="68"/>
      <c r="E701" s="68"/>
      <c r="F701" s="68"/>
      <c r="G701" s="68"/>
      <c r="H701" s="68"/>
      <c r="I701" s="68"/>
      <c r="J701" s="68"/>
      <c r="K701" s="68"/>
      <c r="L701" s="68"/>
      <c r="M701" s="68"/>
      <c r="N701" s="68"/>
      <c r="O701" s="68"/>
      <c r="P701" s="68"/>
      <c r="Q701" s="68"/>
      <c r="R701" s="68"/>
      <c r="S701" s="68"/>
    </row>
    <row r="702" spans="1:19" x14ac:dyDescent="0.25">
      <c r="A702" s="68"/>
      <c r="B702" s="68"/>
      <c r="C702" s="68"/>
      <c r="D702" s="68"/>
      <c r="E702" s="68"/>
      <c r="F702" s="68"/>
      <c r="G702" s="68"/>
      <c r="H702" s="68"/>
      <c r="I702" s="68"/>
      <c r="J702" s="68"/>
      <c r="K702" s="68"/>
      <c r="L702" s="68"/>
      <c r="M702" s="68"/>
      <c r="N702" s="68"/>
      <c r="O702" s="68"/>
      <c r="P702" s="68"/>
      <c r="Q702" s="68"/>
      <c r="R702" s="68"/>
      <c r="S702" s="68"/>
    </row>
    <row r="703" spans="1:19" x14ac:dyDescent="0.25">
      <c r="A703" s="68"/>
      <c r="B703" s="68"/>
      <c r="C703" s="68"/>
      <c r="D703" s="68"/>
      <c r="E703" s="68"/>
      <c r="F703" s="68"/>
      <c r="G703" s="68"/>
      <c r="H703" s="68"/>
      <c r="I703" s="68"/>
      <c r="J703" s="68"/>
      <c r="K703" s="68"/>
      <c r="L703" s="68"/>
      <c r="M703" s="68"/>
      <c r="N703" s="68"/>
      <c r="O703" s="68"/>
      <c r="P703" s="68"/>
      <c r="Q703" s="68"/>
      <c r="R703" s="68"/>
      <c r="S703" s="68"/>
    </row>
    <row r="704" spans="1:19" x14ac:dyDescent="0.25">
      <c r="A704" s="68"/>
      <c r="B704" s="68"/>
      <c r="C704" s="68"/>
      <c r="D704" s="68"/>
      <c r="E704" s="68"/>
      <c r="F704" s="68"/>
      <c r="G704" s="68"/>
      <c r="H704" s="68"/>
      <c r="I704" s="68"/>
      <c r="J704" s="68"/>
      <c r="K704" s="68"/>
      <c r="L704" s="68"/>
      <c r="M704" s="68"/>
      <c r="N704" s="68"/>
      <c r="O704" s="68"/>
      <c r="P704" s="68"/>
      <c r="Q704" s="68"/>
      <c r="R704" s="68"/>
      <c r="S704" s="68"/>
    </row>
    <row r="705" spans="1:19" x14ac:dyDescent="0.25">
      <c r="A705" s="68"/>
      <c r="B705" s="68"/>
      <c r="C705" s="68"/>
      <c r="D705" s="68"/>
      <c r="E705" s="68"/>
      <c r="F705" s="68"/>
      <c r="G705" s="68"/>
      <c r="H705" s="68"/>
      <c r="I705" s="68"/>
      <c r="J705" s="68"/>
      <c r="K705" s="68"/>
      <c r="L705" s="68"/>
      <c r="M705" s="68"/>
      <c r="N705" s="68"/>
      <c r="O705" s="68"/>
      <c r="P705" s="68"/>
      <c r="Q705" s="68"/>
      <c r="R705" s="68"/>
      <c r="S705" s="68"/>
    </row>
    <row r="706" spans="1:19" x14ac:dyDescent="0.25">
      <c r="A706" s="68"/>
      <c r="B706" s="68"/>
      <c r="C706" s="68"/>
      <c r="D706" s="68"/>
      <c r="E706" s="68"/>
      <c r="F706" s="68"/>
      <c r="G706" s="68"/>
      <c r="H706" s="68"/>
      <c r="I706" s="68"/>
      <c r="J706" s="68"/>
      <c r="K706" s="68"/>
      <c r="L706" s="68"/>
      <c r="M706" s="68"/>
      <c r="N706" s="68"/>
      <c r="O706" s="68"/>
      <c r="P706" s="68"/>
      <c r="Q706" s="68"/>
      <c r="R706" s="68"/>
      <c r="S706" s="68"/>
    </row>
    <row r="707" spans="1:19" x14ac:dyDescent="0.25">
      <c r="A707" s="68"/>
      <c r="B707" s="68"/>
      <c r="C707" s="68"/>
      <c r="D707" s="68"/>
      <c r="E707" s="68"/>
      <c r="F707" s="68"/>
      <c r="G707" s="68"/>
      <c r="H707" s="68"/>
      <c r="I707" s="68"/>
      <c r="J707" s="68"/>
      <c r="K707" s="68"/>
      <c r="L707" s="68"/>
      <c r="M707" s="68"/>
      <c r="N707" s="68"/>
      <c r="O707" s="68"/>
      <c r="P707" s="68"/>
      <c r="Q707" s="68"/>
      <c r="R707" s="68"/>
      <c r="S707" s="68"/>
    </row>
    <row r="708" spans="1:19" x14ac:dyDescent="0.25">
      <c r="A708" s="68"/>
      <c r="B708" s="68"/>
      <c r="C708" s="68"/>
      <c r="D708" s="68"/>
      <c r="E708" s="68"/>
      <c r="F708" s="68"/>
      <c r="G708" s="68"/>
      <c r="H708" s="68"/>
      <c r="I708" s="68"/>
      <c r="J708" s="68"/>
      <c r="K708" s="68"/>
      <c r="L708" s="68"/>
      <c r="M708" s="68"/>
      <c r="N708" s="68"/>
      <c r="O708" s="68"/>
      <c r="P708" s="68"/>
      <c r="Q708" s="68"/>
      <c r="R708" s="68"/>
      <c r="S708" s="68"/>
    </row>
    <row r="709" spans="1:19" x14ac:dyDescent="0.25">
      <c r="A709" s="68"/>
      <c r="B709" s="68"/>
      <c r="C709" s="68"/>
      <c r="D709" s="68"/>
      <c r="E709" s="68"/>
      <c r="F709" s="68"/>
      <c r="G709" s="68"/>
      <c r="H709" s="68"/>
      <c r="I709" s="68"/>
      <c r="J709" s="68"/>
      <c r="K709" s="68"/>
      <c r="L709" s="68"/>
      <c r="M709" s="68"/>
      <c r="N709" s="68"/>
      <c r="O709" s="68"/>
      <c r="P709" s="68"/>
      <c r="Q709" s="68"/>
      <c r="R709" s="68"/>
      <c r="S709" s="68"/>
    </row>
    <row r="710" spans="1:19" x14ac:dyDescent="0.25">
      <c r="A710" s="68"/>
      <c r="B710" s="68"/>
      <c r="C710" s="68"/>
      <c r="D710" s="68"/>
      <c r="E710" s="68"/>
      <c r="F710" s="68"/>
      <c r="G710" s="68"/>
      <c r="H710" s="68"/>
      <c r="I710" s="68"/>
      <c r="J710" s="68"/>
      <c r="K710" s="68"/>
      <c r="L710" s="68"/>
      <c r="M710" s="68"/>
      <c r="N710" s="68"/>
      <c r="O710" s="68"/>
      <c r="P710" s="68"/>
      <c r="Q710" s="68"/>
      <c r="R710" s="68"/>
      <c r="S710" s="68"/>
    </row>
    <row r="711" spans="1:19" x14ac:dyDescent="0.25">
      <c r="A711" s="68"/>
      <c r="B711" s="68"/>
      <c r="C711" s="68"/>
      <c r="D711" s="68"/>
      <c r="E711" s="68"/>
      <c r="F711" s="68"/>
      <c r="G711" s="68"/>
      <c r="H711" s="68"/>
      <c r="I711" s="68"/>
      <c r="J711" s="68"/>
      <c r="K711" s="68"/>
      <c r="L711" s="68"/>
      <c r="M711" s="68"/>
      <c r="N711" s="68"/>
      <c r="O711" s="68"/>
      <c r="P711" s="68"/>
      <c r="Q711" s="68"/>
      <c r="R711" s="68"/>
      <c r="S711" s="68"/>
    </row>
    <row r="712" spans="1:19" x14ac:dyDescent="0.25">
      <c r="A712" s="68"/>
      <c r="B712" s="68"/>
      <c r="C712" s="68"/>
      <c r="D712" s="68"/>
      <c r="E712" s="68"/>
      <c r="F712" s="68"/>
      <c r="G712" s="68"/>
      <c r="H712" s="68"/>
      <c r="I712" s="68"/>
      <c r="J712" s="68"/>
      <c r="K712" s="68"/>
      <c r="L712" s="68"/>
      <c r="M712" s="68"/>
      <c r="N712" s="68"/>
      <c r="O712" s="68"/>
      <c r="P712" s="68"/>
      <c r="Q712" s="68"/>
      <c r="R712" s="68"/>
      <c r="S712" s="68"/>
    </row>
    <row r="713" spans="1:19" x14ac:dyDescent="0.25">
      <c r="A713" s="68"/>
      <c r="B713" s="68"/>
      <c r="C713" s="68"/>
      <c r="D713" s="68"/>
      <c r="E713" s="68"/>
      <c r="F713" s="68"/>
      <c r="G713" s="68"/>
      <c r="H713" s="68"/>
      <c r="I713" s="68"/>
      <c r="J713" s="68"/>
      <c r="K713" s="68"/>
      <c r="L713" s="68"/>
      <c r="M713" s="68"/>
      <c r="N713" s="68"/>
      <c r="O713" s="68"/>
      <c r="P713" s="68"/>
      <c r="Q713" s="68"/>
      <c r="R713" s="68"/>
      <c r="S713" s="68"/>
    </row>
    <row r="714" spans="1:19" x14ac:dyDescent="0.25">
      <c r="A714" s="68"/>
      <c r="B714" s="68"/>
      <c r="C714" s="68"/>
      <c r="D714" s="68"/>
      <c r="E714" s="68"/>
      <c r="F714" s="68"/>
      <c r="G714" s="68"/>
      <c r="H714" s="68"/>
      <c r="I714" s="68"/>
      <c r="J714" s="68"/>
      <c r="K714" s="68"/>
      <c r="L714" s="68"/>
      <c r="M714" s="68"/>
      <c r="N714" s="68"/>
      <c r="O714" s="68"/>
      <c r="P714" s="68"/>
      <c r="Q714" s="68"/>
      <c r="R714" s="68"/>
      <c r="S714" s="68"/>
    </row>
    <row r="715" spans="1:19" x14ac:dyDescent="0.25">
      <c r="A715" s="68"/>
      <c r="B715" s="68"/>
      <c r="C715" s="68"/>
      <c r="D715" s="68"/>
      <c r="E715" s="68"/>
      <c r="F715" s="68"/>
      <c r="G715" s="68"/>
      <c r="H715" s="68"/>
      <c r="I715" s="68"/>
      <c r="J715" s="68"/>
      <c r="K715" s="68"/>
      <c r="L715" s="68"/>
      <c r="M715" s="68"/>
      <c r="N715" s="68"/>
      <c r="O715" s="68"/>
      <c r="P715" s="68"/>
      <c r="Q715" s="68"/>
      <c r="R715" s="68"/>
      <c r="S715" s="68"/>
    </row>
    <row r="716" spans="1:19" x14ac:dyDescent="0.25">
      <c r="A716" s="68"/>
      <c r="B716" s="68"/>
      <c r="C716" s="68"/>
      <c r="D716" s="68"/>
      <c r="E716" s="68"/>
      <c r="F716" s="68"/>
      <c r="G716" s="68"/>
      <c r="H716" s="68"/>
      <c r="I716" s="68"/>
      <c r="J716" s="68"/>
      <c r="K716" s="68"/>
      <c r="L716" s="68"/>
      <c r="M716" s="68"/>
      <c r="N716" s="68"/>
      <c r="O716" s="68"/>
      <c r="P716" s="68"/>
      <c r="Q716" s="68"/>
      <c r="R716" s="68"/>
      <c r="S716" s="68"/>
    </row>
    <row r="717" spans="1:19" x14ac:dyDescent="0.25">
      <c r="A717" s="68"/>
      <c r="B717" s="68"/>
      <c r="C717" s="68"/>
      <c r="D717" s="68"/>
      <c r="E717" s="68"/>
      <c r="F717" s="68"/>
      <c r="G717" s="68"/>
      <c r="H717" s="68"/>
      <c r="I717" s="68"/>
      <c r="J717" s="68"/>
      <c r="K717" s="68"/>
      <c r="L717" s="68"/>
      <c r="M717" s="68"/>
      <c r="N717" s="68"/>
      <c r="O717" s="68"/>
      <c r="P717" s="68"/>
      <c r="Q717" s="68"/>
      <c r="R717" s="68"/>
      <c r="S717" s="68"/>
    </row>
    <row r="718" spans="1:19" x14ac:dyDescent="0.25">
      <c r="A718" s="68"/>
      <c r="B718" s="68"/>
      <c r="C718" s="68"/>
      <c r="D718" s="68"/>
      <c r="E718" s="68"/>
      <c r="F718" s="68"/>
      <c r="G718" s="68"/>
      <c r="H718" s="68"/>
      <c r="I718" s="68"/>
      <c r="J718" s="68"/>
      <c r="K718" s="68"/>
      <c r="L718" s="68"/>
      <c r="M718" s="68"/>
      <c r="N718" s="68"/>
      <c r="O718" s="68"/>
      <c r="P718" s="68"/>
      <c r="Q718" s="68"/>
      <c r="R718" s="68"/>
      <c r="S718" s="68"/>
    </row>
    <row r="719" spans="1:19" x14ac:dyDescent="0.25">
      <c r="A719" s="68"/>
      <c r="B719" s="68"/>
      <c r="C719" s="68"/>
      <c r="D719" s="68"/>
      <c r="E719" s="68"/>
      <c r="F719" s="68"/>
      <c r="G719" s="68"/>
      <c r="H719" s="68"/>
      <c r="I719" s="68"/>
      <c r="J719" s="68"/>
      <c r="K719" s="68"/>
      <c r="L719" s="68"/>
      <c r="M719" s="68"/>
      <c r="N719" s="68"/>
      <c r="O719" s="68"/>
      <c r="P719" s="68"/>
      <c r="Q719" s="68"/>
      <c r="R719" s="68"/>
      <c r="S719" s="68"/>
    </row>
    <row r="720" spans="1:19" x14ac:dyDescent="0.25">
      <c r="A720" s="68"/>
      <c r="B720" s="68"/>
      <c r="C720" s="68"/>
      <c r="D720" s="68"/>
      <c r="E720" s="68"/>
      <c r="F720" s="68"/>
      <c r="G720" s="68"/>
      <c r="H720" s="68"/>
      <c r="I720" s="68"/>
      <c r="J720" s="68"/>
      <c r="K720" s="68"/>
      <c r="L720" s="68"/>
      <c r="M720" s="68"/>
      <c r="N720" s="68"/>
      <c r="O720" s="68"/>
      <c r="P720" s="68"/>
      <c r="Q720" s="68"/>
      <c r="R720" s="68"/>
      <c r="S720" s="68"/>
    </row>
    <row r="721" spans="1:19" x14ac:dyDescent="0.25">
      <c r="A721" s="68"/>
      <c r="B721" s="68"/>
      <c r="C721" s="68"/>
      <c r="D721" s="68"/>
      <c r="E721" s="68"/>
      <c r="F721" s="68"/>
      <c r="G721" s="68"/>
      <c r="H721" s="68"/>
      <c r="I721" s="68"/>
      <c r="J721" s="68"/>
      <c r="K721" s="68"/>
      <c r="L721" s="68"/>
      <c r="M721" s="68"/>
      <c r="N721" s="68"/>
      <c r="O721" s="68"/>
      <c r="P721" s="68"/>
      <c r="Q721" s="68"/>
      <c r="R721" s="68"/>
      <c r="S721" s="68"/>
    </row>
    <row r="722" spans="1:19" x14ac:dyDescent="0.25">
      <c r="A722" s="68"/>
      <c r="B722" s="68"/>
      <c r="C722" s="68"/>
      <c r="D722" s="68"/>
      <c r="E722" s="68"/>
      <c r="F722" s="68"/>
      <c r="G722" s="68"/>
      <c r="H722" s="68"/>
      <c r="I722" s="68"/>
      <c r="J722" s="68"/>
      <c r="K722" s="68"/>
      <c r="L722" s="68"/>
      <c r="M722" s="68"/>
      <c r="N722" s="68"/>
      <c r="O722" s="68"/>
      <c r="P722" s="68"/>
      <c r="Q722" s="68"/>
      <c r="R722" s="68"/>
      <c r="S722" s="68"/>
    </row>
    <row r="723" spans="1:19" x14ac:dyDescent="0.25">
      <c r="A723" s="68"/>
      <c r="B723" s="68"/>
      <c r="C723" s="68"/>
      <c r="D723" s="68"/>
      <c r="E723" s="68"/>
      <c r="F723" s="68"/>
      <c r="G723" s="68"/>
      <c r="H723" s="68"/>
      <c r="I723" s="68"/>
      <c r="J723" s="68"/>
      <c r="K723" s="68"/>
      <c r="L723" s="68"/>
      <c r="M723" s="68"/>
      <c r="N723" s="68"/>
      <c r="O723" s="68"/>
      <c r="P723" s="68"/>
      <c r="Q723" s="68"/>
      <c r="R723" s="68"/>
      <c r="S723" s="68"/>
    </row>
    <row r="724" spans="1:19" x14ac:dyDescent="0.25">
      <c r="A724" s="68"/>
      <c r="B724" s="68"/>
      <c r="C724" s="68"/>
      <c r="D724" s="68"/>
      <c r="E724" s="68"/>
      <c r="F724" s="68"/>
      <c r="G724" s="68"/>
      <c r="H724" s="68"/>
      <c r="I724" s="68"/>
      <c r="J724" s="68"/>
      <c r="K724" s="68"/>
      <c r="L724" s="68"/>
      <c r="M724" s="68"/>
      <c r="N724" s="68"/>
      <c r="O724" s="68"/>
      <c r="P724" s="68"/>
      <c r="Q724" s="68"/>
      <c r="R724" s="68"/>
      <c r="S724" s="68"/>
    </row>
    <row r="725" spans="1:19" x14ac:dyDescent="0.25">
      <c r="A725" s="68"/>
      <c r="B725" s="68"/>
      <c r="C725" s="68"/>
      <c r="D725" s="68"/>
      <c r="E725" s="68"/>
      <c r="F725" s="68"/>
      <c r="G725" s="68"/>
      <c r="H725" s="68"/>
      <c r="I725" s="68"/>
      <c r="J725" s="68"/>
      <c r="K725" s="68"/>
      <c r="L725" s="68"/>
      <c r="M725" s="68"/>
      <c r="N725" s="68"/>
      <c r="O725" s="68"/>
      <c r="P725" s="68"/>
      <c r="Q725" s="68"/>
      <c r="R725" s="68"/>
      <c r="S725" s="68"/>
    </row>
    <row r="726" spans="1:19" x14ac:dyDescent="0.25">
      <c r="A726" s="68"/>
      <c r="B726" s="68"/>
      <c r="C726" s="68"/>
      <c r="D726" s="68"/>
      <c r="E726" s="68"/>
      <c r="F726" s="68"/>
      <c r="G726" s="68"/>
      <c r="H726" s="68"/>
      <c r="I726" s="68"/>
      <c r="J726" s="68"/>
      <c r="K726" s="68"/>
      <c r="L726" s="68"/>
      <c r="M726" s="68"/>
      <c r="N726" s="68"/>
      <c r="O726" s="68"/>
      <c r="P726" s="68"/>
      <c r="Q726" s="68"/>
      <c r="R726" s="68"/>
      <c r="S726" s="68"/>
    </row>
    <row r="727" spans="1:19" x14ac:dyDescent="0.25">
      <c r="A727" s="68"/>
      <c r="B727" s="68"/>
      <c r="C727" s="68"/>
      <c r="D727" s="68"/>
      <c r="E727" s="68"/>
      <c r="F727" s="68"/>
      <c r="G727" s="68"/>
      <c r="H727" s="68"/>
      <c r="I727" s="68"/>
      <c r="J727" s="68"/>
      <c r="K727" s="68"/>
      <c r="L727" s="68"/>
      <c r="M727" s="68"/>
      <c r="N727" s="68"/>
      <c r="O727" s="68"/>
      <c r="P727" s="68"/>
      <c r="Q727" s="68"/>
      <c r="R727" s="68"/>
      <c r="S727" s="68"/>
    </row>
    <row r="728" spans="1:19" x14ac:dyDescent="0.25">
      <c r="A728" s="68"/>
      <c r="B728" s="68"/>
      <c r="C728" s="68"/>
      <c r="D728" s="68"/>
      <c r="E728" s="68"/>
      <c r="F728" s="68"/>
      <c r="G728" s="68"/>
      <c r="H728" s="68"/>
      <c r="I728" s="68"/>
      <c r="J728" s="68"/>
      <c r="K728" s="68"/>
      <c r="L728" s="68"/>
      <c r="M728" s="68"/>
      <c r="N728" s="68"/>
      <c r="O728" s="68"/>
      <c r="P728" s="68"/>
      <c r="Q728" s="68"/>
      <c r="R728" s="68"/>
      <c r="S728" s="68"/>
    </row>
    <row r="729" spans="1:19" x14ac:dyDescent="0.25">
      <c r="A729" s="68"/>
      <c r="B729" s="68"/>
      <c r="C729" s="68"/>
      <c r="D729" s="68"/>
      <c r="E729" s="68"/>
      <c r="F729" s="68"/>
      <c r="G729" s="68"/>
      <c r="H729" s="68"/>
      <c r="I729" s="68"/>
      <c r="J729" s="68"/>
      <c r="K729" s="68"/>
      <c r="L729" s="68"/>
      <c r="M729" s="68"/>
      <c r="N729" s="68"/>
      <c r="O729" s="68"/>
      <c r="P729" s="68"/>
      <c r="Q729" s="68"/>
      <c r="R729" s="68"/>
      <c r="S729" s="68"/>
    </row>
    <row r="730" spans="1:19" x14ac:dyDescent="0.25">
      <c r="A730" s="68"/>
      <c r="B730" s="68"/>
      <c r="C730" s="68"/>
      <c r="D730" s="68"/>
      <c r="E730" s="68"/>
      <c r="F730" s="68"/>
      <c r="G730" s="68"/>
      <c r="H730" s="68"/>
      <c r="I730" s="68"/>
      <c r="J730" s="68"/>
      <c r="K730" s="68"/>
      <c r="L730" s="68"/>
      <c r="M730" s="68"/>
      <c r="N730" s="68"/>
      <c r="O730" s="68"/>
      <c r="P730" s="68"/>
      <c r="Q730" s="68"/>
      <c r="R730" s="68"/>
      <c r="S730" s="68"/>
    </row>
    <row r="731" spans="1:19" x14ac:dyDescent="0.25">
      <c r="A731" s="68"/>
      <c r="B731" s="68"/>
      <c r="C731" s="68"/>
      <c r="D731" s="68"/>
      <c r="E731" s="68"/>
      <c r="F731" s="68"/>
      <c r="G731" s="68"/>
      <c r="H731" s="68"/>
      <c r="I731" s="68"/>
      <c r="J731" s="68"/>
      <c r="K731" s="68"/>
      <c r="L731" s="68"/>
      <c r="M731" s="68"/>
      <c r="N731" s="68"/>
      <c r="O731" s="68"/>
      <c r="P731" s="68"/>
      <c r="Q731" s="68"/>
      <c r="R731" s="68"/>
      <c r="S731" s="68"/>
    </row>
    <row r="732" spans="1:19" x14ac:dyDescent="0.25">
      <c r="A732" s="68"/>
      <c r="B732" s="68"/>
      <c r="C732" s="68"/>
      <c r="D732" s="68"/>
      <c r="E732" s="68"/>
      <c r="F732" s="68"/>
      <c r="G732" s="68"/>
      <c r="H732" s="68"/>
      <c r="I732" s="68"/>
      <c r="J732" s="68"/>
      <c r="K732" s="68"/>
      <c r="L732" s="68"/>
      <c r="M732" s="68"/>
      <c r="N732" s="68"/>
      <c r="O732" s="68"/>
      <c r="P732" s="68"/>
      <c r="Q732" s="68"/>
      <c r="R732" s="68"/>
      <c r="S732" s="68"/>
    </row>
    <row r="733" spans="1:19" x14ac:dyDescent="0.25">
      <c r="A733" s="68"/>
      <c r="B733" s="68"/>
      <c r="C733" s="68"/>
      <c r="D733" s="68"/>
      <c r="E733" s="68"/>
      <c r="F733" s="68"/>
      <c r="G733" s="68"/>
      <c r="H733" s="68"/>
      <c r="I733" s="68"/>
      <c r="J733" s="68"/>
      <c r="K733" s="68"/>
      <c r="L733" s="68"/>
      <c r="M733" s="68"/>
      <c r="N733" s="68"/>
      <c r="O733" s="68"/>
      <c r="P733" s="68"/>
      <c r="Q733" s="68"/>
      <c r="R733" s="68"/>
      <c r="S733" s="68"/>
    </row>
    <row r="734" spans="1:19" x14ac:dyDescent="0.25">
      <c r="A734" s="68"/>
      <c r="B734" s="68"/>
      <c r="C734" s="68"/>
      <c r="D734" s="68"/>
      <c r="E734" s="68"/>
      <c r="F734" s="68"/>
      <c r="G734" s="68"/>
      <c r="H734" s="68"/>
      <c r="I734" s="68"/>
      <c r="J734" s="68"/>
      <c r="K734" s="68"/>
      <c r="L734" s="68"/>
      <c r="M734" s="68"/>
      <c r="N734" s="68"/>
      <c r="O734" s="68"/>
      <c r="P734" s="68"/>
      <c r="Q734" s="68"/>
      <c r="R734" s="68"/>
      <c r="S734" s="68"/>
    </row>
    <row r="735" spans="1:19" x14ac:dyDescent="0.25">
      <c r="A735" s="68"/>
      <c r="B735" s="68"/>
      <c r="C735" s="68"/>
      <c r="D735" s="68"/>
      <c r="E735" s="68"/>
      <c r="F735" s="68"/>
      <c r="G735" s="68"/>
      <c r="H735" s="68"/>
      <c r="I735" s="68"/>
      <c r="J735" s="68"/>
      <c r="K735" s="68"/>
      <c r="L735" s="68"/>
      <c r="M735" s="68"/>
      <c r="N735" s="68"/>
      <c r="O735" s="68"/>
      <c r="P735" s="68"/>
      <c r="Q735" s="68"/>
      <c r="R735" s="68"/>
      <c r="S735" s="68"/>
    </row>
    <row r="736" spans="1:19" x14ac:dyDescent="0.25">
      <c r="A736" s="68"/>
      <c r="B736" s="68"/>
      <c r="C736" s="68"/>
      <c r="D736" s="68"/>
      <c r="E736" s="68"/>
      <c r="F736" s="68"/>
      <c r="G736" s="68"/>
      <c r="H736" s="68"/>
      <c r="I736" s="68"/>
      <c r="J736" s="68"/>
      <c r="K736" s="68"/>
      <c r="L736" s="68"/>
      <c r="M736" s="68"/>
      <c r="N736" s="68"/>
      <c r="O736" s="68"/>
      <c r="P736" s="68"/>
      <c r="Q736" s="68"/>
      <c r="R736" s="68"/>
      <c r="S736" s="68"/>
    </row>
    <row r="737" spans="1:19" x14ac:dyDescent="0.25">
      <c r="A737" s="68"/>
      <c r="B737" s="68"/>
      <c r="C737" s="68"/>
      <c r="D737" s="68"/>
      <c r="E737" s="68"/>
      <c r="F737" s="68"/>
      <c r="G737" s="68"/>
      <c r="H737" s="68"/>
      <c r="I737" s="68"/>
      <c r="J737" s="68"/>
      <c r="K737" s="68"/>
      <c r="L737" s="68"/>
      <c r="M737" s="68"/>
      <c r="N737" s="68"/>
      <c r="O737" s="68"/>
      <c r="P737" s="68"/>
      <c r="Q737" s="68"/>
      <c r="R737" s="68"/>
      <c r="S737" s="68"/>
    </row>
    <row r="738" spans="1:19" x14ac:dyDescent="0.25">
      <c r="A738" s="68"/>
      <c r="B738" s="68"/>
      <c r="C738" s="68"/>
      <c r="D738" s="68"/>
      <c r="E738" s="68"/>
      <c r="F738" s="68"/>
      <c r="G738" s="68"/>
      <c r="H738" s="68"/>
      <c r="I738" s="68"/>
      <c r="J738" s="68"/>
      <c r="K738" s="68"/>
      <c r="L738" s="68"/>
      <c r="M738" s="68"/>
      <c r="N738" s="68"/>
      <c r="O738" s="68"/>
      <c r="P738" s="68"/>
      <c r="Q738" s="68"/>
      <c r="R738" s="68"/>
      <c r="S738" s="68"/>
    </row>
    <row r="739" spans="1:19" x14ac:dyDescent="0.25">
      <c r="A739" s="68"/>
      <c r="B739" s="68"/>
      <c r="C739" s="68"/>
      <c r="D739" s="68"/>
      <c r="E739" s="68"/>
      <c r="F739" s="68"/>
      <c r="G739" s="68"/>
      <c r="H739" s="68"/>
      <c r="I739" s="68"/>
      <c r="J739" s="68"/>
      <c r="K739" s="68"/>
      <c r="L739" s="68"/>
      <c r="M739" s="68"/>
      <c r="N739" s="68"/>
      <c r="O739" s="68"/>
      <c r="P739" s="68"/>
      <c r="Q739" s="68"/>
      <c r="R739" s="68"/>
      <c r="S739" s="68"/>
    </row>
    <row r="740" spans="1:19" x14ac:dyDescent="0.25">
      <c r="A740" s="68"/>
      <c r="B740" s="68"/>
      <c r="C740" s="68"/>
      <c r="D740" s="68"/>
      <c r="E740" s="68"/>
      <c r="F740" s="68"/>
      <c r="G740" s="68"/>
      <c r="H740" s="68"/>
      <c r="I740" s="68"/>
      <c r="J740" s="68"/>
      <c r="K740" s="68"/>
      <c r="L740" s="68"/>
      <c r="M740" s="68"/>
      <c r="N740" s="68"/>
      <c r="O740" s="68"/>
      <c r="P740" s="68"/>
      <c r="Q740" s="68"/>
      <c r="R740" s="68"/>
      <c r="S740" s="68"/>
    </row>
    <row r="741" spans="1:19" x14ac:dyDescent="0.25">
      <c r="A741" s="68"/>
      <c r="B741" s="68"/>
      <c r="C741" s="68"/>
      <c r="D741" s="68"/>
      <c r="E741" s="68"/>
      <c r="F741" s="68"/>
      <c r="G741" s="68"/>
      <c r="H741" s="68"/>
      <c r="I741" s="68"/>
      <c r="J741" s="68"/>
      <c r="K741" s="68"/>
      <c r="L741" s="68"/>
      <c r="M741" s="68"/>
      <c r="N741" s="68"/>
      <c r="O741" s="68"/>
      <c r="P741" s="68"/>
      <c r="Q741" s="68"/>
      <c r="R741" s="68"/>
      <c r="S741" s="68"/>
    </row>
    <row r="742" spans="1:19" x14ac:dyDescent="0.25">
      <c r="A742" s="68"/>
      <c r="B742" s="68"/>
      <c r="C742" s="68"/>
      <c r="D742" s="68"/>
      <c r="E742" s="68"/>
      <c r="F742" s="68"/>
      <c r="G742" s="68"/>
      <c r="H742" s="68"/>
      <c r="I742" s="68"/>
      <c r="J742" s="68"/>
      <c r="K742" s="68"/>
      <c r="L742" s="68"/>
      <c r="M742" s="68"/>
      <c r="N742" s="68"/>
      <c r="O742" s="68"/>
      <c r="P742" s="68"/>
      <c r="Q742" s="68"/>
      <c r="R742" s="68"/>
      <c r="S742" s="68"/>
    </row>
    <row r="743" spans="1:19" x14ac:dyDescent="0.25">
      <c r="A743" s="68"/>
      <c r="B743" s="68"/>
      <c r="C743" s="68"/>
      <c r="D743" s="68"/>
      <c r="E743" s="68"/>
      <c r="F743" s="68"/>
      <c r="G743" s="68"/>
      <c r="H743" s="68"/>
      <c r="I743" s="68"/>
      <c r="J743" s="68"/>
      <c r="K743" s="68"/>
      <c r="L743" s="68"/>
      <c r="M743" s="68"/>
      <c r="N743" s="68"/>
      <c r="O743" s="68"/>
      <c r="P743" s="68"/>
      <c r="Q743" s="68"/>
      <c r="R743" s="68"/>
      <c r="S743" s="68"/>
    </row>
    <row r="744" spans="1:19" x14ac:dyDescent="0.25">
      <c r="A744" s="68"/>
      <c r="B744" s="68"/>
      <c r="C744" s="68"/>
      <c r="D744" s="68"/>
      <c r="E744" s="68"/>
      <c r="F744" s="68"/>
      <c r="G744" s="68"/>
      <c r="H744" s="68"/>
      <c r="I744" s="68"/>
      <c r="J744" s="68"/>
      <c r="K744" s="68"/>
      <c r="L744" s="68"/>
      <c r="M744" s="68"/>
      <c r="N744" s="68"/>
      <c r="O744" s="68"/>
      <c r="P744" s="68"/>
      <c r="Q744" s="68"/>
      <c r="R744" s="68"/>
      <c r="S744" s="68"/>
    </row>
    <row r="745" spans="1:19" x14ac:dyDescent="0.25">
      <c r="A745" s="68"/>
      <c r="B745" s="68"/>
      <c r="C745" s="68"/>
      <c r="D745" s="68"/>
      <c r="E745" s="68"/>
      <c r="F745" s="68"/>
      <c r="G745" s="68"/>
      <c r="H745" s="68"/>
      <c r="I745" s="68"/>
      <c r="J745" s="68"/>
      <c r="K745" s="68"/>
      <c r="L745" s="68"/>
      <c r="M745" s="68"/>
      <c r="N745" s="68"/>
      <c r="O745" s="68"/>
      <c r="P745" s="68"/>
      <c r="Q745" s="68"/>
      <c r="R745" s="68"/>
      <c r="S745" s="68"/>
    </row>
    <row r="746" spans="1:19" x14ac:dyDescent="0.25">
      <c r="A746" s="68"/>
      <c r="B746" s="68"/>
      <c r="C746" s="68"/>
      <c r="D746" s="68"/>
      <c r="E746" s="68"/>
      <c r="F746" s="68"/>
      <c r="G746" s="68"/>
      <c r="H746" s="68"/>
      <c r="I746" s="68"/>
      <c r="J746" s="68"/>
      <c r="K746" s="68"/>
      <c r="L746" s="68"/>
      <c r="M746" s="68"/>
      <c r="N746" s="68"/>
      <c r="O746" s="68"/>
      <c r="P746" s="68"/>
      <c r="Q746" s="68"/>
      <c r="R746" s="68"/>
      <c r="S746" s="68"/>
    </row>
    <row r="747" spans="1:19" x14ac:dyDescent="0.25">
      <c r="A747" s="68"/>
      <c r="B747" s="68"/>
      <c r="C747" s="68"/>
      <c r="D747" s="68"/>
      <c r="E747" s="68"/>
      <c r="F747" s="68"/>
      <c r="G747" s="68"/>
      <c r="H747" s="68"/>
      <c r="I747" s="68"/>
      <c r="J747" s="68"/>
      <c r="K747" s="68"/>
      <c r="L747" s="68"/>
      <c r="M747" s="68"/>
      <c r="N747" s="68"/>
      <c r="O747" s="68"/>
      <c r="P747" s="68"/>
      <c r="Q747" s="68"/>
      <c r="R747" s="68"/>
      <c r="S747" s="68"/>
    </row>
    <row r="748" spans="1:19" x14ac:dyDescent="0.25">
      <c r="A748" s="68"/>
      <c r="B748" s="68"/>
      <c r="C748" s="68"/>
      <c r="D748" s="68"/>
      <c r="E748" s="68"/>
      <c r="F748" s="68"/>
      <c r="G748" s="68"/>
      <c r="H748" s="68"/>
      <c r="I748" s="68"/>
      <c r="J748" s="68"/>
      <c r="K748" s="68"/>
      <c r="L748" s="68"/>
      <c r="M748" s="68"/>
      <c r="N748" s="68"/>
      <c r="O748" s="68"/>
      <c r="P748" s="68"/>
      <c r="Q748" s="68"/>
      <c r="R748" s="68"/>
      <c r="S748" s="68"/>
    </row>
    <row r="749" spans="1:19" x14ac:dyDescent="0.25">
      <c r="A749" s="68"/>
      <c r="B749" s="68"/>
      <c r="C749" s="68"/>
      <c r="D749" s="68"/>
      <c r="E749" s="68"/>
      <c r="F749" s="68"/>
      <c r="G749" s="68"/>
      <c r="H749" s="68"/>
      <c r="I749" s="68"/>
      <c r="J749" s="68"/>
      <c r="K749" s="68"/>
      <c r="L749" s="68"/>
      <c r="M749" s="68"/>
      <c r="N749" s="68"/>
      <c r="O749" s="68"/>
      <c r="P749" s="68"/>
      <c r="Q749" s="68"/>
      <c r="R749" s="68"/>
      <c r="S749" s="68"/>
    </row>
    <row r="750" spans="1:19" x14ac:dyDescent="0.25">
      <c r="A750" s="68"/>
      <c r="B750" s="68"/>
      <c r="C750" s="68"/>
      <c r="D750" s="68"/>
      <c r="E750" s="68"/>
      <c r="F750" s="68"/>
      <c r="G750" s="68"/>
      <c r="H750" s="68"/>
      <c r="I750" s="68"/>
      <c r="J750" s="68"/>
      <c r="K750" s="68"/>
      <c r="L750" s="68"/>
      <c r="M750" s="68"/>
      <c r="N750" s="68"/>
      <c r="O750" s="68"/>
      <c r="P750" s="68"/>
      <c r="Q750" s="68"/>
      <c r="R750" s="68"/>
      <c r="S750" s="68"/>
    </row>
    <row r="751" spans="1:19" x14ac:dyDescent="0.25">
      <c r="A751" s="68"/>
      <c r="B751" s="68"/>
      <c r="C751" s="68"/>
      <c r="D751" s="68"/>
      <c r="E751" s="68"/>
      <c r="F751" s="68"/>
      <c r="G751" s="68"/>
      <c r="H751" s="68"/>
      <c r="I751" s="68"/>
      <c r="J751" s="68"/>
      <c r="K751" s="68"/>
      <c r="L751" s="68"/>
      <c r="M751" s="68"/>
      <c r="N751" s="68"/>
      <c r="O751" s="68"/>
      <c r="P751" s="68"/>
      <c r="Q751" s="68"/>
      <c r="R751" s="68"/>
      <c r="S751" s="68"/>
    </row>
    <row r="752" spans="1:19" x14ac:dyDescent="0.25">
      <c r="A752" s="68"/>
      <c r="B752" s="68"/>
      <c r="C752" s="68"/>
      <c r="D752" s="68"/>
      <c r="E752" s="68"/>
      <c r="F752" s="68"/>
      <c r="G752" s="68"/>
      <c r="H752" s="68"/>
      <c r="I752" s="68"/>
      <c r="J752" s="68"/>
      <c r="K752" s="68"/>
      <c r="L752" s="68"/>
      <c r="M752" s="68"/>
      <c r="N752" s="68"/>
      <c r="O752" s="68"/>
      <c r="P752" s="68"/>
      <c r="Q752" s="68"/>
      <c r="R752" s="68"/>
      <c r="S752" s="68"/>
    </row>
    <row r="753" spans="1:19" x14ac:dyDescent="0.25">
      <c r="A753" s="68"/>
      <c r="B753" s="68"/>
      <c r="C753" s="68"/>
      <c r="D753" s="68"/>
      <c r="E753" s="68"/>
      <c r="F753" s="68"/>
      <c r="G753" s="68"/>
      <c r="H753" s="68"/>
      <c r="I753" s="68"/>
      <c r="J753" s="68"/>
      <c r="K753" s="68"/>
      <c r="L753" s="68"/>
      <c r="M753" s="68"/>
      <c r="N753" s="68"/>
      <c r="O753" s="68"/>
      <c r="P753" s="68"/>
      <c r="Q753" s="68"/>
      <c r="R753" s="68"/>
      <c r="S753" s="68"/>
    </row>
    <row r="754" spans="1:19" x14ac:dyDescent="0.25">
      <c r="A754" s="68"/>
      <c r="B754" s="68"/>
      <c r="C754" s="68"/>
      <c r="D754" s="68"/>
      <c r="E754" s="68"/>
      <c r="F754" s="68"/>
      <c r="G754" s="68"/>
      <c r="H754" s="68"/>
      <c r="I754" s="68"/>
      <c r="J754" s="68"/>
      <c r="K754" s="68"/>
      <c r="L754" s="68"/>
      <c r="M754" s="68"/>
      <c r="N754" s="68"/>
      <c r="O754" s="68"/>
      <c r="P754" s="68"/>
      <c r="Q754" s="68"/>
      <c r="R754" s="68"/>
      <c r="S754" s="68"/>
    </row>
    <row r="755" spans="1:19" x14ac:dyDescent="0.25">
      <c r="A755" s="68"/>
      <c r="B755" s="68"/>
      <c r="C755" s="68"/>
      <c r="D755" s="68"/>
      <c r="E755" s="68"/>
      <c r="F755" s="68"/>
      <c r="G755" s="68"/>
      <c r="H755" s="68"/>
      <c r="I755" s="68"/>
      <c r="J755" s="68"/>
      <c r="K755" s="68"/>
      <c r="L755" s="68"/>
      <c r="M755" s="68"/>
      <c r="N755" s="68"/>
      <c r="O755" s="68"/>
      <c r="P755" s="68"/>
      <c r="Q755" s="68"/>
      <c r="R755" s="68"/>
      <c r="S755" s="68"/>
    </row>
    <row r="756" spans="1:19" x14ac:dyDescent="0.25">
      <c r="A756" s="68"/>
      <c r="B756" s="68"/>
      <c r="C756" s="68"/>
      <c r="D756" s="68"/>
      <c r="E756" s="68"/>
      <c r="F756" s="68"/>
      <c r="G756" s="68"/>
      <c r="H756" s="68"/>
      <c r="I756" s="68"/>
      <c r="J756" s="68"/>
      <c r="K756" s="68"/>
      <c r="L756" s="68"/>
      <c r="M756" s="68"/>
      <c r="N756" s="68"/>
      <c r="O756" s="68"/>
      <c r="P756" s="68"/>
      <c r="Q756" s="68"/>
      <c r="R756" s="68"/>
      <c r="S756" s="68"/>
    </row>
    <row r="757" spans="1:19" x14ac:dyDescent="0.25">
      <c r="A757" s="68"/>
      <c r="B757" s="68"/>
      <c r="C757" s="68"/>
      <c r="D757" s="68"/>
      <c r="E757" s="68"/>
      <c r="F757" s="68"/>
      <c r="G757" s="68"/>
      <c r="H757" s="68"/>
      <c r="I757" s="68"/>
      <c r="J757" s="68"/>
      <c r="K757" s="68"/>
      <c r="L757" s="68"/>
      <c r="M757" s="68"/>
      <c r="N757" s="68"/>
      <c r="O757" s="68"/>
      <c r="P757" s="68"/>
      <c r="Q757" s="68"/>
      <c r="R757" s="68"/>
      <c r="S757" s="68"/>
    </row>
    <row r="758" spans="1:19" x14ac:dyDescent="0.25">
      <c r="A758" s="68"/>
      <c r="B758" s="68"/>
      <c r="C758" s="68"/>
      <c r="D758" s="68"/>
      <c r="E758" s="68"/>
      <c r="F758" s="68"/>
      <c r="G758" s="68"/>
      <c r="H758" s="68"/>
      <c r="I758" s="68"/>
      <c r="J758" s="68"/>
      <c r="K758" s="68"/>
      <c r="L758" s="68"/>
      <c r="M758" s="68"/>
      <c r="N758" s="68"/>
      <c r="O758" s="68"/>
      <c r="P758" s="68"/>
      <c r="Q758" s="68"/>
      <c r="R758" s="68"/>
      <c r="S758" s="68"/>
    </row>
    <row r="759" spans="1:19" x14ac:dyDescent="0.25">
      <c r="A759" s="68"/>
      <c r="B759" s="68"/>
      <c r="C759" s="68"/>
      <c r="D759" s="68"/>
      <c r="E759" s="68"/>
      <c r="F759" s="68"/>
      <c r="G759" s="68"/>
      <c r="H759" s="68"/>
      <c r="I759" s="68"/>
      <c r="J759" s="68"/>
      <c r="K759" s="68"/>
      <c r="L759" s="68"/>
      <c r="M759" s="68"/>
      <c r="N759" s="68"/>
      <c r="O759" s="68"/>
      <c r="P759" s="68"/>
      <c r="Q759" s="68"/>
      <c r="R759" s="68"/>
      <c r="S759" s="68"/>
    </row>
    <row r="760" spans="1:19" x14ac:dyDescent="0.25">
      <c r="A760" s="68"/>
      <c r="B760" s="68"/>
      <c r="C760" s="68"/>
      <c r="D760" s="68"/>
      <c r="E760" s="68"/>
      <c r="F760" s="68"/>
      <c r="G760" s="68"/>
      <c r="H760" s="68"/>
      <c r="I760" s="68"/>
      <c r="J760" s="68"/>
      <c r="K760" s="68"/>
      <c r="L760" s="68"/>
      <c r="M760" s="68"/>
      <c r="N760" s="68"/>
      <c r="O760" s="68"/>
      <c r="P760" s="68"/>
      <c r="Q760" s="68"/>
      <c r="R760" s="68"/>
      <c r="S760" s="68"/>
    </row>
    <row r="761" spans="1:19" x14ac:dyDescent="0.25">
      <c r="A761" s="68"/>
      <c r="B761" s="68"/>
      <c r="C761" s="68"/>
      <c r="D761" s="68"/>
      <c r="E761" s="68"/>
      <c r="F761" s="68"/>
      <c r="G761" s="68"/>
      <c r="H761" s="68"/>
      <c r="I761" s="68"/>
      <c r="J761" s="68"/>
      <c r="K761" s="68"/>
      <c r="L761" s="68"/>
      <c r="M761" s="68"/>
      <c r="N761" s="68"/>
      <c r="O761" s="68"/>
      <c r="P761" s="68"/>
      <c r="Q761" s="68"/>
      <c r="R761" s="68"/>
      <c r="S761" s="68"/>
    </row>
    <row r="762" spans="1:19" x14ac:dyDescent="0.25">
      <c r="A762" s="68"/>
      <c r="B762" s="68"/>
      <c r="C762" s="68"/>
      <c r="D762" s="68"/>
      <c r="E762" s="68"/>
      <c r="F762" s="68"/>
      <c r="G762" s="68"/>
      <c r="H762" s="68"/>
      <c r="I762" s="68"/>
      <c r="J762" s="68"/>
      <c r="K762" s="68"/>
      <c r="L762" s="68"/>
      <c r="M762" s="68"/>
      <c r="N762" s="68"/>
      <c r="O762" s="68"/>
      <c r="P762" s="68"/>
      <c r="Q762" s="68"/>
      <c r="R762" s="68"/>
      <c r="S762" s="68"/>
    </row>
    <row r="763" spans="1:19" x14ac:dyDescent="0.25">
      <c r="A763" s="68"/>
      <c r="B763" s="68"/>
      <c r="C763" s="68"/>
      <c r="D763" s="68"/>
      <c r="E763" s="68"/>
      <c r="F763" s="68"/>
      <c r="G763" s="68"/>
      <c r="H763" s="68"/>
      <c r="I763" s="68"/>
      <c r="J763" s="68"/>
      <c r="K763" s="68"/>
      <c r="L763" s="68"/>
      <c r="M763" s="68"/>
      <c r="N763" s="68"/>
      <c r="O763" s="68"/>
      <c r="P763" s="68"/>
      <c r="Q763" s="68"/>
      <c r="R763" s="68"/>
      <c r="S763" s="68"/>
    </row>
    <row r="764" spans="1:19" x14ac:dyDescent="0.25">
      <c r="A764" s="68"/>
      <c r="B764" s="68"/>
      <c r="C764" s="68"/>
      <c r="D764" s="68"/>
      <c r="E764" s="68"/>
      <c r="F764" s="68"/>
      <c r="G764" s="68"/>
      <c r="H764" s="68"/>
      <c r="I764" s="68"/>
      <c r="J764" s="68"/>
      <c r="K764" s="68"/>
      <c r="L764" s="68"/>
      <c r="M764" s="68"/>
      <c r="N764" s="68"/>
      <c r="O764" s="68"/>
      <c r="P764" s="68"/>
      <c r="Q764" s="68"/>
      <c r="R764" s="68"/>
      <c r="S764" s="68"/>
    </row>
    <row r="765" spans="1:19" x14ac:dyDescent="0.25">
      <c r="A765" s="68"/>
      <c r="B765" s="68"/>
      <c r="C765" s="68"/>
      <c r="D765" s="68"/>
      <c r="E765" s="68"/>
      <c r="F765" s="68"/>
      <c r="G765" s="68"/>
      <c r="H765" s="68"/>
      <c r="I765" s="68"/>
      <c r="J765" s="68"/>
      <c r="K765" s="68"/>
      <c r="L765" s="68"/>
      <c r="M765" s="68"/>
      <c r="N765" s="68"/>
      <c r="O765" s="68"/>
      <c r="P765" s="68"/>
      <c r="Q765" s="68"/>
      <c r="R765" s="68"/>
      <c r="S765" s="68"/>
    </row>
    <row r="766" spans="1:19" x14ac:dyDescent="0.25">
      <c r="A766" s="68"/>
      <c r="B766" s="68"/>
      <c r="C766" s="68"/>
      <c r="D766" s="68"/>
      <c r="E766" s="68"/>
      <c r="F766" s="68"/>
      <c r="G766" s="68"/>
      <c r="H766" s="68"/>
      <c r="I766" s="68"/>
      <c r="J766" s="68"/>
      <c r="K766" s="68"/>
      <c r="L766" s="68"/>
      <c r="M766" s="68"/>
      <c r="N766" s="68"/>
      <c r="O766" s="68"/>
      <c r="P766" s="68"/>
      <c r="Q766" s="68"/>
      <c r="R766" s="68"/>
      <c r="S766" s="68"/>
    </row>
    <row r="767" spans="1:19" x14ac:dyDescent="0.25">
      <c r="A767" s="68"/>
      <c r="B767" s="68"/>
      <c r="C767" s="68"/>
      <c r="D767" s="68"/>
      <c r="E767" s="68"/>
      <c r="F767" s="68"/>
      <c r="G767" s="68"/>
      <c r="H767" s="68"/>
      <c r="I767" s="68"/>
      <c r="J767" s="68"/>
      <c r="K767" s="68"/>
      <c r="L767" s="68"/>
      <c r="M767" s="68"/>
      <c r="N767" s="68"/>
      <c r="O767" s="68"/>
      <c r="P767" s="68"/>
      <c r="Q767" s="68"/>
      <c r="R767" s="68"/>
      <c r="S767" s="68"/>
    </row>
    <row r="768" spans="1:19" x14ac:dyDescent="0.25">
      <c r="A768" s="68"/>
      <c r="B768" s="68"/>
      <c r="C768" s="68"/>
      <c r="D768" s="68"/>
      <c r="E768" s="68"/>
      <c r="F768" s="68"/>
      <c r="G768" s="68"/>
      <c r="H768" s="68"/>
      <c r="I768" s="68"/>
      <c r="J768" s="68"/>
      <c r="K768" s="68"/>
      <c r="L768" s="68"/>
      <c r="M768" s="68"/>
      <c r="N768" s="68"/>
      <c r="O768" s="68"/>
      <c r="P768" s="68"/>
      <c r="Q768" s="68"/>
      <c r="R768" s="68"/>
      <c r="S768" s="68"/>
    </row>
    <row r="769" spans="1:19" x14ac:dyDescent="0.25">
      <c r="A769" s="68"/>
      <c r="B769" s="68"/>
      <c r="C769" s="68"/>
      <c r="D769" s="68"/>
      <c r="E769" s="68"/>
      <c r="F769" s="68"/>
      <c r="G769" s="68"/>
      <c r="H769" s="68"/>
      <c r="I769" s="68"/>
      <c r="J769" s="68"/>
      <c r="K769" s="68"/>
      <c r="L769" s="68"/>
      <c r="M769" s="68"/>
      <c r="N769" s="68"/>
      <c r="O769" s="68"/>
      <c r="P769" s="68"/>
      <c r="Q769" s="68"/>
      <c r="R769" s="68"/>
      <c r="S769" s="68"/>
    </row>
    <row r="770" spans="1:19" x14ac:dyDescent="0.25">
      <c r="A770" s="68"/>
      <c r="B770" s="68"/>
      <c r="C770" s="68"/>
      <c r="D770" s="68"/>
      <c r="E770" s="68"/>
      <c r="F770" s="68"/>
      <c r="G770" s="68"/>
      <c r="H770" s="68"/>
      <c r="I770" s="68"/>
      <c r="J770" s="68"/>
      <c r="K770" s="68"/>
      <c r="L770" s="68"/>
      <c r="M770" s="68"/>
      <c r="N770" s="68"/>
      <c r="O770" s="68"/>
      <c r="P770" s="68"/>
      <c r="Q770" s="68"/>
      <c r="R770" s="68"/>
      <c r="S770" s="68"/>
    </row>
    <row r="771" spans="1:19" x14ac:dyDescent="0.25">
      <c r="A771" s="68"/>
      <c r="B771" s="68"/>
      <c r="C771" s="68"/>
      <c r="D771" s="68"/>
      <c r="E771" s="68"/>
      <c r="F771" s="68"/>
      <c r="G771" s="68"/>
      <c r="H771" s="68"/>
      <c r="I771" s="68"/>
      <c r="J771" s="68"/>
      <c r="K771" s="68"/>
      <c r="L771" s="68"/>
      <c r="M771" s="68"/>
      <c r="N771" s="68"/>
      <c r="O771" s="68"/>
      <c r="P771" s="68"/>
      <c r="Q771" s="68"/>
      <c r="R771" s="68"/>
      <c r="S771" s="68"/>
    </row>
    <row r="772" spans="1:19" x14ac:dyDescent="0.25">
      <c r="A772" s="68"/>
      <c r="B772" s="68"/>
      <c r="C772" s="68"/>
      <c r="D772" s="68"/>
      <c r="E772" s="68"/>
      <c r="F772" s="68"/>
      <c r="G772" s="68"/>
      <c r="H772" s="68"/>
      <c r="I772" s="68"/>
      <c r="J772" s="68"/>
      <c r="K772" s="68"/>
      <c r="L772" s="68"/>
      <c r="M772" s="68"/>
      <c r="N772" s="68"/>
      <c r="O772" s="68"/>
      <c r="P772" s="68"/>
      <c r="Q772" s="68"/>
      <c r="R772" s="68"/>
      <c r="S772" s="68"/>
    </row>
    <row r="773" spans="1:19" x14ac:dyDescent="0.25">
      <c r="A773" s="68"/>
      <c r="B773" s="68"/>
      <c r="C773" s="68"/>
      <c r="D773" s="68"/>
      <c r="E773" s="68"/>
      <c r="F773" s="68"/>
      <c r="G773" s="68"/>
      <c r="H773" s="68"/>
      <c r="I773" s="68"/>
      <c r="J773" s="68"/>
      <c r="K773" s="68"/>
      <c r="L773" s="68"/>
      <c r="M773" s="68"/>
      <c r="N773" s="68"/>
      <c r="O773" s="68"/>
      <c r="P773" s="68"/>
      <c r="Q773" s="68"/>
      <c r="R773" s="68"/>
      <c r="S773" s="68"/>
    </row>
    <row r="774" spans="1:19" x14ac:dyDescent="0.25">
      <c r="A774" s="68"/>
      <c r="B774" s="68"/>
      <c r="C774" s="68"/>
      <c r="D774" s="68"/>
      <c r="E774" s="68"/>
      <c r="F774" s="68"/>
      <c r="G774" s="68"/>
      <c r="H774" s="68"/>
      <c r="I774" s="68"/>
      <c r="J774" s="68"/>
      <c r="K774" s="68"/>
      <c r="L774" s="68"/>
      <c r="M774" s="68"/>
      <c r="N774" s="68"/>
      <c r="O774" s="68"/>
      <c r="P774" s="68"/>
      <c r="Q774" s="68"/>
      <c r="R774" s="68"/>
      <c r="S774" s="68"/>
    </row>
    <row r="775" spans="1:19" x14ac:dyDescent="0.25">
      <c r="A775" s="68"/>
      <c r="B775" s="68"/>
      <c r="C775" s="68"/>
      <c r="D775" s="68"/>
      <c r="E775" s="68"/>
      <c r="F775" s="68"/>
      <c r="G775" s="68"/>
      <c r="H775" s="68"/>
      <c r="I775" s="68"/>
      <c r="J775" s="68"/>
      <c r="K775" s="68"/>
      <c r="L775" s="68"/>
      <c r="M775" s="68"/>
      <c r="N775" s="68"/>
      <c r="O775" s="68"/>
      <c r="P775" s="68"/>
      <c r="Q775" s="68"/>
      <c r="R775" s="68"/>
      <c r="S775" s="68"/>
    </row>
    <row r="776" spans="1:19" x14ac:dyDescent="0.25">
      <c r="A776" s="68"/>
      <c r="B776" s="68"/>
      <c r="C776" s="68"/>
      <c r="D776" s="68"/>
      <c r="E776" s="68"/>
      <c r="F776" s="68"/>
      <c r="G776" s="68"/>
      <c r="H776" s="68"/>
      <c r="I776" s="68"/>
      <c r="J776" s="68"/>
      <c r="K776" s="68"/>
      <c r="L776" s="68"/>
      <c r="M776" s="68"/>
      <c r="N776" s="68"/>
      <c r="O776" s="68"/>
      <c r="P776" s="68"/>
      <c r="Q776" s="68"/>
      <c r="R776" s="68"/>
      <c r="S776" s="68"/>
    </row>
    <row r="777" spans="1:19" x14ac:dyDescent="0.25">
      <c r="A777" s="68"/>
      <c r="B777" s="68"/>
      <c r="C777" s="68"/>
      <c r="D777" s="68"/>
      <c r="E777" s="68"/>
      <c r="F777" s="68"/>
      <c r="G777" s="68"/>
      <c r="H777" s="68"/>
      <c r="I777" s="68"/>
      <c r="J777" s="68"/>
      <c r="K777" s="68"/>
      <c r="L777" s="68"/>
      <c r="M777" s="68"/>
      <c r="N777" s="68"/>
      <c r="O777" s="68"/>
      <c r="P777" s="68"/>
      <c r="Q777" s="68"/>
      <c r="R777" s="68"/>
      <c r="S777" s="68"/>
    </row>
    <row r="778" spans="1:19" x14ac:dyDescent="0.25">
      <c r="A778" s="68"/>
      <c r="B778" s="68"/>
      <c r="C778" s="68"/>
      <c r="D778" s="68"/>
      <c r="E778" s="68"/>
      <c r="F778" s="68"/>
      <c r="G778" s="68"/>
      <c r="H778" s="68"/>
      <c r="I778" s="68"/>
      <c r="J778" s="68"/>
      <c r="K778" s="68"/>
      <c r="L778" s="68"/>
      <c r="M778" s="68"/>
      <c r="N778" s="68"/>
      <c r="O778" s="68"/>
      <c r="P778" s="68"/>
      <c r="Q778" s="68"/>
      <c r="R778" s="68"/>
      <c r="S778" s="68"/>
    </row>
    <row r="779" spans="1:19" x14ac:dyDescent="0.25">
      <c r="A779" s="68"/>
      <c r="B779" s="68"/>
      <c r="C779" s="68"/>
      <c r="D779" s="68"/>
      <c r="E779" s="68"/>
      <c r="F779" s="68"/>
      <c r="G779" s="68"/>
      <c r="H779" s="68"/>
      <c r="I779" s="68"/>
      <c r="J779" s="68"/>
      <c r="K779" s="68"/>
      <c r="L779" s="68"/>
      <c r="M779" s="68"/>
      <c r="N779" s="68"/>
      <c r="O779" s="68"/>
      <c r="P779" s="68"/>
      <c r="Q779" s="68"/>
      <c r="R779" s="68"/>
      <c r="S779" s="68"/>
    </row>
    <row r="780" spans="1:19" x14ac:dyDescent="0.25">
      <c r="A780" s="68"/>
      <c r="B780" s="68"/>
      <c r="C780" s="68"/>
      <c r="D780" s="68"/>
      <c r="E780" s="68"/>
      <c r="F780" s="68"/>
      <c r="G780" s="68"/>
      <c r="H780" s="68"/>
      <c r="I780" s="68"/>
      <c r="J780" s="68"/>
      <c r="K780" s="68"/>
      <c r="L780" s="68"/>
      <c r="M780" s="68"/>
      <c r="N780" s="68"/>
      <c r="O780" s="68"/>
      <c r="P780" s="68"/>
      <c r="Q780" s="68"/>
      <c r="R780" s="68"/>
      <c r="S780" s="68"/>
    </row>
    <row r="781" spans="1:19" x14ac:dyDescent="0.25">
      <c r="A781" s="68"/>
      <c r="B781" s="68"/>
      <c r="C781" s="68"/>
      <c r="D781" s="68"/>
      <c r="E781" s="68"/>
      <c r="F781" s="68"/>
      <c r="G781" s="68"/>
      <c r="H781" s="68"/>
      <c r="I781" s="68"/>
      <c r="J781" s="68"/>
      <c r="K781" s="68"/>
      <c r="L781" s="68"/>
      <c r="M781" s="68"/>
      <c r="N781" s="68"/>
      <c r="O781" s="68"/>
      <c r="P781" s="68"/>
      <c r="Q781" s="68"/>
      <c r="R781" s="68"/>
      <c r="S781" s="68"/>
    </row>
    <row r="782" spans="1:19" x14ac:dyDescent="0.25">
      <c r="A782" s="68"/>
      <c r="B782" s="68"/>
      <c r="C782" s="68"/>
      <c r="D782" s="68"/>
      <c r="E782" s="68"/>
      <c r="F782" s="68"/>
      <c r="G782" s="68"/>
      <c r="H782" s="68"/>
      <c r="I782" s="68"/>
      <c r="J782" s="68"/>
      <c r="K782" s="68"/>
      <c r="L782" s="68"/>
      <c r="M782" s="68"/>
      <c r="N782" s="68"/>
      <c r="O782" s="68"/>
      <c r="P782" s="68"/>
      <c r="Q782" s="68"/>
      <c r="R782" s="68"/>
      <c r="S782" s="68"/>
    </row>
    <row r="783" spans="1:19" x14ac:dyDescent="0.25">
      <c r="A783" s="68"/>
      <c r="B783" s="68"/>
      <c r="C783" s="68"/>
      <c r="D783" s="68"/>
      <c r="E783" s="68"/>
      <c r="F783" s="68"/>
      <c r="G783" s="68"/>
      <c r="H783" s="68"/>
      <c r="I783" s="68"/>
      <c r="J783" s="68"/>
      <c r="K783" s="68"/>
      <c r="L783" s="68"/>
      <c r="M783" s="68"/>
      <c r="N783" s="68"/>
      <c r="O783" s="68"/>
      <c r="P783" s="68"/>
      <c r="Q783" s="68"/>
      <c r="R783" s="68"/>
      <c r="S783" s="68"/>
    </row>
    <row r="784" spans="1:19" x14ac:dyDescent="0.25">
      <c r="A784" s="68"/>
      <c r="B784" s="68"/>
      <c r="C784" s="68"/>
      <c r="D784" s="68"/>
      <c r="E784" s="68"/>
      <c r="F784" s="68"/>
      <c r="G784" s="68"/>
      <c r="H784" s="68"/>
      <c r="I784" s="68"/>
      <c r="J784" s="68"/>
      <c r="K784" s="68"/>
      <c r="L784" s="68"/>
      <c r="M784" s="68"/>
      <c r="N784" s="68"/>
      <c r="O784" s="68"/>
      <c r="P784" s="68"/>
      <c r="Q784" s="68"/>
      <c r="R784" s="68"/>
      <c r="S784" s="68"/>
    </row>
    <row r="785" spans="1:19" x14ac:dyDescent="0.25">
      <c r="A785" s="68"/>
      <c r="B785" s="68"/>
      <c r="C785" s="68"/>
      <c r="D785" s="68"/>
      <c r="E785" s="68"/>
      <c r="F785" s="68"/>
      <c r="G785" s="68"/>
      <c r="H785" s="68"/>
      <c r="I785" s="68"/>
      <c r="J785" s="68"/>
      <c r="K785" s="68"/>
      <c r="L785" s="68"/>
      <c r="M785" s="68"/>
      <c r="N785" s="68"/>
      <c r="O785" s="68"/>
      <c r="P785" s="68"/>
      <c r="Q785" s="68"/>
      <c r="R785" s="68"/>
      <c r="S785" s="68"/>
    </row>
    <row r="786" spans="1:19" x14ac:dyDescent="0.25">
      <c r="A786" s="68"/>
      <c r="B786" s="68"/>
      <c r="C786" s="68"/>
      <c r="D786" s="68"/>
      <c r="E786" s="68"/>
      <c r="F786" s="68"/>
      <c r="G786" s="68"/>
      <c r="H786" s="68"/>
      <c r="I786" s="68"/>
      <c r="J786" s="68"/>
      <c r="K786" s="68"/>
      <c r="L786" s="68"/>
      <c r="M786" s="68"/>
      <c r="N786" s="68"/>
      <c r="O786" s="68"/>
      <c r="P786" s="68"/>
      <c r="Q786" s="68"/>
      <c r="R786" s="68"/>
      <c r="S786" s="68"/>
    </row>
    <row r="787" spans="1:19" x14ac:dyDescent="0.25">
      <c r="A787" s="68"/>
      <c r="B787" s="68"/>
      <c r="C787" s="68"/>
      <c r="D787" s="68"/>
      <c r="E787" s="68"/>
      <c r="F787" s="68"/>
      <c r="G787" s="68"/>
      <c r="H787" s="68"/>
      <c r="I787" s="68"/>
      <c r="J787" s="68"/>
      <c r="K787" s="68"/>
      <c r="L787" s="68"/>
      <c r="M787" s="68"/>
      <c r="N787" s="68"/>
      <c r="O787" s="68"/>
      <c r="P787" s="68"/>
      <c r="Q787" s="68"/>
      <c r="R787" s="68"/>
      <c r="S787" s="68"/>
    </row>
    <row r="788" spans="1:19" x14ac:dyDescent="0.25">
      <c r="A788" s="68"/>
      <c r="B788" s="68"/>
      <c r="C788" s="68"/>
      <c r="D788" s="68"/>
      <c r="E788" s="68"/>
      <c r="F788" s="68"/>
      <c r="G788" s="68"/>
      <c r="H788" s="68"/>
      <c r="I788" s="68"/>
      <c r="J788" s="68"/>
      <c r="K788" s="68"/>
      <c r="L788" s="68"/>
      <c r="M788" s="68"/>
      <c r="N788" s="68"/>
      <c r="O788" s="68"/>
      <c r="P788" s="68"/>
      <c r="Q788" s="68"/>
      <c r="R788" s="68"/>
      <c r="S788" s="68"/>
    </row>
    <row r="789" spans="1:19" x14ac:dyDescent="0.25">
      <c r="A789" s="68"/>
      <c r="B789" s="68"/>
      <c r="C789" s="68"/>
      <c r="D789" s="68"/>
      <c r="E789" s="68"/>
      <c r="F789" s="68"/>
      <c r="G789" s="68"/>
      <c r="H789" s="68"/>
      <c r="I789" s="68"/>
      <c r="J789" s="68"/>
      <c r="K789" s="68"/>
      <c r="L789" s="68"/>
      <c r="M789" s="68"/>
      <c r="N789" s="68"/>
      <c r="O789" s="68"/>
      <c r="P789" s="68"/>
      <c r="Q789" s="68"/>
      <c r="R789" s="68"/>
      <c r="S789" s="68"/>
    </row>
    <row r="790" spans="1:19" x14ac:dyDescent="0.25">
      <c r="A790" s="68"/>
      <c r="B790" s="68"/>
      <c r="C790" s="68"/>
      <c r="D790" s="68"/>
      <c r="E790" s="68"/>
      <c r="F790" s="68"/>
      <c r="G790" s="68"/>
      <c r="H790" s="68"/>
      <c r="I790" s="68"/>
      <c r="J790" s="68"/>
      <c r="K790" s="68"/>
      <c r="L790" s="68"/>
      <c r="M790" s="68"/>
      <c r="N790" s="68"/>
      <c r="O790" s="68"/>
      <c r="P790" s="68"/>
      <c r="Q790" s="68"/>
      <c r="R790" s="68"/>
      <c r="S790" s="68"/>
    </row>
    <row r="791" spans="1:19" x14ac:dyDescent="0.25">
      <c r="A791" s="68"/>
      <c r="B791" s="68"/>
      <c r="C791" s="68"/>
      <c r="D791" s="68"/>
      <c r="E791" s="68"/>
      <c r="F791" s="68"/>
      <c r="G791" s="68"/>
      <c r="H791" s="68"/>
      <c r="I791" s="68"/>
      <c r="J791" s="68"/>
      <c r="K791" s="68"/>
      <c r="L791" s="68"/>
      <c r="M791" s="68"/>
      <c r="N791" s="68"/>
      <c r="O791" s="68"/>
      <c r="P791" s="68"/>
      <c r="Q791" s="68"/>
      <c r="R791" s="68"/>
      <c r="S791" s="68"/>
    </row>
    <row r="792" spans="1:19" x14ac:dyDescent="0.25">
      <c r="A792" s="68"/>
      <c r="B792" s="68"/>
      <c r="C792" s="68"/>
      <c r="D792" s="68"/>
      <c r="E792" s="68"/>
      <c r="F792" s="68"/>
      <c r="G792" s="68"/>
      <c r="H792" s="68"/>
      <c r="I792" s="68"/>
      <c r="J792" s="68"/>
      <c r="K792" s="68"/>
      <c r="L792" s="68"/>
      <c r="M792" s="68"/>
      <c r="N792" s="68"/>
      <c r="O792" s="68"/>
      <c r="P792" s="68"/>
      <c r="Q792" s="68"/>
      <c r="R792" s="68"/>
      <c r="S792" s="68"/>
    </row>
    <row r="793" spans="1:19" x14ac:dyDescent="0.25">
      <c r="A793" s="68"/>
      <c r="B793" s="68"/>
      <c r="C793" s="68"/>
      <c r="D793" s="68"/>
      <c r="E793" s="68"/>
      <c r="F793" s="68"/>
      <c r="G793" s="68"/>
      <c r="H793" s="68"/>
      <c r="I793" s="68"/>
      <c r="J793" s="68"/>
      <c r="K793" s="68"/>
      <c r="L793" s="68"/>
      <c r="M793" s="68"/>
      <c r="N793" s="68"/>
      <c r="O793" s="68"/>
      <c r="P793" s="68"/>
      <c r="Q793" s="68"/>
      <c r="R793" s="68"/>
      <c r="S793" s="68"/>
    </row>
    <row r="794" spans="1:19" x14ac:dyDescent="0.25">
      <c r="A794" s="68"/>
      <c r="B794" s="68"/>
      <c r="C794" s="68"/>
      <c r="D794" s="68"/>
      <c r="E794" s="68"/>
      <c r="F794" s="68"/>
      <c r="G794" s="68"/>
      <c r="H794" s="68"/>
      <c r="I794" s="68"/>
      <c r="J794" s="68"/>
      <c r="K794" s="68"/>
      <c r="L794" s="68"/>
      <c r="M794" s="68"/>
      <c r="N794" s="68"/>
      <c r="O794" s="68"/>
      <c r="P794" s="68"/>
      <c r="Q794" s="68"/>
      <c r="R794" s="68"/>
      <c r="S794" s="68"/>
    </row>
    <row r="795" spans="1:19" x14ac:dyDescent="0.25">
      <c r="A795" s="68"/>
      <c r="B795" s="68"/>
      <c r="C795" s="68"/>
      <c r="D795" s="68"/>
      <c r="E795" s="68"/>
      <c r="F795" s="68"/>
      <c r="G795" s="68"/>
      <c r="H795" s="68"/>
      <c r="I795" s="68"/>
      <c r="J795" s="68"/>
      <c r="K795" s="68"/>
      <c r="L795" s="68"/>
      <c r="M795" s="68"/>
      <c r="N795" s="68"/>
      <c r="O795" s="68"/>
      <c r="P795" s="68"/>
      <c r="Q795" s="68"/>
      <c r="R795" s="68"/>
      <c r="S795" s="68"/>
    </row>
    <row r="796" spans="1:19" x14ac:dyDescent="0.25">
      <c r="A796" s="68"/>
      <c r="B796" s="68"/>
      <c r="C796" s="68"/>
      <c r="D796" s="68"/>
      <c r="E796" s="68"/>
      <c r="F796" s="68"/>
      <c r="G796" s="68"/>
      <c r="H796" s="68"/>
      <c r="I796" s="68"/>
      <c r="J796" s="68"/>
      <c r="K796" s="68"/>
      <c r="L796" s="68"/>
      <c r="M796" s="68"/>
      <c r="N796" s="68"/>
      <c r="O796" s="68"/>
      <c r="P796" s="68"/>
      <c r="Q796" s="68"/>
      <c r="R796" s="68"/>
      <c r="S796" s="68"/>
    </row>
    <row r="797" spans="1:19" x14ac:dyDescent="0.25">
      <c r="A797" s="68"/>
      <c r="B797" s="68"/>
      <c r="C797" s="68"/>
      <c r="D797" s="68"/>
      <c r="E797" s="68"/>
      <c r="F797" s="68"/>
      <c r="G797" s="68"/>
      <c r="H797" s="68"/>
      <c r="I797" s="68"/>
      <c r="J797" s="68"/>
      <c r="K797" s="68"/>
      <c r="L797" s="68"/>
      <c r="M797" s="68"/>
      <c r="N797" s="68"/>
      <c r="O797" s="68"/>
      <c r="P797" s="68"/>
      <c r="Q797" s="68"/>
      <c r="R797" s="68"/>
      <c r="S797" s="68"/>
    </row>
    <row r="798" spans="1:19" x14ac:dyDescent="0.25">
      <c r="A798" s="68"/>
      <c r="B798" s="68"/>
      <c r="C798" s="68"/>
      <c r="D798" s="68"/>
      <c r="E798" s="68"/>
      <c r="F798" s="68"/>
      <c r="G798" s="68"/>
      <c r="H798" s="68"/>
      <c r="I798" s="68"/>
      <c r="J798" s="68"/>
      <c r="K798" s="68"/>
      <c r="L798" s="68"/>
      <c r="M798" s="68"/>
      <c r="N798" s="68"/>
      <c r="O798" s="68"/>
      <c r="P798" s="68"/>
      <c r="Q798" s="68"/>
      <c r="R798" s="68"/>
      <c r="S798" s="68"/>
    </row>
    <row r="799" spans="1:19" x14ac:dyDescent="0.25">
      <c r="A799" s="68"/>
      <c r="B799" s="68"/>
      <c r="C799" s="68"/>
      <c r="D799" s="68"/>
      <c r="E799" s="68"/>
      <c r="F799" s="68"/>
      <c r="G799" s="68"/>
      <c r="H799" s="68"/>
      <c r="I799" s="68"/>
      <c r="J799" s="68"/>
      <c r="K799" s="68"/>
      <c r="L799" s="68"/>
      <c r="M799" s="68"/>
      <c r="N799" s="68"/>
      <c r="O799" s="68"/>
      <c r="P799" s="68"/>
      <c r="Q799" s="68"/>
      <c r="R799" s="68"/>
      <c r="S799" s="68"/>
    </row>
    <row r="800" spans="1:19" x14ac:dyDescent="0.25">
      <c r="A800" s="68"/>
      <c r="B800" s="68"/>
      <c r="C800" s="68"/>
      <c r="D800" s="68"/>
      <c r="E800" s="68"/>
      <c r="F800" s="68"/>
      <c r="G800" s="68"/>
      <c r="H800" s="68"/>
      <c r="I800" s="68"/>
      <c r="J800" s="68"/>
      <c r="K800" s="68"/>
      <c r="L800" s="68"/>
      <c r="M800" s="68"/>
      <c r="N800" s="68"/>
      <c r="O800" s="68"/>
      <c r="P800" s="68"/>
      <c r="Q800" s="68"/>
      <c r="R800" s="68"/>
      <c r="S800" s="68"/>
    </row>
    <row r="801" spans="1:19" x14ac:dyDescent="0.25">
      <c r="A801" s="68"/>
      <c r="B801" s="68"/>
      <c r="C801" s="68"/>
      <c r="D801" s="68"/>
      <c r="E801" s="68"/>
      <c r="F801" s="68"/>
      <c r="G801" s="68"/>
      <c r="H801" s="68"/>
      <c r="I801" s="68"/>
      <c r="J801" s="68"/>
      <c r="K801" s="68"/>
      <c r="L801" s="68"/>
      <c r="M801" s="68"/>
      <c r="N801" s="68"/>
      <c r="O801" s="68"/>
      <c r="P801" s="68"/>
      <c r="Q801" s="68"/>
      <c r="R801" s="68"/>
      <c r="S801" s="68"/>
    </row>
    <row r="802" spans="1:19" x14ac:dyDescent="0.25">
      <c r="A802" s="68"/>
      <c r="B802" s="68"/>
      <c r="C802" s="68"/>
      <c r="D802" s="68"/>
      <c r="E802" s="68"/>
      <c r="F802" s="68"/>
      <c r="G802" s="68"/>
      <c r="H802" s="68"/>
      <c r="I802" s="68"/>
      <c r="J802" s="68"/>
      <c r="K802" s="68"/>
      <c r="L802" s="68"/>
      <c r="M802" s="68"/>
      <c r="N802" s="68"/>
      <c r="O802" s="68"/>
      <c r="P802" s="68"/>
      <c r="Q802" s="68"/>
      <c r="R802" s="68"/>
      <c r="S802" s="68"/>
    </row>
    <row r="803" spans="1:19" x14ac:dyDescent="0.25">
      <c r="A803" s="68"/>
      <c r="B803" s="68"/>
      <c r="C803" s="68"/>
      <c r="D803" s="68"/>
      <c r="E803" s="68"/>
      <c r="F803" s="68"/>
      <c r="G803" s="68"/>
      <c r="H803" s="68"/>
      <c r="I803" s="68"/>
      <c r="J803" s="68"/>
      <c r="K803" s="68"/>
      <c r="L803" s="68"/>
      <c r="M803" s="68"/>
      <c r="N803" s="68"/>
      <c r="O803" s="68"/>
      <c r="P803" s="68"/>
      <c r="Q803" s="68"/>
      <c r="R803" s="68"/>
      <c r="S803" s="68"/>
    </row>
    <row r="804" spans="1:19" x14ac:dyDescent="0.25">
      <c r="A804" s="68"/>
      <c r="B804" s="68"/>
      <c r="C804" s="68"/>
      <c r="D804" s="68"/>
      <c r="E804" s="68"/>
      <c r="F804" s="68"/>
      <c r="G804" s="68"/>
      <c r="H804" s="68"/>
      <c r="I804" s="68"/>
      <c r="J804" s="68"/>
      <c r="K804" s="68"/>
      <c r="L804" s="68"/>
      <c r="M804" s="68"/>
      <c r="N804" s="68"/>
      <c r="O804" s="68"/>
      <c r="P804" s="68"/>
      <c r="Q804" s="68"/>
      <c r="R804" s="68"/>
      <c r="S804" s="68"/>
    </row>
    <row r="805" spans="1:19" x14ac:dyDescent="0.25">
      <c r="A805" s="68"/>
      <c r="B805" s="68"/>
      <c r="C805" s="68"/>
      <c r="D805" s="68"/>
      <c r="E805" s="68"/>
      <c r="F805" s="68"/>
      <c r="G805" s="68"/>
      <c r="H805" s="68"/>
      <c r="I805" s="68"/>
      <c r="J805" s="68"/>
      <c r="K805" s="68"/>
      <c r="L805" s="68"/>
      <c r="M805" s="68"/>
      <c r="N805" s="68"/>
      <c r="O805" s="68"/>
      <c r="P805" s="68"/>
      <c r="Q805" s="68"/>
      <c r="R805" s="68"/>
      <c r="S805" s="68"/>
    </row>
    <row r="806" spans="1:19" x14ac:dyDescent="0.25">
      <c r="A806" s="68"/>
      <c r="B806" s="68"/>
      <c r="C806" s="68"/>
      <c r="D806" s="68"/>
      <c r="E806" s="68"/>
      <c r="F806" s="68"/>
      <c r="G806" s="68"/>
      <c r="H806" s="68"/>
      <c r="I806" s="68"/>
      <c r="J806" s="68"/>
      <c r="K806" s="68"/>
      <c r="L806" s="68"/>
      <c r="M806" s="68"/>
      <c r="N806" s="68"/>
      <c r="O806" s="68"/>
      <c r="P806" s="68"/>
      <c r="Q806" s="68"/>
      <c r="R806" s="68"/>
      <c r="S806" s="68"/>
    </row>
    <row r="807" spans="1:19" x14ac:dyDescent="0.25">
      <c r="A807" s="68"/>
      <c r="B807" s="68"/>
      <c r="C807" s="68"/>
      <c r="D807" s="68"/>
      <c r="E807" s="68"/>
      <c r="F807" s="68"/>
      <c r="G807" s="68"/>
      <c r="H807" s="68"/>
      <c r="I807" s="68"/>
      <c r="J807" s="68"/>
      <c r="K807" s="68"/>
      <c r="L807" s="68"/>
      <c r="M807" s="68"/>
      <c r="N807" s="68"/>
      <c r="O807" s="68"/>
      <c r="P807" s="68"/>
      <c r="Q807" s="68"/>
      <c r="R807" s="68"/>
      <c r="S807" s="68"/>
    </row>
    <row r="808" spans="1:19" x14ac:dyDescent="0.25">
      <c r="A808" s="68"/>
      <c r="B808" s="68"/>
      <c r="C808" s="68"/>
      <c r="D808" s="68"/>
      <c r="E808" s="68"/>
      <c r="F808" s="68"/>
      <c r="G808" s="68"/>
      <c r="H808" s="68"/>
      <c r="I808" s="68"/>
      <c r="J808" s="68"/>
      <c r="K808" s="68"/>
      <c r="L808" s="68"/>
      <c r="M808" s="68"/>
      <c r="N808" s="68"/>
      <c r="O808" s="68"/>
      <c r="P808" s="68"/>
      <c r="Q808" s="68"/>
      <c r="R808" s="68"/>
      <c r="S808" s="68"/>
    </row>
    <row r="809" spans="1:19" x14ac:dyDescent="0.25">
      <c r="A809" s="68"/>
      <c r="B809" s="68"/>
      <c r="C809" s="68"/>
      <c r="D809" s="68"/>
      <c r="E809" s="68"/>
      <c r="F809" s="68"/>
      <c r="G809" s="68"/>
      <c r="H809" s="68"/>
      <c r="I809" s="68"/>
      <c r="J809" s="68"/>
      <c r="K809" s="68"/>
      <c r="L809" s="68"/>
      <c r="M809" s="68"/>
      <c r="N809" s="68"/>
      <c r="O809" s="68"/>
      <c r="P809" s="68"/>
      <c r="Q809" s="68"/>
      <c r="R809" s="68"/>
      <c r="S809" s="68"/>
    </row>
    <row r="810" spans="1:19" x14ac:dyDescent="0.25">
      <c r="A810" s="68"/>
      <c r="B810" s="68"/>
      <c r="C810" s="68"/>
      <c r="D810" s="68"/>
      <c r="E810" s="68"/>
      <c r="F810" s="68"/>
      <c r="G810" s="68"/>
      <c r="H810" s="68"/>
      <c r="I810" s="68"/>
      <c r="J810" s="68"/>
      <c r="K810" s="68"/>
      <c r="L810" s="68"/>
      <c r="M810" s="68"/>
      <c r="N810" s="68"/>
      <c r="O810" s="68"/>
      <c r="P810" s="68"/>
      <c r="Q810" s="68"/>
      <c r="R810" s="68"/>
      <c r="S810" s="68"/>
    </row>
    <row r="811" spans="1:19" x14ac:dyDescent="0.25">
      <c r="A811" s="68"/>
      <c r="B811" s="68"/>
      <c r="C811" s="68"/>
      <c r="D811" s="68"/>
      <c r="E811" s="68"/>
      <c r="F811" s="68"/>
      <c r="G811" s="68"/>
      <c r="H811" s="68"/>
      <c r="I811" s="68"/>
      <c r="J811" s="68"/>
      <c r="K811" s="68"/>
      <c r="L811" s="68"/>
      <c r="M811" s="68"/>
      <c r="N811" s="68"/>
      <c r="O811" s="68"/>
      <c r="P811" s="68"/>
      <c r="Q811" s="68"/>
      <c r="R811" s="68"/>
      <c r="S811" s="68"/>
    </row>
    <row r="812" spans="1:19" x14ac:dyDescent="0.25">
      <c r="A812" s="68"/>
      <c r="B812" s="68"/>
      <c r="C812" s="68"/>
      <c r="D812" s="68"/>
      <c r="E812" s="68"/>
      <c r="F812" s="68"/>
      <c r="G812" s="68"/>
      <c r="H812" s="68"/>
      <c r="I812" s="68"/>
      <c r="J812" s="68"/>
      <c r="K812" s="68"/>
      <c r="L812" s="68"/>
      <c r="M812" s="68"/>
      <c r="N812" s="68"/>
      <c r="O812" s="68"/>
      <c r="P812" s="68"/>
      <c r="Q812" s="68"/>
      <c r="R812" s="68"/>
      <c r="S812" s="68"/>
    </row>
    <row r="813" spans="1:19" x14ac:dyDescent="0.25">
      <c r="A813" s="68"/>
      <c r="B813" s="68"/>
      <c r="C813" s="68"/>
      <c r="D813" s="68"/>
      <c r="E813" s="68"/>
      <c r="F813" s="68"/>
      <c r="G813" s="68"/>
      <c r="H813" s="68"/>
      <c r="I813" s="68"/>
      <c r="J813" s="68"/>
      <c r="K813" s="68"/>
      <c r="L813" s="68"/>
      <c r="M813" s="68"/>
      <c r="N813" s="68"/>
      <c r="O813" s="68"/>
      <c r="P813" s="68"/>
      <c r="Q813" s="68"/>
      <c r="R813" s="68"/>
      <c r="S813" s="68"/>
    </row>
    <row r="814" spans="1:19" x14ac:dyDescent="0.25">
      <c r="A814" s="68"/>
      <c r="B814" s="68"/>
      <c r="C814" s="68"/>
      <c r="D814" s="68"/>
      <c r="E814" s="68"/>
      <c r="F814" s="68"/>
      <c r="G814" s="68"/>
      <c r="H814" s="68"/>
      <c r="I814" s="68"/>
      <c r="J814" s="68"/>
      <c r="K814" s="68"/>
      <c r="L814" s="68"/>
      <c r="M814" s="68"/>
      <c r="N814" s="68"/>
      <c r="O814" s="68"/>
      <c r="P814" s="68"/>
      <c r="Q814" s="68"/>
      <c r="R814" s="68"/>
      <c r="S814" s="68"/>
    </row>
    <row r="815" spans="1:19" x14ac:dyDescent="0.25">
      <c r="A815" s="68"/>
      <c r="B815" s="68"/>
      <c r="C815" s="68"/>
      <c r="D815" s="68"/>
      <c r="E815" s="68"/>
      <c r="F815" s="68"/>
      <c r="G815" s="68"/>
      <c r="H815" s="68"/>
      <c r="I815" s="68"/>
      <c r="J815" s="68"/>
      <c r="K815" s="68"/>
      <c r="L815" s="68"/>
      <c r="M815" s="68"/>
      <c r="N815" s="68"/>
      <c r="O815" s="68"/>
      <c r="P815" s="68"/>
      <c r="Q815" s="68"/>
      <c r="R815" s="68"/>
      <c r="S815" s="68"/>
    </row>
    <row r="816" spans="1:19" x14ac:dyDescent="0.25">
      <c r="A816" s="68"/>
      <c r="B816" s="68"/>
      <c r="C816" s="68"/>
      <c r="D816" s="68"/>
      <c r="E816" s="68"/>
      <c r="F816" s="68"/>
      <c r="G816" s="68"/>
      <c r="H816" s="68"/>
      <c r="I816" s="68"/>
      <c r="J816" s="68"/>
      <c r="K816" s="68"/>
      <c r="L816" s="68"/>
      <c r="M816" s="68"/>
      <c r="N816" s="68"/>
      <c r="O816" s="68"/>
      <c r="P816" s="68"/>
      <c r="Q816" s="68"/>
      <c r="R816" s="68"/>
      <c r="S816" s="68"/>
    </row>
    <row r="817" spans="1:19" x14ac:dyDescent="0.25">
      <c r="A817" s="68"/>
      <c r="B817" s="68"/>
      <c r="C817" s="68"/>
      <c r="D817" s="68"/>
      <c r="E817" s="68"/>
      <c r="F817" s="68"/>
      <c r="G817" s="68"/>
      <c r="H817" s="68"/>
      <c r="I817" s="68"/>
      <c r="J817" s="68"/>
      <c r="K817" s="68"/>
      <c r="L817" s="68"/>
      <c r="M817" s="68"/>
      <c r="N817" s="68"/>
      <c r="O817" s="68"/>
      <c r="P817" s="68"/>
      <c r="Q817" s="68"/>
      <c r="R817" s="68"/>
      <c r="S817" s="68"/>
    </row>
    <row r="818" spans="1:19" x14ac:dyDescent="0.25">
      <c r="A818" s="68"/>
      <c r="B818" s="68"/>
      <c r="C818" s="68"/>
      <c r="D818" s="68"/>
      <c r="E818" s="68"/>
      <c r="F818" s="68"/>
      <c r="G818" s="68"/>
      <c r="H818" s="68"/>
      <c r="I818" s="68"/>
      <c r="J818" s="68"/>
      <c r="K818" s="68"/>
      <c r="L818" s="68"/>
      <c r="M818" s="68"/>
      <c r="N818" s="68"/>
      <c r="O818" s="68"/>
      <c r="P818" s="68"/>
      <c r="Q818" s="68"/>
      <c r="R818" s="68"/>
      <c r="S818" s="68"/>
    </row>
    <row r="819" spans="1:19" x14ac:dyDescent="0.25">
      <c r="A819" s="68"/>
      <c r="B819" s="68"/>
      <c r="C819" s="68"/>
      <c r="D819" s="68"/>
      <c r="E819" s="68"/>
      <c r="F819" s="68"/>
      <c r="G819" s="68"/>
      <c r="H819" s="68"/>
      <c r="I819" s="68"/>
      <c r="J819" s="68"/>
      <c r="K819" s="68"/>
      <c r="L819" s="68"/>
      <c r="M819" s="68"/>
      <c r="N819" s="68"/>
      <c r="O819" s="68"/>
      <c r="P819" s="68"/>
      <c r="Q819" s="68"/>
      <c r="R819" s="68"/>
      <c r="S819" s="68"/>
    </row>
    <row r="820" spans="1:19" x14ac:dyDescent="0.25">
      <c r="A820" s="68"/>
      <c r="B820" s="68"/>
      <c r="C820" s="68"/>
      <c r="D820" s="68"/>
      <c r="E820" s="68"/>
      <c r="F820" s="68"/>
      <c r="G820" s="68"/>
      <c r="H820" s="68"/>
      <c r="I820" s="68"/>
      <c r="J820" s="68"/>
      <c r="K820" s="68"/>
      <c r="L820" s="68"/>
      <c r="M820" s="68"/>
      <c r="N820" s="68"/>
      <c r="O820" s="68"/>
      <c r="P820" s="68"/>
      <c r="Q820" s="68"/>
      <c r="R820" s="68"/>
      <c r="S820" s="68"/>
    </row>
    <row r="821" spans="1:19" x14ac:dyDescent="0.25">
      <c r="A821" s="68"/>
      <c r="B821" s="68"/>
      <c r="C821" s="68"/>
      <c r="D821" s="68"/>
      <c r="E821" s="68"/>
      <c r="F821" s="68"/>
      <c r="G821" s="68"/>
      <c r="H821" s="68"/>
      <c r="I821" s="68"/>
      <c r="J821" s="68"/>
      <c r="K821" s="68"/>
      <c r="L821" s="68"/>
      <c r="M821" s="68"/>
      <c r="N821" s="68"/>
      <c r="O821" s="68"/>
      <c r="P821" s="68"/>
      <c r="Q821" s="68"/>
      <c r="R821" s="68"/>
      <c r="S821" s="68"/>
    </row>
    <row r="822" spans="1:19" x14ac:dyDescent="0.25">
      <c r="A822" s="68"/>
      <c r="B822" s="68"/>
      <c r="C822" s="68"/>
      <c r="D822" s="68"/>
      <c r="E822" s="68"/>
      <c r="F822" s="68"/>
      <c r="G822" s="68"/>
      <c r="H822" s="68"/>
      <c r="I822" s="68"/>
      <c r="J822" s="68"/>
      <c r="K822" s="68"/>
      <c r="L822" s="68"/>
      <c r="M822" s="68"/>
      <c r="N822" s="68"/>
      <c r="O822" s="68"/>
      <c r="P822" s="68"/>
      <c r="Q822" s="68"/>
      <c r="R822" s="68"/>
      <c r="S822" s="68"/>
    </row>
    <row r="823" spans="1:19" x14ac:dyDescent="0.25">
      <c r="A823" s="68"/>
      <c r="B823" s="68"/>
      <c r="C823" s="68"/>
      <c r="D823" s="68"/>
      <c r="E823" s="68"/>
      <c r="F823" s="68"/>
      <c r="G823" s="68"/>
      <c r="H823" s="68"/>
      <c r="I823" s="68"/>
      <c r="J823" s="68"/>
      <c r="K823" s="68"/>
      <c r="L823" s="68"/>
      <c r="M823" s="68"/>
      <c r="N823" s="68"/>
      <c r="O823" s="68"/>
      <c r="P823" s="68"/>
      <c r="Q823" s="68"/>
      <c r="R823" s="68"/>
      <c r="S823" s="68"/>
    </row>
    <row r="824" spans="1:19" x14ac:dyDescent="0.25">
      <c r="A824" s="68"/>
      <c r="B824" s="68"/>
      <c r="C824" s="68"/>
      <c r="D824" s="68"/>
      <c r="E824" s="68"/>
      <c r="F824" s="68"/>
      <c r="G824" s="68"/>
      <c r="H824" s="68"/>
      <c r="I824" s="68"/>
      <c r="J824" s="68"/>
      <c r="K824" s="68"/>
      <c r="L824" s="68"/>
      <c r="M824" s="68"/>
      <c r="N824" s="68"/>
      <c r="O824" s="68"/>
      <c r="P824" s="68"/>
      <c r="Q824" s="68"/>
      <c r="R824" s="68"/>
      <c r="S824" s="68"/>
    </row>
    <row r="825" spans="1:19" x14ac:dyDescent="0.25">
      <c r="A825" s="68"/>
      <c r="B825" s="68"/>
      <c r="C825" s="68"/>
      <c r="D825" s="68"/>
      <c r="E825" s="68"/>
      <c r="F825" s="68"/>
      <c r="G825" s="68"/>
      <c r="H825" s="68"/>
      <c r="I825" s="68"/>
      <c r="J825" s="68"/>
      <c r="K825" s="68"/>
      <c r="L825" s="68"/>
      <c r="M825" s="68"/>
      <c r="N825" s="68"/>
      <c r="O825" s="68"/>
      <c r="P825" s="68"/>
      <c r="Q825" s="68"/>
      <c r="R825" s="68"/>
      <c r="S825" s="68"/>
    </row>
    <row r="826" spans="1:19" x14ac:dyDescent="0.25">
      <c r="A826" s="68"/>
      <c r="B826" s="68"/>
      <c r="C826" s="68"/>
      <c r="D826" s="68"/>
      <c r="E826" s="68"/>
      <c r="F826" s="68"/>
      <c r="G826" s="68"/>
      <c r="H826" s="68"/>
      <c r="I826" s="68"/>
      <c r="J826" s="68"/>
      <c r="K826" s="68"/>
      <c r="L826" s="68"/>
      <c r="M826" s="68"/>
      <c r="N826" s="68"/>
      <c r="O826" s="68"/>
      <c r="P826" s="68"/>
      <c r="Q826" s="68"/>
      <c r="R826" s="68"/>
      <c r="S826" s="68"/>
    </row>
    <row r="827" spans="1:19" x14ac:dyDescent="0.25">
      <c r="A827" s="68"/>
      <c r="B827" s="68"/>
      <c r="C827" s="68"/>
      <c r="D827" s="68"/>
      <c r="E827" s="68"/>
      <c r="F827" s="68"/>
      <c r="G827" s="68"/>
      <c r="H827" s="68"/>
      <c r="I827" s="68"/>
      <c r="J827" s="68"/>
      <c r="K827" s="68"/>
      <c r="L827" s="68"/>
      <c r="M827" s="68"/>
      <c r="N827" s="68"/>
      <c r="O827" s="68"/>
      <c r="P827" s="68"/>
      <c r="Q827" s="68"/>
      <c r="R827" s="68"/>
      <c r="S827" s="68"/>
    </row>
    <row r="828" spans="1:19" x14ac:dyDescent="0.25">
      <c r="A828" s="68"/>
      <c r="B828" s="68"/>
      <c r="C828" s="68"/>
      <c r="D828" s="68"/>
      <c r="E828" s="68"/>
      <c r="F828" s="68"/>
      <c r="G828" s="68"/>
      <c r="H828" s="68"/>
      <c r="I828" s="68"/>
      <c r="J828" s="68"/>
      <c r="K828" s="68"/>
      <c r="L828" s="68"/>
      <c r="M828" s="68"/>
      <c r="N828" s="68"/>
      <c r="O828" s="68"/>
      <c r="P828" s="68"/>
      <c r="Q828" s="68"/>
      <c r="R828" s="68"/>
      <c r="S828" s="68"/>
    </row>
    <row r="829" spans="1:19" x14ac:dyDescent="0.25">
      <c r="A829" s="68"/>
      <c r="B829" s="68"/>
      <c r="C829" s="68"/>
      <c r="D829" s="68"/>
      <c r="E829" s="68"/>
      <c r="F829" s="68"/>
      <c r="G829" s="68"/>
      <c r="H829" s="68"/>
      <c r="I829" s="68"/>
      <c r="J829" s="68"/>
      <c r="K829" s="68"/>
      <c r="L829" s="68"/>
      <c r="M829" s="68"/>
      <c r="N829" s="68"/>
      <c r="O829" s="68"/>
      <c r="P829" s="68"/>
      <c r="Q829" s="68"/>
      <c r="R829" s="68"/>
      <c r="S829" s="68"/>
    </row>
    <row r="830" spans="1:19" x14ac:dyDescent="0.25">
      <c r="A830" s="68"/>
      <c r="B830" s="68"/>
      <c r="C830" s="68"/>
      <c r="D830" s="68"/>
      <c r="E830" s="68"/>
      <c r="F830" s="68"/>
      <c r="G830" s="68"/>
      <c r="H830" s="68"/>
      <c r="I830" s="68"/>
      <c r="J830" s="68"/>
      <c r="K830" s="68"/>
      <c r="L830" s="68"/>
      <c r="M830" s="68"/>
      <c r="N830" s="68"/>
      <c r="O830" s="68"/>
      <c r="P830" s="68"/>
      <c r="Q830" s="68"/>
      <c r="R830" s="68"/>
      <c r="S830" s="68"/>
    </row>
    <row r="831" spans="1:19" x14ac:dyDescent="0.25">
      <c r="A831" s="68"/>
      <c r="B831" s="68"/>
      <c r="C831" s="68"/>
      <c r="D831" s="68"/>
      <c r="E831" s="68"/>
      <c r="F831" s="68"/>
      <c r="G831" s="68"/>
      <c r="H831" s="68"/>
      <c r="I831" s="68"/>
      <c r="J831" s="68"/>
      <c r="K831" s="68"/>
      <c r="L831" s="68"/>
      <c r="M831" s="68"/>
      <c r="N831" s="68"/>
      <c r="O831" s="68"/>
      <c r="P831" s="68"/>
      <c r="Q831" s="68"/>
      <c r="R831" s="68"/>
      <c r="S831" s="68"/>
    </row>
    <row r="832" spans="1:19" x14ac:dyDescent="0.25">
      <c r="A832" s="68"/>
      <c r="B832" s="68"/>
      <c r="C832" s="68"/>
      <c r="D832" s="68"/>
      <c r="E832" s="68"/>
      <c r="F832" s="68"/>
      <c r="G832" s="68"/>
      <c r="H832" s="68"/>
      <c r="I832" s="68"/>
      <c r="J832" s="68"/>
      <c r="K832" s="68"/>
      <c r="L832" s="68"/>
      <c r="M832" s="68"/>
      <c r="N832" s="68"/>
      <c r="O832" s="68"/>
      <c r="P832" s="68"/>
      <c r="Q832" s="68"/>
      <c r="R832" s="68"/>
      <c r="S832" s="68"/>
    </row>
    <row r="833" spans="1:19" x14ac:dyDescent="0.25">
      <c r="A833" s="68"/>
      <c r="B833" s="68"/>
      <c r="C833" s="68"/>
      <c r="D833" s="68"/>
      <c r="E833" s="68"/>
      <c r="F833" s="68"/>
      <c r="G833" s="68"/>
      <c r="H833" s="68"/>
      <c r="I833" s="68"/>
      <c r="J833" s="68"/>
      <c r="K833" s="68"/>
      <c r="L833" s="68"/>
      <c r="M833" s="68"/>
      <c r="N833" s="68"/>
      <c r="O833" s="68"/>
      <c r="P833" s="68"/>
      <c r="Q833" s="68"/>
      <c r="R833" s="68"/>
      <c r="S833" s="68"/>
    </row>
    <row r="834" spans="1:19" x14ac:dyDescent="0.25">
      <c r="A834" s="68"/>
      <c r="B834" s="68"/>
      <c r="C834" s="68"/>
      <c r="D834" s="68"/>
      <c r="E834" s="68"/>
      <c r="F834" s="68"/>
      <c r="G834" s="68"/>
      <c r="H834" s="68"/>
      <c r="I834" s="68"/>
      <c r="J834" s="68"/>
      <c r="K834" s="68"/>
      <c r="L834" s="68"/>
      <c r="M834" s="68"/>
      <c r="N834" s="68"/>
      <c r="O834" s="68"/>
      <c r="P834" s="68"/>
      <c r="Q834" s="68"/>
      <c r="R834" s="68"/>
      <c r="S834" s="68"/>
    </row>
    <row r="835" spans="1:19" x14ac:dyDescent="0.25">
      <c r="A835" s="68"/>
      <c r="B835" s="68"/>
      <c r="C835" s="68"/>
      <c r="D835" s="68"/>
      <c r="E835" s="68"/>
      <c r="F835" s="68"/>
      <c r="G835" s="68"/>
      <c r="H835" s="68"/>
      <c r="I835" s="68"/>
      <c r="J835" s="68"/>
      <c r="K835" s="68"/>
      <c r="L835" s="68"/>
      <c r="M835" s="68"/>
      <c r="N835" s="68"/>
      <c r="O835" s="68"/>
      <c r="P835" s="68"/>
      <c r="Q835" s="68"/>
      <c r="R835" s="68"/>
      <c r="S835" s="68"/>
    </row>
    <row r="836" spans="1:19" x14ac:dyDescent="0.25">
      <c r="A836" s="68"/>
      <c r="B836" s="68"/>
      <c r="C836" s="68"/>
      <c r="D836" s="68"/>
      <c r="E836" s="68"/>
      <c r="F836" s="68"/>
      <c r="G836" s="68"/>
      <c r="H836" s="68"/>
      <c r="I836" s="68"/>
      <c r="J836" s="68"/>
      <c r="K836" s="68"/>
      <c r="L836" s="68"/>
      <c r="M836" s="68"/>
      <c r="N836" s="68"/>
      <c r="O836" s="68"/>
      <c r="P836" s="68"/>
      <c r="Q836" s="68"/>
      <c r="R836" s="68"/>
      <c r="S836" s="68"/>
    </row>
    <row r="837" spans="1:19" x14ac:dyDescent="0.25">
      <c r="A837" s="68"/>
      <c r="B837" s="68"/>
      <c r="C837" s="68"/>
      <c r="D837" s="68"/>
      <c r="E837" s="68"/>
      <c r="F837" s="68"/>
      <c r="G837" s="68"/>
      <c r="H837" s="68"/>
      <c r="I837" s="68"/>
      <c r="J837" s="68"/>
      <c r="K837" s="68"/>
      <c r="L837" s="68"/>
      <c r="M837" s="68"/>
      <c r="N837" s="68"/>
      <c r="O837" s="68"/>
      <c r="P837" s="68"/>
      <c r="Q837" s="68"/>
      <c r="R837" s="68"/>
      <c r="S837" s="68"/>
    </row>
    <row r="838" spans="1:19" x14ac:dyDescent="0.25">
      <c r="A838" s="68"/>
      <c r="B838" s="68"/>
      <c r="C838" s="68"/>
      <c r="D838" s="68"/>
      <c r="E838" s="68"/>
      <c r="F838" s="68"/>
      <c r="G838" s="68"/>
      <c r="H838" s="68"/>
      <c r="I838" s="68"/>
      <c r="J838" s="68"/>
      <c r="K838" s="68"/>
      <c r="L838" s="68"/>
      <c r="M838" s="68"/>
      <c r="N838" s="68"/>
      <c r="O838" s="68"/>
      <c r="P838" s="68"/>
      <c r="Q838" s="68"/>
      <c r="R838" s="68"/>
      <c r="S838" s="68"/>
    </row>
    <row r="839" spans="1:19" x14ac:dyDescent="0.25">
      <c r="A839" s="68"/>
      <c r="B839" s="68"/>
      <c r="C839" s="68"/>
      <c r="D839" s="68"/>
      <c r="E839" s="68"/>
      <c r="F839" s="68"/>
      <c r="G839" s="68"/>
      <c r="H839" s="68"/>
      <c r="I839" s="68"/>
      <c r="J839" s="68"/>
      <c r="K839" s="68"/>
      <c r="L839" s="68"/>
      <c r="M839" s="68"/>
      <c r="N839" s="68"/>
      <c r="O839" s="68"/>
      <c r="P839" s="68"/>
      <c r="Q839" s="68"/>
      <c r="R839" s="68"/>
      <c r="S839" s="68"/>
    </row>
    <row r="840" spans="1:19" x14ac:dyDescent="0.25">
      <c r="A840" s="68"/>
      <c r="B840" s="68"/>
      <c r="C840" s="68"/>
      <c r="D840" s="68"/>
      <c r="E840" s="68"/>
      <c r="F840" s="68"/>
      <c r="G840" s="68"/>
      <c r="H840" s="68"/>
      <c r="I840" s="68"/>
      <c r="J840" s="68"/>
      <c r="K840" s="68"/>
      <c r="L840" s="68"/>
      <c r="M840" s="68"/>
      <c r="N840" s="68"/>
      <c r="O840" s="68"/>
      <c r="P840" s="68"/>
      <c r="Q840" s="68"/>
      <c r="R840" s="68"/>
      <c r="S840" s="68"/>
    </row>
    <row r="841" spans="1:19" x14ac:dyDescent="0.25">
      <c r="A841" s="68"/>
      <c r="B841" s="68"/>
      <c r="C841" s="68"/>
      <c r="D841" s="68"/>
      <c r="E841" s="68"/>
      <c r="F841" s="68"/>
      <c r="G841" s="68"/>
      <c r="H841" s="68"/>
      <c r="I841" s="68"/>
      <c r="J841" s="68"/>
      <c r="K841" s="68"/>
      <c r="L841" s="68"/>
      <c r="M841" s="68"/>
      <c r="N841" s="68"/>
      <c r="O841" s="68"/>
      <c r="P841" s="68"/>
      <c r="Q841" s="68"/>
      <c r="R841" s="68"/>
      <c r="S841" s="68"/>
    </row>
    <row r="842" spans="1:19" x14ac:dyDescent="0.25">
      <c r="A842" s="68"/>
      <c r="B842" s="68"/>
      <c r="C842" s="68"/>
      <c r="D842" s="68"/>
      <c r="E842" s="68"/>
      <c r="F842" s="68"/>
      <c r="G842" s="68"/>
      <c r="H842" s="68"/>
      <c r="I842" s="68"/>
      <c r="J842" s="68"/>
      <c r="K842" s="68"/>
      <c r="L842" s="68"/>
      <c r="M842" s="68"/>
      <c r="N842" s="68"/>
      <c r="O842" s="68"/>
      <c r="P842" s="68"/>
      <c r="Q842" s="68"/>
      <c r="R842" s="68"/>
      <c r="S842" s="68"/>
    </row>
    <row r="843" spans="1:19" x14ac:dyDescent="0.25">
      <c r="A843" s="68"/>
      <c r="B843" s="68"/>
      <c r="C843" s="68"/>
      <c r="D843" s="68"/>
      <c r="E843" s="68"/>
      <c r="F843" s="68"/>
      <c r="G843" s="68"/>
      <c r="H843" s="68"/>
      <c r="I843" s="68"/>
      <c r="J843" s="68"/>
      <c r="K843" s="68"/>
      <c r="L843" s="68"/>
      <c r="M843" s="68"/>
      <c r="N843" s="68"/>
      <c r="O843" s="68"/>
      <c r="P843" s="68"/>
      <c r="Q843" s="68"/>
      <c r="R843" s="68"/>
      <c r="S843" s="68"/>
    </row>
    <row r="844" spans="1:19" x14ac:dyDescent="0.25">
      <c r="A844" s="68"/>
      <c r="B844" s="68"/>
      <c r="C844" s="68"/>
      <c r="D844" s="68"/>
      <c r="E844" s="68"/>
      <c r="F844" s="68"/>
      <c r="G844" s="68"/>
      <c r="H844" s="68"/>
      <c r="I844" s="68"/>
      <c r="J844" s="68"/>
      <c r="K844" s="68"/>
      <c r="L844" s="68"/>
      <c r="M844" s="68"/>
      <c r="N844" s="68"/>
      <c r="O844" s="68"/>
      <c r="P844" s="68"/>
      <c r="Q844" s="68"/>
      <c r="R844" s="68"/>
      <c r="S844" s="68"/>
    </row>
    <row r="845" spans="1:19" x14ac:dyDescent="0.25">
      <c r="A845" s="68"/>
      <c r="B845" s="68"/>
      <c r="C845" s="68"/>
      <c r="D845" s="68"/>
      <c r="E845" s="68"/>
      <c r="F845" s="68"/>
      <c r="G845" s="68"/>
      <c r="H845" s="68"/>
      <c r="I845" s="68"/>
      <c r="J845" s="68"/>
      <c r="K845" s="68"/>
      <c r="L845" s="68"/>
      <c r="M845" s="68"/>
      <c r="N845" s="68"/>
      <c r="O845" s="68"/>
      <c r="P845" s="68"/>
      <c r="Q845" s="68"/>
      <c r="R845" s="68"/>
      <c r="S845" s="68"/>
    </row>
    <row r="846" spans="1:19" x14ac:dyDescent="0.25">
      <c r="A846" s="68"/>
      <c r="B846" s="68"/>
      <c r="C846" s="68"/>
      <c r="D846" s="68"/>
      <c r="E846" s="68"/>
      <c r="F846" s="68"/>
      <c r="G846" s="68"/>
      <c r="H846" s="68"/>
      <c r="I846" s="68"/>
      <c r="J846" s="68"/>
      <c r="K846" s="68"/>
      <c r="L846" s="68"/>
      <c r="M846" s="68"/>
      <c r="N846" s="68"/>
      <c r="O846" s="68"/>
      <c r="P846" s="68"/>
      <c r="Q846" s="68"/>
      <c r="R846" s="68"/>
      <c r="S846" s="68"/>
    </row>
    <row r="847" spans="1:19" x14ac:dyDescent="0.25">
      <c r="A847" s="68"/>
      <c r="B847" s="68"/>
      <c r="C847" s="68"/>
      <c r="D847" s="68"/>
      <c r="E847" s="68"/>
      <c r="F847" s="68"/>
      <c r="G847" s="68"/>
      <c r="H847" s="68"/>
      <c r="I847" s="68"/>
      <c r="J847" s="68"/>
      <c r="K847" s="68"/>
      <c r="L847" s="68"/>
      <c r="M847" s="68"/>
      <c r="N847" s="68"/>
      <c r="O847" s="68"/>
      <c r="P847" s="68"/>
      <c r="Q847" s="68"/>
      <c r="R847" s="68"/>
      <c r="S847" s="68"/>
    </row>
    <row r="848" spans="1:19" x14ac:dyDescent="0.25">
      <c r="A848" s="68"/>
      <c r="B848" s="68"/>
      <c r="C848" s="68"/>
      <c r="D848" s="68"/>
      <c r="E848" s="68"/>
      <c r="F848" s="68"/>
      <c r="G848" s="68"/>
      <c r="H848" s="68"/>
      <c r="I848" s="68"/>
      <c r="J848" s="68"/>
      <c r="K848" s="68"/>
      <c r="L848" s="68"/>
      <c r="M848" s="68"/>
      <c r="N848" s="68"/>
      <c r="O848" s="68"/>
      <c r="P848" s="68"/>
      <c r="Q848" s="68"/>
      <c r="R848" s="68"/>
      <c r="S848" s="68"/>
    </row>
    <row r="849" spans="1:19" x14ac:dyDescent="0.25">
      <c r="A849" s="68"/>
      <c r="B849" s="68"/>
      <c r="C849" s="68"/>
      <c r="D849" s="68"/>
      <c r="E849" s="68"/>
      <c r="F849" s="68"/>
      <c r="G849" s="68"/>
      <c r="H849" s="68"/>
      <c r="I849" s="68"/>
      <c r="J849" s="68"/>
      <c r="K849" s="68"/>
      <c r="L849" s="68"/>
      <c r="M849" s="68"/>
      <c r="N849" s="68"/>
      <c r="O849" s="68"/>
      <c r="P849" s="68"/>
      <c r="Q849" s="68"/>
      <c r="R849" s="68"/>
      <c r="S849" s="68"/>
    </row>
    <row r="850" spans="1:19" x14ac:dyDescent="0.25">
      <c r="A850" s="68"/>
      <c r="B850" s="68"/>
      <c r="C850" s="68"/>
      <c r="D850" s="68"/>
      <c r="E850" s="68"/>
      <c r="F850" s="68"/>
      <c r="G850" s="68"/>
      <c r="H850" s="68"/>
      <c r="I850" s="68"/>
      <c r="J850" s="68"/>
      <c r="K850" s="68"/>
      <c r="L850" s="68"/>
      <c r="M850" s="68"/>
      <c r="N850" s="68"/>
      <c r="O850" s="68"/>
      <c r="P850" s="68"/>
      <c r="Q850" s="68"/>
      <c r="R850" s="68"/>
      <c r="S850" s="68"/>
    </row>
    <row r="851" spans="1:19" x14ac:dyDescent="0.25">
      <c r="A851" s="68"/>
      <c r="B851" s="68"/>
      <c r="C851" s="68"/>
      <c r="D851" s="68"/>
      <c r="E851" s="68"/>
      <c r="F851" s="68"/>
      <c r="G851" s="68"/>
      <c r="H851" s="68"/>
      <c r="I851" s="68"/>
      <c r="J851" s="68"/>
      <c r="K851" s="68"/>
      <c r="L851" s="68"/>
      <c r="M851" s="68"/>
      <c r="N851" s="68"/>
      <c r="O851" s="68"/>
      <c r="P851" s="68"/>
      <c r="Q851" s="68"/>
      <c r="R851" s="68"/>
      <c r="S851" s="68"/>
    </row>
    <row r="852" spans="1:19" x14ac:dyDescent="0.25">
      <c r="A852" s="68"/>
      <c r="B852" s="68"/>
      <c r="C852" s="68"/>
      <c r="D852" s="68"/>
      <c r="E852" s="68"/>
      <c r="F852" s="68"/>
      <c r="G852" s="68"/>
      <c r="H852" s="68"/>
      <c r="I852" s="68"/>
      <c r="J852" s="68"/>
      <c r="K852" s="68"/>
      <c r="L852" s="68"/>
      <c r="M852" s="68"/>
      <c r="N852" s="68"/>
      <c r="O852" s="68"/>
      <c r="P852" s="68"/>
      <c r="Q852" s="68"/>
      <c r="R852" s="68"/>
      <c r="S852" s="68"/>
    </row>
    <row r="853" spans="1:19" x14ac:dyDescent="0.25">
      <c r="A853" s="68"/>
      <c r="B853" s="68"/>
      <c r="C853" s="68"/>
      <c r="D853" s="68"/>
      <c r="E853" s="68"/>
      <c r="F853" s="68"/>
      <c r="G853" s="68"/>
      <c r="H853" s="68"/>
      <c r="I853" s="68"/>
      <c r="J853" s="68"/>
      <c r="K853" s="68"/>
      <c r="L853" s="68"/>
      <c r="M853" s="68"/>
      <c r="N853" s="68"/>
      <c r="O853" s="68"/>
      <c r="P853" s="68"/>
      <c r="Q853" s="68"/>
      <c r="R853" s="68"/>
      <c r="S853" s="68"/>
    </row>
    <row r="854" spans="1:19" x14ac:dyDescent="0.25">
      <c r="A854" s="68"/>
      <c r="B854" s="68"/>
      <c r="C854" s="68"/>
      <c r="D854" s="68"/>
      <c r="E854" s="68"/>
      <c r="F854" s="68"/>
      <c r="G854" s="68"/>
      <c r="H854" s="68"/>
      <c r="I854" s="68"/>
      <c r="J854" s="68"/>
      <c r="K854" s="68"/>
      <c r="L854" s="68"/>
      <c r="M854" s="68"/>
      <c r="N854" s="68"/>
      <c r="O854" s="68"/>
      <c r="P854" s="68"/>
      <c r="Q854" s="68"/>
      <c r="R854" s="68"/>
      <c r="S854" s="68"/>
    </row>
    <row r="855" spans="1:19" x14ac:dyDescent="0.25">
      <c r="A855" s="68"/>
      <c r="B855" s="68"/>
      <c r="C855" s="68"/>
      <c r="D855" s="68"/>
      <c r="E855" s="68"/>
      <c r="F855" s="68"/>
      <c r="G855" s="68"/>
      <c r="H855" s="68"/>
      <c r="I855" s="68"/>
      <c r="J855" s="68"/>
      <c r="K855" s="68"/>
      <c r="L855" s="68"/>
      <c r="M855" s="68"/>
      <c r="N855" s="68"/>
      <c r="O855" s="68"/>
      <c r="P855" s="68"/>
      <c r="Q855" s="68"/>
      <c r="R855" s="68"/>
      <c r="S855" s="68"/>
    </row>
    <row r="856" spans="1:19" x14ac:dyDescent="0.25">
      <c r="A856" s="68"/>
      <c r="B856" s="68"/>
      <c r="C856" s="68"/>
      <c r="D856" s="68"/>
      <c r="E856" s="68"/>
      <c r="F856" s="68"/>
      <c r="G856" s="68"/>
      <c r="H856" s="68"/>
      <c r="I856" s="68"/>
      <c r="J856" s="68"/>
      <c r="K856" s="68"/>
      <c r="L856" s="68"/>
      <c r="M856" s="68"/>
      <c r="N856" s="68"/>
      <c r="O856" s="68"/>
      <c r="P856" s="68"/>
      <c r="Q856" s="68"/>
      <c r="R856" s="68"/>
      <c r="S856" s="68"/>
    </row>
    <row r="857" spans="1:19" x14ac:dyDescent="0.25">
      <c r="A857" s="68"/>
      <c r="B857" s="68"/>
      <c r="C857" s="68"/>
      <c r="D857" s="68"/>
      <c r="E857" s="68"/>
      <c r="F857" s="68"/>
      <c r="G857" s="68"/>
      <c r="H857" s="68"/>
      <c r="I857" s="68"/>
      <c r="J857" s="68"/>
      <c r="K857" s="68"/>
      <c r="L857" s="68"/>
      <c r="M857" s="68"/>
      <c r="N857" s="68"/>
      <c r="O857" s="68"/>
      <c r="P857" s="68"/>
      <c r="Q857" s="68"/>
      <c r="R857" s="68"/>
      <c r="S857" s="68"/>
    </row>
    <row r="858" spans="1:19" x14ac:dyDescent="0.25">
      <c r="A858" s="68"/>
      <c r="B858" s="68"/>
      <c r="C858" s="68"/>
      <c r="D858" s="68"/>
      <c r="E858" s="68"/>
      <c r="F858" s="68"/>
      <c r="G858" s="68"/>
      <c r="H858" s="68"/>
      <c r="I858" s="68"/>
      <c r="J858" s="68"/>
      <c r="K858" s="68"/>
      <c r="L858" s="68"/>
      <c r="M858" s="68"/>
      <c r="N858" s="68"/>
      <c r="O858" s="68"/>
      <c r="P858" s="68"/>
      <c r="Q858" s="68"/>
      <c r="R858" s="68"/>
      <c r="S858" s="68"/>
    </row>
    <row r="859" spans="1:19" x14ac:dyDescent="0.25">
      <c r="A859" s="68"/>
      <c r="B859" s="68"/>
      <c r="C859" s="68"/>
      <c r="D859" s="68"/>
      <c r="E859" s="68"/>
      <c r="F859" s="68"/>
      <c r="G859" s="68"/>
      <c r="H859" s="68"/>
      <c r="I859" s="68"/>
      <c r="J859" s="68"/>
      <c r="K859" s="68"/>
      <c r="L859" s="68"/>
      <c r="M859" s="68"/>
      <c r="N859" s="68"/>
      <c r="O859" s="68"/>
      <c r="P859" s="68"/>
      <c r="Q859" s="68"/>
      <c r="R859" s="68"/>
      <c r="S859" s="68"/>
    </row>
    <row r="860" spans="1:19" x14ac:dyDescent="0.25">
      <c r="A860" s="68"/>
      <c r="B860" s="68"/>
      <c r="C860" s="68"/>
      <c r="D860" s="68"/>
      <c r="E860" s="68"/>
      <c r="F860" s="68"/>
      <c r="G860" s="68"/>
      <c r="H860" s="68"/>
      <c r="I860" s="68"/>
      <c r="J860" s="68"/>
      <c r="K860" s="68"/>
      <c r="L860" s="68"/>
      <c r="M860" s="68"/>
      <c r="N860" s="68"/>
      <c r="O860" s="68"/>
      <c r="P860" s="68"/>
      <c r="Q860" s="68"/>
      <c r="R860" s="68"/>
      <c r="S860" s="68"/>
    </row>
    <row r="861" spans="1:19" x14ac:dyDescent="0.25">
      <c r="A861" s="68"/>
      <c r="B861" s="68"/>
      <c r="C861" s="68"/>
      <c r="D861" s="68"/>
      <c r="E861" s="68"/>
      <c r="F861" s="68"/>
      <c r="G861" s="68"/>
      <c r="H861" s="68"/>
      <c r="I861" s="68"/>
      <c r="J861" s="68"/>
      <c r="K861" s="68"/>
      <c r="L861" s="68"/>
      <c r="M861" s="68"/>
      <c r="N861" s="68"/>
      <c r="O861" s="68"/>
      <c r="P861" s="68"/>
      <c r="Q861" s="68"/>
      <c r="R861" s="68"/>
      <c r="S861" s="68"/>
    </row>
    <row r="862" spans="1:19" x14ac:dyDescent="0.25">
      <c r="A862" s="68"/>
      <c r="B862" s="68"/>
      <c r="C862" s="68"/>
      <c r="D862" s="68"/>
      <c r="E862" s="68"/>
      <c r="F862" s="68"/>
      <c r="G862" s="68"/>
      <c r="H862" s="68"/>
      <c r="I862" s="68"/>
      <c r="J862" s="68"/>
      <c r="K862" s="68"/>
      <c r="L862" s="68"/>
      <c r="M862" s="68"/>
      <c r="N862" s="68"/>
      <c r="O862" s="68"/>
      <c r="P862" s="68"/>
      <c r="Q862" s="68"/>
      <c r="R862" s="68"/>
      <c r="S862" s="68"/>
    </row>
    <row r="863" spans="1:19" x14ac:dyDescent="0.25">
      <c r="A863" s="68"/>
      <c r="B863" s="68"/>
      <c r="C863" s="68"/>
      <c r="D863" s="68"/>
      <c r="E863" s="68"/>
      <c r="F863" s="68"/>
      <c r="G863" s="68"/>
      <c r="H863" s="68"/>
      <c r="I863" s="68"/>
      <c r="J863" s="68"/>
      <c r="K863" s="68"/>
      <c r="L863" s="68"/>
      <c r="M863" s="68"/>
      <c r="N863" s="68"/>
      <c r="O863" s="68"/>
      <c r="P863" s="68"/>
      <c r="Q863" s="68"/>
      <c r="R863" s="68"/>
      <c r="S863" s="68"/>
    </row>
    <row r="864" spans="1:19" x14ac:dyDescent="0.25">
      <c r="A864" s="68"/>
      <c r="B864" s="68"/>
      <c r="C864" s="68"/>
      <c r="D864" s="68"/>
      <c r="E864" s="68"/>
      <c r="F864" s="68"/>
      <c r="G864" s="68"/>
      <c r="H864" s="68"/>
      <c r="I864" s="68"/>
      <c r="J864" s="68"/>
      <c r="K864" s="68"/>
      <c r="L864" s="68"/>
      <c r="M864" s="68"/>
      <c r="N864" s="68"/>
      <c r="O864" s="68"/>
      <c r="P864" s="68"/>
      <c r="Q864" s="68"/>
      <c r="R864" s="68"/>
      <c r="S864" s="68"/>
    </row>
    <row r="865" spans="1:19" x14ac:dyDescent="0.25">
      <c r="A865" s="68"/>
      <c r="B865" s="68"/>
      <c r="C865" s="68"/>
      <c r="D865" s="68"/>
      <c r="E865" s="68"/>
      <c r="F865" s="68"/>
      <c r="G865" s="68"/>
      <c r="H865" s="68"/>
      <c r="I865" s="68"/>
      <c r="J865" s="68"/>
      <c r="K865" s="68"/>
      <c r="L865" s="68"/>
      <c r="M865" s="68"/>
      <c r="N865" s="68"/>
      <c r="O865" s="68"/>
      <c r="P865" s="68"/>
      <c r="Q865" s="68"/>
      <c r="R865" s="68"/>
      <c r="S865" s="68"/>
    </row>
    <row r="866" spans="1:19" x14ac:dyDescent="0.25">
      <c r="A866" s="68"/>
      <c r="B866" s="68"/>
      <c r="C866" s="68"/>
      <c r="D866" s="68"/>
      <c r="E866" s="68"/>
      <c r="F866" s="68"/>
      <c r="G866" s="68"/>
      <c r="H866" s="68"/>
      <c r="I866" s="68"/>
      <c r="J866" s="68"/>
      <c r="K866" s="68"/>
      <c r="L866" s="68"/>
      <c r="M866" s="68"/>
      <c r="N866" s="68"/>
      <c r="O866" s="68"/>
      <c r="P866" s="68"/>
      <c r="Q866" s="68"/>
      <c r="R866" s="68"/>
      <c r="S866" s="68"/>
    </row>
    <row r="867" spans="1:19" x14ac:dyDescent="0.25">
      <c r="A867" s="68"/>
      <c r="B867" s="68"/>
      <c r="C867" s="68"/>
      <c r="D867" s="68"/>
      <c r="E867" s="68"/>
      <c r="F867" s="68"/>
      <c r="G867" s="68"/>
      <c r="H867" s="68"/>
      <c r="I867" s="68"/>
      <c r="J867" s="68"/>
      <c r="K867" s="68"/>
      <c r="L867" s="68"/>
      <c r="M867" s="68"/>
      <c r="N867" s="68"/>
      <c r="O867" s="68"/>
      <c r="P867" s="68"/>
      <c r="Q867" s="68"/>
      <c r="R867" s="68"/>
      <c r="S867" s="68"/>
    </row>
    <row r="868" spans="1:19" x14ac:dyDescent="0.25">
      <c r="A868" s="68"/>
      <c r="B868" s="68"/>
      <c r="C868" s="68"/>
      <c r="D868" s="68"/>
      <c r="E868" s="68"/>
      <c r="F868" s="68"/>
      <c r="G868" s="68"/>
      <c r="H868" s="68"/>
      <c r="I868" s="68"/>
      <c r="J868" s="68"/>
      <c r="K868" s="68"/>
      <c r="L868" s="68"/>
      <c r="M868" s="68"/>
      <c r="N868" s="68"/>
      <c r="O868" s="68"/>
      <c r="P868" s="68"/>
      <c r="Q868" s="68"/>
      <c r="R868" s="68"/>
      <c r="S868" s="68"/>
    </row>
    <row r="869" spans="1:19" x14ac:dyDescent="0.25">
      <c r="A869" s="68"/>
      <c r="B869" s="68"/>
      <c r="C869" s="68"/>
      <c r="D869" s="68"/>
      <c r="E869" s="68"/>
      <c r="F869" s="68"/>
      <c r="G869" s="68"/>
      <c r="H869" s="68"/>
      <c r="I869" s="68"/>
      <c r="J869" s="68"/>
      <c r="K869" s="68"/>
      <c r="L869" s="68"/>
      <c r="M869" s="68"/>
      <c r="N869" s="68"/>
      <c r="O869" s="68"/>
      <c r="P869" s="68"/>
      <c r="Q869" s="68"/>
      <c r="R869" s="68"/>
      <c r="S869" s="68"/>
    </row>
    <row r="870" spans="1:19" x14ac:dyDescent="0.25">
      <c r="A870" s="68"/>
      <c r="B870" s="68"/>
      <c r="C870" s="68"/>
      <c r="D870" s="68"/>
      <c r="E870" s="68"/>
      <c r="F870" s="68"/>
      <c r="G870" s="68"/>
      <c r="H870" s="68"/>
      <c r="I870" s="68"/>
      <c r="J870" s="68"/>
      <c r="K870" s="68"/>
      <c r="L870" s="68"/>
      <c r="M870" s="68"/>
      <c r="N870" s="68"/>
      <c r="O870" s="68"/>
      <c r="P870" s="68"/>
      <c r="Q870" s="68"/>
      <c r="R870" s="68"/>
      <c r="S870" s="68"/>
    </row>
    <row r="871" spans="1:19" x14ac:dyDescent="0.25">
      <c r="A871" s="68"/>
      <c r="B871" s="68"/>
      <c r="C871" s="68"/>
      <c r="D871" s="68"/>
      <c r="E871" s="68"/>
      <c r="F871" s="68"/>
      <c r="G871" s="68"/>
      <c r="H871" s="68"/>
      <c r="I871" s="68"/>
      <c r="J871" s="68"/>
      <c r="K871" s="68"/>
      <c r="L871" s="68"/>
      <c r="M871" s="68"/>
      <c r="N871" s="68"/>
      <c r="O871" s="68"/>
      <c r="P871" s="68"/>
      <c r="Q871" s="68"/>
      <c r="R871" s="68"/>
      <c r="S871" s="68"/>
    </row>
    <row r="872" spans="1:19" x14ac:dyDescent="0.25">
      <c r="A872" s="68"/>
      <c r="B872" s="68"/>
      <c r="C872" s="68"/>
      <c r="D872" s="68"/>
      <c r="E872" s="68"/>
      <c r="F872" s="68"/>
      <c r="G872" s="68"/>
      <c r="H872" s="68"/>
      <c r="I872" s="68"/>
      <c r="J872" s="68"/>
      <c r="K872" s="68"/>
      <c r="L872" s="68"/>
      <c r="M872" s="68"/>
      <c r="N872" s="68"/>
      <c r="O872" s="68"/>
      <c r="P872" s="68"/>
      <c r="Q872" s="68"/>
      <c r="R872" s="68"/>
      <c r="S872" s="68"/>
    </row>
    <row r="873" spans="1:19" x14ac:dyDescent="0.25">
      <c r="A873" s="68"/>
      <c r="B873" s="68"/>
      <c r="C873" s="68"/>
      <c r="D873" s="68"/>
      <c r="E873" s="68"/>
      <c r="F873" s="68"/>
      <c r="G873" s="68"/>
      <c r="H873" s="68"/>
      <c r="I873" s="68"/>
      <c r="J873" s="68"/>
      <c r="K873" s="68"/>
      <c r="L873" s="68"/>
      <c r="M873" s="68"/>
      <c r="N873" s="68"/>
      <c r="O873" s="68"/>
      <c r="P873" s="68"/>
      <c r="Q873" s="68"/>
      <c r="R873" s="68"/>
      <c r="S873" s="68"/>
    </row>
    <row r="874" spans="1:19" x14ac:dyDescent="0.25">
      <c r="A874" s="68"/>
      <c r="B874" s="68"/>
      <c r="C874" s="68"/>
      <c r="D874" s="68"/>
      <c r="E874" s="68"/>
      <c r="F874" s="68"/>
      <c r="G874" s="68"/>
      <c r="H874" s="68"/>
      <c r="I874" s="68"/>
      <c r="J874" s="68"/>
      <c r="K874" s="68"/>
      <c r="L874" s="68"/>
      <c r="M874" s="68"/>
      <c r="N874" s="68"/>
      <c r="O874" s="68"/>
      <c r="P874" s="68"/>
      <c r="Q874" s="68"/>
      <c r="R874" s="68"/>
      <c r="S874" s="68"/>
    </row>
    <row r="875" spans="1:19" x14ac:dyDescent="0.25">
      <c r="A875" s="68"/>
      <c r="B875" s="68"/>
      <c r="C875" s="68"/>
      <c r="D875" s="68"/>
      <c r="E875" s="68"/>
      <c r="F875" s="68"/>
      <c r="G875" s="68"/>
      <c r="H875" s="68"/>
      <c r="I875" s="68"/>
      <c r="J875" s="68"/>
      <c r="K875" s="68"/>
      <c r="L875" s="68"/>
      <c r="M875" s="68"/>
      <c r="N875" s="68"/>
      <c r="O875" s="68"/>
      <c r="P875" s="68"/>
      <c r="Q875" s="68"/>
      <c r="R875" s="68"/>
      <c r="S875" s="68"/>
    </row>
    <row r="876" spans="1:19" x14ac:dyDescent="0.25">
      <c r="A876" s="68"/>
      <c r="B876" s="68"/>
      <c r="C876" s="68"/>
      <c r="D876" s="68"/>
      <c r="E876" s="68"/>
      <c r="F876" s="68"/>
      <c r="G876" s="68"/>
      <c r="H876" s="68"/>
      <c r="I876" s="68"/>
      <c r="J876" s="68"/>
      <c r="K876" s="68"/>
      <c r="L876" s="68"/>
      <c r="M876" s="68"/>
      <c r="N876" s="68"/>
      <c r="O876" s="68"/>
      <c r="P876" s="68"/>
      <c r="Q876" s="68"/>
      <c r="R876" s="68"/>
      <c r="S876" s="68"/>
    </row>
    <row r="877" spans="1:19" x14ac:dyDescent="0.25">
      <c r="A877" s="68"/>
      <c r="B877" s="68"/>
      <c r="C877" s="68"/>
      <c r="D877" s="68"/>
      <c r="E877" s="68"/>
      <c r="F877" s="68"/>
      <c r="G877" s="68"/>
      <c r="H877" s="68"/>
      <c r="I877" s="68"/>
      <c r="J877" s="68"/>
      <c r="K877" s="68"/>
      <c r="L877" s="68"/>
      <c r="M877" s="68"/>
      <c r="N877" s="68"/>
      <c r="O877" s="68"/>
      <c r="P877" s="68"/>
      <c r="Q877" s="68"/>
      <c r="R877" s="68"/>
      <c r="S877" s="68"/>
    </row>
    <row r="878" spans="1:19" x14ac:dyDescent="0.25">
      <c r="A878" s="68"/>
      <c r="B878" s="68"/>
      <c r="C878" s="68"/>
      <c r="D878" s="68"/>
      <c r="E878" s="68"/>
      <c r="F878" s="68"/>
      <c r="G878" s="68"/>
      <c r="H878" s="68"/>
      <c r="I878" s="68"/>
      <c r="J878" s="68"/>
      <c r="K878" s="68"/>
      <c r="L878" s="68"/>
      <c r="M878" s="68"/>
      <c r="N878" s="68"/>
      <c r="O878" s="68"/>
      <c r="P878" s="68"/>
      <c r="Q878" s="68"/>
      <c r="R878" s="68"/>
      <c r="S878" s="68"/>
    </row>
    <row r="879" spans="1:19" x14ac:dyDescent="0.25">
      <c r="A879" s="68"/>
      <c r="B879" s="68"/>
      <c r="C879" s="68"/>
      <c r="D879" s="68"/>
      <c r="E879" s="68"/>
      <c r="F879" s="68"/>
      <c r="G879" s="68"/>
      <c r="H879" s="68"/>
      <c r="I879" s="68"/>
      <c r="J879" s="68"/>
      <c r="K879" s="68"/>
      <c r="L879" s="68"/>
      <c r="M879" s="68"/>
      <c r="N879" s="68"/>
      <c r="O879" s="68"/>
      <c r="P879" s="68"/>
      <c r="Q879" s="68"/>
      <c r="R879" s="68"/>
      <c r="S879" s="68"/>
    </row>
    <row r="880" spans="1:19" x14ac:dyDescent="0.25">
      <c r="A880" s="68"/>
      <c r="B880" s="68"/>
      <c r="C880" s="68"/>
      <c r="D880" s="68"/>
      <c r="E880" s="68"/>
      <c r="F880" s="68"/>
      <c r="G880" s="68"/>
      <c r="H880" s="68"/>
      <c r="I880" s="68"/>
      <c r="J880" s="68"/>
      <c r="K880" s="68"/>
      <c r="L880" s="68"/>
      <c r="M880" s="68"/>
      <c r="N880" s="68"/>
      <c r="O880" s="68"/>
      <c r="P880" s="68"/>
      <c r="Q880" s="68"/>
      <c r="R880" s="68"/>
      <c r="S880" s="68"/>
    </row>
    <row r="881" spans="1:19" x14ac:dyDescent="0.25">
      <c r="A881" s="68"/>
      <c r="B881" s="68"/>
      <c r="C881" s="68"/>
      <c r="D881" s="68"/>
      <c r="E881" s="68"/>
      <c r="F881" s="68"/>
      <c r="G881" s="68"/>
      <c r="H881" s="68"/>
      <c r="I881" s="68"/>
      <c r="J881" s="68"/>
      <c r="K881" s="68"/>
      <c r="L881" s="68"/>
      <c r="M881" s="68"/>
      <c r="N881" s="68"/>
      <c r="O881" s="68"/>
      <c r="P881" s="68"/>
      <c r="Q881" s="68"/>
      <c r="R881" s="68"/>
      <c r="S881" s="68"/>
    </row>
    <row r="882" spans="1:19" x14ac:dyDescent="0.25">
      <c r="A882" s="68"/>
      <c r="B882" s="68"/>
      <c r="C882" s="68"/>
      <c r="D882" s="68"/>
      <c r="E882" s="68"/>
      <c r="F882" s="68"/>
      <c r="G882" s="68"/>
      <c r="H882" s="68"/>
      <c r="I882" s="68"/>
      <c r="J882" s="68"/>
      <c r="K882" s="68"/>
      <c r="L882" s="68"/>
      <c r="M882" s="68"/>
      <c r="N882" s="68"/>
      <c r="O882" s="68"/>
      <c r="P882" s="68"/>
      <c r="Q882" s="68"/>
      <c r="R882" s="68"/>
      <c r="S882" s="68"/>
    </row>
    <row r="883" spans="1:19" x14ac:dyDescent="0.25">
      <c r="A883" s="68"/>
      <c r="B883" s="68"/>
      <c r="C883" s="68"/>
      <c r="D883" s="68"/>
      <c r="E883" s="68"/>
      <c r="F883" s="68"/>
      <c r="G883" s="68"/>
      <c r="H883" s="68"/>
      <c r="I883" s="68"/>
      <c r="J883" s="68"/>
      <c r="K883" s="68"/>
      <c r="L883" s="68"/>
      <c r="M883" s="68"/>
      <c r="N883" s="68"/>
      <c r="O883" s="68"/>
      <c r="P883" s="68"/>
      <c r="Q883" s="68"/>
      <c r="R883" s="68"/>
      <c r="S883" s="68"/>
    </row>
    <row r="884" spans="1:19" x14ac:dyDescent="0.25">
      <c r="A884" s="68"/>
      <c r="B884" s="68"/>
      <c r="C884" s="68"/>
      <c r="D884" s="68"/>
      <c r="E884" s="68"/>
      <c r="F884" s="68"/>
      <c r="G884" s="68"/>
      <c r="H884" s="68"/>
      <c r="I884" s="68"/>
      <c r="J884" s="68"/>
      <c r="K884" s="68"/>
      <c r="L884" s="68"/>
      <c r="M884" s="68"/>
      <c r="N884" s="68"/>
      <c r="O884" s="68"/>
      <c r="P884" s="68"/>
      <c r="Q884" s="68"/>
      <c r="R884" s="68"/>
      <c r="S884" s="68"/>
    </row>
    <row r="885" spans="1:19" x14ac:dyDescent="0.25">
      <c r="A885" s="68"/>
      <c r="B885" s="68"/>
      <c r="C885" s="68"/>
      <c r="D885" s="68"/>
      <c r="E885" s="68"/>
      <c r="F885" s="68"/>
      <c r="G885" s="68"/>
      <c r="H885" s="68"/>
      <c r="I885" s="68"/>
      <c r="J885" s="68"/>
      <c r="K885" s="68"/>
      <c r="L885" s="68"/>
      <c r="M885" s="68"/>
      <c r="N885" s="68"/>
      <c r="O885" s="68"/>
      <c r="P885" s="68"/>
      <c r="Q885" s="68"/>
      <c r="R885" s="68"/>
      <c r="S885" s="68"/>
    </row>
    <row r="886" spans="1:19" x14ac:dyDescent="0.25">
      <c r="A886" s="68"/>
      <c r="B886" s="68"/>
      <c r="C886" s="68"/>
      <c r="D886" s="68"/>
      <c r="E886" s="68"/>
      <c r="F886" s="68"/>
      <c r="G886" s="68"/>
      <c r="H886" s="68"/>
      <c r="I886" s="68"/>
      <c r="J886" s="68"/>
      <c r="K886" s="68"/>
      <c r="L886" s="68"/>
      <c r="M886" s="68"/>
      <c r="N886" s="68"/>
      <c r="O886" s="68"/>
      <c r="P886" s="68"/>
      <c r="Q886" s="68"/>
      <c r="R886" s="68"/>
      <c r="S886" s="68"/>
    </row>
    <row r="887" spans="1:19" x14ac:dyDescent="0.25">
      <c r="A887" s="68"/>
      <c r="B887" s="68"/>
      <c r="C887" s="68"/>
      <c r="D887" s="68"/>
      <c r="E887" s="68"/>
      <c r="F887" s="68"/>
      <c r="G887" s="68"/>
      <c r="H887" s="68"/>
      <c r="I887" s="68"/>
      <c r="J887" s="68"/>
      <c r="K887" s="68"/>
      <c r="L887" s="68"/>
      <c r="M887" s="68"/>
      <c r="N887" s="68"/>
      <c r="O887" s="68"/>
      <c r="P887" s="68"/>
      <c r="Q887" s="68"/>
      <c r="R887" s="68"/>
      <c r="S887" s="68"/>
    </row>
    <row r="888" spans="1:19" x14ac:dyDescent="0.25">
      <c r="A888" s="68"/>
      <c r="B888" s="68"/>
      <c r="C888" s="68"/>
      <c r="D888" s="68"/>
      <c r="E888" s="68"/>
      <c r="F888" s="68"/>
      <c r="G888" s="68"/>
      <c r="H888" s="68"/>
      <c r="I888" s="68"/>
      <c r="J888" s="68"/>
      <c r="K888" s="68"/>
      <c r="L888" s="68"/>
      <c r="M888" s="68"/>
      <c r="N888" s="68"/>
      <c r="O888" s="68"/>
      <c r="P888" s="68"/>
      <c r="Q888" s="68"/>
      <c r="R888" s="68"/>
      <c r="S888" s="68"/>
    </row>
    <row r="889" spans="1:19" x14ac:dyDescent="0.25">
      <c r="A889" s="68"/>
      <c r="B889" s="68"/>
      <c r="C889" s="68"/>
      <c r="D889" s="68"/>
      <c r="E889" s="68"/>
      <c r="F889" s="68"/>
      <c r="G889" s="68"/>
      <c r="H889" s="68"/>
      <c r="I889" s="68"/>
      <c r="J889" s="68"/>
      <c r="K889" s="68"/>
      <c r="L889" s="68"/>
      <c r="M889" s="68"/>
      <c r="N889" s="68"/>
      <c r="O889" s="68"/>
      <c r="P889" s="68"/>
      <c r="Q889" s="68"/>
      <c r="R889" s="68"/>
      <c r="S889" s="68"/>
    </row>
    <row r="890" spans="1:19" x14ac:dyDescent="0.25">
      <c r="A890" s="68"/>
      <c r="B890" s="68"/>
      <c r="C890" s="68"/>
      <c r="D890" s="68"/>
      <c r="E890" s="68"/>
      <c r="F890" s="68"/>
      <c r="G890" s="68"/>
      <c r="H890" s="68"/>
      <c r="I890" s="68"/>
      <c r="J890" s="68"/>
      <c r="K890" s="68"/>
      <c r="L890" s="68"/>
      <c r="M890" s="68"/>
      <c r="N890" s="68"/>
      <c r="O890" s="68"/>
      <c r="P890" s="68"/>
      <c r="Q890" s="68"/>
      <c r="R890" s="68"/>
      <c r="S890" s="68"/>
    </row>
    <row r="891" spans="1:19" x14ac:dyDescent="0.25">
      <c r="A891" s="68"/>
      <c r="B891" s="68"/>
      <c r="C891" s="68"/>
      <c r="D891" s="68"/>
      <c r="E891" s="68"/>
      <c r="F891" s="68"/>
      <c r="G891" s="68"/>
      <c r="H891" s="68"/>
      <c r="I891" s="68"/>
      <c r="J891" s="68"/>
      <c r="K891" s="68"/>
      <c r="L891" s="68"/>
      <c r="M891" s="68"/>
      <c r="N891" s="68"/>
      <c r="O891" s="68"/>
      <c r="P891" s="68"/>
      <c r="Q891" s="68"/>
      <c r="R891" s="68"/>
      <c r="S891" s="68"/>
    </row>
    <row r="892" spans="1:19" x14ac:dyDescent="0.25">
      <c r="A892" s="68"/>
      <c r="B892" s="68"/>
      <c r="C892" s="68"/>
      <c r="D892" s="68"/>
      <c r="E892" s="68"/>
      <c r="F892" s="68"/>
      <c r="G892" s="68"/>
      <c r="H892" s="68"/>
      <c r="I892" s="68"/>
      <c r="J892" s="68"/>
      <c r="K892" s="68"/>
      <c r="L892" s="68"/>
      <c r="M892" s="68"/>
      <c r="N892" s="68"/>
      <c r="O892" s="68"/>
      <c r="P892" s="68"/>
      <c r="Q892" s="68"/>
      <c r="R892" s="68"/>
      <c r="S892" s="68"/>
    </row>
    <row r="893" spans="1:19" x14ac:dyDescent="0.25">
      <c r="A893" s="68"/>
      <c r="B893" s="68"/>
      <c r="C893" s="68"/>
      <c r="D893" s="68"/>
      <c r="E893" s="68"/>
      <c r="F893" s="68"/>
      <c r="G893" s="68"/>
      <c r="H893" s="68"/>
      <c r="I893" s="68"/>
      <c r="J893" s="68"/>
      <c r="K893" s="68"/>
      <c r="L893" s="68"/>
      <c r="M893" s="68"/>
      <c r="N893" s="68"/>
      <c r="O893" s="68"/>
      <c r="P893" s="68"/>
      <c r="Q893" s="68"/>
      <c r="R893" s="68"/>
      <c r="S893" s="68"/>
    </row>
    <row r="894" spans="1:19" x14ac:dyDescent="0.25">
      <c r="A894" s="68"/>
      <c r="B894" s="68"/>
      <c r="C894" s="68"/>
      <c r="D894" s="68"/>
      <c r="E894" s="68"/>
      <c r="F894" s="68"/>
      <c r="G894" s="68"/>
      <c r="H894" s="68"/>
      <c r="I894" s="68"/>
      <c r="J894" s="68"/>
      <c r="K894" s="68"/>
      <c r="L894" s="68"/>
      <c r="M894" s="68"/>
      <c r="N894" s="68"/>
      <c r="O894" s="68"/>
      <c r="P894" s="68"/>
      <c r="Q894" s="68"/>
      <c r="R894" s="68"/>
      <c r="S894" s="68"/>
    </row>
    <row r="895" spans="1:19" x14ac:dyDescent="0.25">
      <c r="A895" s="68"/>
      <c r="B895" s="68"/>
      <c r="C895" s="68"/>
      <c r="D895" s="68"/>
      <c r="E895" s="68"/>
      <c r="F895" s="68"/>
      <c r="G895" s="68"/>
      <c r="H895" s="68"/>
      <c r="I895" s="68"/>
      <c r="J895" s="68"/>
      <c r="K895" s="68"/>
      <c r="L895" s="68"/>
      <c r="M895" s="68"/>
      <c r="N895" s="68"/>
      <c r="O895" s="68"/>
      <c r="P895" s="68"/>
      <c r="Q895" s="68"/>
      <c r="R895" s="68"/>
      <c r="S895" s="68"/>
    </row>
    <row r="896" spans="1:19" x14ac:dyDescent="0.25">
      <c r="A896" s="68"/>
      <c r="B896" s="68"/>
      <c r="C896" s="68"/>
      <c r="D896" s="68"/>
      <c r="E896" s="68"/>
      <c r="F896" s="68"/>
      <c r="G896" s="68"/>
      <c r="H896" s="68"/>
      <c r="I896" s="68"/>
      <c r="J896" s="68"/>
      <c r="K896" s="68"/>
      <c r="L896" s="68"/>
      <c r="M896" s="68"/>
      <c r="N896" s="68"/>
      <c r="O896" s="68"/>
      <c r="P896" s="68"/>
      <c r="Q896" s="68"/>
      <c r="R896" s="68"/>
      <c r="S896" s="68"/>
    </row>
    <row r="897" spans="1:19" x14ac:dyDescent="0.25">
      <c r="A897" s="68"/>
      <c r="B897" s="68"/>
      <c r="C897" s="68"/>
      <c r="D897" s="68"/>
      <c r="E897" s="68"/>
      <c r="F897" s="68"/>
      <c r="G897" s="68"/>
      <c r="H897" s="68"/>
      <c r="I897" s="68"/>
      <c r="J897" s="68"/>
      <c r="K897" s="68"/>
      <c r="L897" s="68"/>
      <c r="M897" s="68"/>
      <c r="N897" s="68"/>
      <c r="O897" s="68"/>
      <c r="P897" s="68"/>
      <c r="Q897" s="68"/>
      <c r="R897" s="68"/>
      <c r="S897" s="68"/>
    </row>
    <row r="898" spans="1:19" x14ac:dyDescent="0.25">
      <c r="A898" s="68"/>
      <c r="B898" s="68"/>
      <c r="C898" s="68"/>
      <c r="D898" s="68"/>
      <c r="E898" s="68"/>
      <c r="F898" s="68"/>
      <c r="G898" s="68"/>
      <c r="H898" s="68"/>
      <c r="I898" s="68"/>
      <c r="J898" s="68"/>
      <c r="K898" s="68"/>
      <c r="L898" s="68"/>
      <c r="M898" s="68"/>
      <c r="N898" s="68"/>
      <c r="O898" s="68"/>
      <c r="P898" s="68"/>
      <c r="Q898" s="68"/>
      <c r="R898" s="68"/>
      <c r="S898" s="68"/>
    </row>
    <row r="899" spans="1:19" x14ac:dyDescent="0.25">
      <c r="A899" s="68"/>
      <c r="B899" s="68"/>
      <c r="C899" s="68"/>
      <c r="D899" s="68"/>
      <c r="E899" s="68"/>
      <c r="F899" s="68"/>
      <c r="G899" s="68"/>
      <c r="H899" s="68"/>
      <c r="I899" s="68"/>
      <c r="J899" s="68"/>
      <c r="K899" s="68"/>
      <c r="L899" s="68"/>
      <c r="M899" s="68"/>
      <c r="N899" s="68"/>
      <c r="O899" s="68"/>
      <c r="P899" s="68"/>
      <c r="Q899" s="68"/>
      <c r="R899" s="68"/>
      <c r="S899" s="68"/>
    </row>
    <row r="900" spans="1:19" x14ac:dyDescent="0.25">
      <c r="A900" s="68"/>
      <c r="B900" s="68"/>
      <c r="C900" s="68"/>
      <c r="D900" s="68"/>
      <c r="E900" s="68"/>
      <c r="F900" s="68"/>
      <c r="G900" s="68"/>
      <c r="H900" s="68"/>
      <c r="I900" s="68"/>
      <c r="J900" s="68"/>
      <c r="K900" s="68"/>
      <c r="L900" s="68"/>
      <c r="M900" s="68"/>
      <c r="N900" s="68"/>
      <c r="O900" s="68"/>
      <c r="P900" s="68"/>
      <c r="Q900" s="68"/>
      <c r="R900" s="68"/>
      <c r="S900" s="68"/>
    </row>
    <row r="901" spans="1:19" x14ac:dyDescent="0.25">
      <c r="A901" s="68"/>
      <c r="B901" s="68"/>
      <c r="C901" s="68"/>
      <c r="D901" s="68"/>
      <c r="E901" s="68"/>
      <c r="F901" s="68"/>
      <c r="G901" s="68"/>
      <c r="H901" s="68"/>
      <c r="I901" s="68"/>
      <c r="J901" s="68"/>
      <c r="K901" s="68"/>
      <c r="L901" s="68"/>
      <c r="M901" s="68"/>
      <c r="N901" s="68"/>
      <c r="O901" s="68"/>
      <c r="P901" s="68"/>
      <c r="Q901" s="68"/>
      <c r="R901" s="68"/>
      <c r="S901" s="68"/>
    </row>
    <row r="902" spans="1:19" x14ac:dyDescent="0.25">
      <c r="A902" s="68"/>
      <c r="B902" s="68"/>
      <c r="C902" s="68"/>
      <c r="D902" s="68"/>
      <c r="E902" s="68"/>
      <c r="F902" s="68"/>
      <c r="G902" s="68"/>
      <c r="H902" s="68"/>
      <c r="I902" s="68"/>
      <c r="J902" s="68"/>
      <c r="K902" s="68"/>
      <c r="L902" s="68"/>
      <c r="M902" s="68"/>
      <c r="N902" s="68"/>
      <c r="O902" s="68"/>
      <c r="P902" s="68"/>
      <c r="Q902" s="68"/>
      <c r="R902" s="68"/>
      <c r="S902" s="68"/>
    </row>
    <row r="903" spans="1:19" x14ac:dyDescent="0.25">
      <c r="A903" s="68"/>
      <c r="B903" s="68"/>
      <c r="C903" s="68"/>
      <c r="D903" s="68"/>
      <c r="E903" s="68"/>
      <c r="F903" s="68"/>
      <c r="G903" s="68"/>
      <c r="H903" s="68"/>
      <c r="I903" s="68"/>
      <c r="J903" s="68"/>
      <c r="K903" s="68"/>
      <c r="L903" s="68"/>
      <c r="M903" s="68"/>
      <c r="N903" s="68"/>
      <c r="O903" s="68"/>
      <c r="P903" s="68"/>
      <c r="Q903" s="68"/>
      <c r="R903" s="68"/>
      <c r="S903" s="68"/>
    </row>
    <row r="904" spans="1:19" x14ac:dyDescent="0.25">
      <c r="A904" s="68"/>
      <c r="B904" s="68"/>
      <c r="C904" s="68"/>
      <c r="D904" s="68"/>
      <c r="E904" s="68"/>
      <c r="F904" s="68"/>
      <c r="G904" s="68"/>
      <c r="H904" s="68"/>
      <c r="I904" s="68"/>
      <c r="J904" s="68"/>
      <c r="K904" s="68"/>
      <c r="L904" s="68"/>
      <c r="M904" s="68"/>
      <c r="N904" s="68"/>
      <c r="O904" s="68"/>
      <c r="P904" s="68"/>
      <c r="Q904" s="68"/>
      <c r="R904" s="68"/>
      <c r="S904" s="68"/>
    </row>
    <row r="905" spans="1:19" x14ac:dyDescent="0.25">
      <c r="A905" s="68"/>
      <c r="B905" s="68"/>
      <c r="C905" s="68"/>
      <c r="D905" s="68"/>
      <c r="E905" s="68"/>
      <c r="F905" s="68"/>
      <c r="G905" s="68"/>
      <c r="H905" s="68"/>
      <c r="I905" s="68"/>
      <c r="J905" s="68"/>
      <c r="K905" s="68"/>
      <c r="L905" s="68"/>
      <c r="M905" s="68"/>
      <c r="N905" s="68"/>
      <c r="O905" s="68"/>
      <c r="P905" s="68"/>
      <c r="Q905" s="68"/>
      <c r="R905" s="68"/>
      <c r="S905" s="68"/>
    </row>
    <row r="906" spans="1:19" x14ac:dyDescent="0.25">
      <c r="A906" s="68"/>
      <c r="B906" s="68"/>
      <c r="C906" s="68"/>
      <c r="D906" s="68"/>
      <c r="E906" s="68"/>
      <c r="F906" s="68"/>
      <c r="G906" s="68"/>
      <c r="H906" s="68"/>
      <c r="I906" s="68"/>
      <c r="J906" s="68"/>
      <c r="K906" s="68"/>
      <c r="L906" s="68"/>
      <c r="M906" s="68"/>
      <c r="N906" s="68"/>
      <c r="O906" s="68"/>
      <c r="P906" s="68"/>
      <c r="Q906" s="68"/>
      <c r="R906" s="68"/>
      <c r="S906" s="68"/>
    </row>
    <row r="907" spans="1:19" x14ac:dyDescent="0.25">
      <c r="A907" s="68"/>
      <c r="B907" s="68"/>
      <c r="C907" s="68"/>
      <c r="D907" s="68"/>
      <c r="E907" s="68"/>
      <c r="F907" s="68"/>
      <c r="G907" s="68"/>
      <c r="H907" s="68"/>
      <c r="I907" s="68"/>
      <c r="J907" s="68"/>
      <c r="K907" s="68"/>
      <c r="L907" s="68"/>
      <c r="M907" s="68"/>
      <c r="N907" s="68"/>
      <c r="O907" s="68"/>
      <c r="P907" s="68"/>
      <c r="Q907" s="68"/>
      <c r="R907" s="68"/>
      <c r="S907" s="68"/>
    </row>
    <row r="908" spans="1:19" x14ac:dyDescent="0.25">
      <c r="A908" s="68"/>
      <c r="B908" s="68"/>
      <c r="C908" s="68"/>
      <c r="D908" s="68"/>
      <c r="E908" s="68"/>
      <c r="F908" s="68"/>
      <c r="G908" s="68"/>
      <c r="H908" s="68"/>
      <c r="I908" s="68"/>
      <c r="J908" s="68"/>
      <c r="K908" s="68"/>
      <c r="L908" s="68"/>
      <c r="M908" s="68"/>
      <c r="N908" s="68"/>
      <c r="O908" s="68"/>
      <c r="P908" s="68"/>
      <c r="Q908" s="68"/>
      <c r="R908" s="68"/>
      <c r="S908" s="68"/>
    </row>
    <row r="909" spans="1:19" x14ac:dyDescent="0.25">
      <c r="A909" s="68"/>
      <c r="B909" s="68"/>
      <c r="C909" s="68"/>
      <c r="D909" s="68"/>
      <c r="E909" s="68"/>
      <c r="F909" s="68"/>
      <c r="G909" s="68"/>
      <c r="H909" s="68"/>
      <c r="I909" s="68"/>
      <c r="J909" s="68"/>
      <c r="K909" s="68"/>
      <c r="L909" s="68"/>
      <c r="M909" s="68"/>
      <c r="N909" s="68"/>
      <c r="O909" s="68"/>
      <c r="P909" s="68"/>
      <c r="Q909" s="68"/>
      <c r="R909" s="68"/>
      <c r="S909" s="68"/>
    </row>
    <row r="910" spans="1:19" x14ac:dyDescent="0.25">
      <c r="A910" s="68"/>
      <c r="B910" s="68"/>
      <c r="C910" s="68"/>
      <c r="D910" s="68"/>
      <c r="E910" s="68"/>
      <c r="F910" s="68"/>
      <c r="G910" s="68"/>
      <c r="H910" s="68"/>
      <c r="I910" s="68"/>
      <c r="J910" s="68"/>
      <c r="K910" s="68"/>
      <c r="L910" s="68"/>
      <c r="M910" s="68"/>
      <c r="N910" s="68"/>
      <c r="O910" s="68"/>
      <c r="P910" s="68"/>
      <c r="Q910" s="68"/>
      <c r="R910" s="68"/>
      <c r="S910" s="68"/>
    </row>
    <row r="911" spans="1:19" x14ac:dyDescent="0.25">
      <c r="A911" s="68"/>
      <c r="B911" s="68"/>
      <c r="C911" s="68"/>
      <c r="D911" s="68"/>
      <c r="E911" s="68"/>
      <c r="F911" s="68"/>
      <c r="G911" s="68"/>
      <c r="H911" s="68"/>
      <c r="I911" s="68"/>
      <c r="J911" s="68"/>
      <c r="K911" s="68"/>
      <c r="L911" s="68"/>
      <c r="M911" s="68"/>
      <c r="N911" s="68"/>
      <c r="O911" s="68"/>
      <c r="P911" s="68"/>
      <c r="Q911" s="68"/>
      <c r="R911" s="68"/>
      <c r="S911" s="68"/>
    </row>
    <row r="912" spans="1:19" x14ac:dyDescent="0.25">
      <c r="A912" s="68"/>
      <c r="B912" s="68"/>
      <c r="C912" s="68"/>
      <c r="D912" s="68"/>
      <c r="E912" s="68"/>
      <c r="F912" s="68"/>
      <c r="G912" s="68"/>
      <c r="H912" s="68"/>
      <c r="I912" s="68"/>
      <c r="J912" s="68"/>
      <c r="K912" s="68"/>
      <c r="L912" s="68"/>
      <c r="M912" s="68"/>
      <c r="N912" s="68"/>
      <c r="O912" s="68"/>
      <c r="P912" s="68"/>
      <c r="Q912" s="68"/>
      <c r="R912" s="68"/>
      <c r="S912" s="68"/>
    </row>
    <row r="913" spans="1:19" x14ac:dyDescent="0.25">
      <c r="A913" s="68"/>
      <c r="B913" s="68"/>
      <c r="C913" s="68"/>
      <c r="D913" s="68"/>
      <c r="E913" s="68"/>
      <c r="F913" s="68"/>
      <c r="G913" s="68"/>
      <c r="H913" s="68"/>
      <c r="I913" s="68"/>
      <c r="J913" s="68"/>
      <c r="K913" s="68"/>
      <c r="L913" s="68"/>
      <c r="M913" s="68"/>
      <c r="N913" s="68"/>
      <c r="O913" s="68"/>
      <c r="P913" s="68"/>
      <c r="Q913" s="68"/>
      <c r="R913" s="68"/>
      <c r="S913" s="68"/>
    </row>
    <row r="914" spans="1:19" x14ac:dyDescent="0.25">
      <c r="A914" s="68"/>
      <c r="B914" s="68"/>
      <c r="C914" s="68"/>
      <c r="D914" s="68"/>
      <c r="E914" s="68"/>
      <c r="F914" s="68"/>
      <c r="G914" s="68"/>
      <c r="H914" s="68"/>
      <c r="I914" s="68"/>
      <c r="J914" s="68"/>
      <c r="K914" s="68"/>
      <c r="L914" s="68"/>
      <c r="M914" s="68"/>
      <c r="N914" s="68"/>
      <c r="O914" s="68"/>
      <c r="P914" s="68"/>
      <c r="Q914" s="68"/>
      <c r="R914" s="68"/>
      <c r="S914" s="68"/>
    </row>
    <row r="915" spans="1:19" x14ac:dyDescent="0.25">
      <c r="A915" s="68"/>
      <c r="B915" s="68"/>
      <c r="C915" s="68"/>
      <c r="D915" s="68"/>
      <c r="E915" s="68"/>
      <c r="F915" s="68"/>
      <c r="G915" s="68"/>
      <c r="H915" s="68"/>
      <c r="I915" s="68"/>
      <c r="J915" s="68"/>
      <c r="K915" s="68"/>
      <c r="L915" s="68"/>
      <c r="M915" s="68"/>
      <c r="N915" s="68"/>
      <c r="O915" s="68"/>
      <c r="P915" s="68"/>
      <c r="Q915" s="68"/>
      <c r="R915" s="68"/>
      <c r="S915" s="68"/>
    </row>
    <row r="916" spans="1:19" x14ac:dyDescent="0.25">
      <c r="A916" s="68"/>
      <c r="B916" s="68"/>
      <c r="C916" s="68"/>
      <c r="D916" s="68"/>
      <c r="E916" s="68"/>
      <c r="F916" s="68"/>
      <c r="G916" s="68"/>
      <c r="H916" s="68"/>
      <c r="I916" s="68"/>
      <c r="J916" s="68"/>
      <c r="K916" s="68"/>
      <c r="L916" s="68"/>
      <c r="M916" s="68"/>
      <c r="N916" s="68"/>
      <c r="O916" s="68"/>
      <c r="P916" s="68"/>
      <c r="Q916" s="68"/>
      <c r="R916" s="68"/>
      <c r="S916" s="68"/>
    </row>
    <row r="917" spans="1:19" x14ac:dyDescent="0.25">
      <c r="A917" s="68"/>
      <c r="B917" s="68"/>
      <c r="C917" s="68"/>
      <c r="D917" s="68"/>
      <c r="E917" s="68"/>
      <c r="F917" s="68"/>
      <c r="G917" s="68"/>
      <c r="H917" s="68"/>
      <c r="I917" s="68"/>
      <c r="J917" s="68"/>
      <c r="K917" s="68"/>
      <c r="L917" s="68"/>
      <c r="M917" s="68"/>
      <c r="N917" s="68"/>
      <c r="O917" s="68"/>
      <c r="P917" s="68"/>
      <c r="Q917" s="68"/>
      <c r="R917" s="68"/>
      <c r="S917" s="68"/>
    </row>
  </sheetData>
  <protectedRanges>
    <protectedRange password="E1A2" sqref="AA3:AA298" name="Range1_1_1"/>
    <protectedRange password="E1A2" sqref="N2:O2" name="Range1_5_1_1"/>
    <protectedRange password="E1A2" sqref="AA2" name="Range1_1_2_2"/>
    <protectedRange password="E1A2" sqref="N3:O3" name="Range1_2_1_1_1"/>
    <protectedRange password="E1A2" sqref="N4:O4" name="Range1_4_1_1"/>
    <protectedRange password="E1A2" sqref="V2" name="Range1_1"/>
    <protectedRange password="E1A2" sqref="P5:P6" name="Range1"/>
    <protectedRange password="E1A2" sqref="O5" name="Range1_1_2"/>
  </protectedRanges>
  <autoFilter ref="A2:AH299" xr:uid="{9D0F1FCB-8D4B-437E-B020-B206B346B9E6}"/>
  <mergeCells count="146">
    <mergeCell ref="P290:P291"/>
    <mergeCell ref="P292:P293"/>
    <mergeCell ref="P294:P295"/>
    <mergeCell ref="P296:P297"/>
    <mergeCell ref="P286:P287"/>
    <mergeCell ref="P288:P289"/>
    <mergeCell ref="P278:P279"/>
    <mergeCell ref="P280:P281"/>
    <mergeCell ref="P282:P283"/>
    <mergeCell ref="P284:P285"/>
    <mergeCell ref="P272:P273"/>
    <mergeCell ref="P274:P275"/>
    <mergeCell ref="P276:P277"/>
    <mergeCell ref="P266:P267"/>
    <mergeCell ref="P268:P269"/>
    <mergeCell ref="P270:P271"/>
    <mergeCell ref="P260:P261"/>
    <mergeCell ref="P262:P263"/>
    <mergeCell ref="P264:P265"/>
    <mergeCell ref="P254:P255"/>
    <mergeCell ref="P256:P257"/>
    <mergeCell ref="P258:P259"/>
    <mergeCell ref="P248:P249"/>
    <mergeCell ref="P250:P251"/>
    <mergeCell ref="P252:P253"/>
    <mergeCell ref="P242:P243"/>
    <mergeCell ref="P244:P245"/>
    <mergeCell ref="P246:P247"/>
    <mergeCell ref="P236:P237"/>
    <mergeCell ref="P238:P239"/>
    <mergeCell ref="P240:P241"/>
    <mergeCell ref="P230:P231"/>
    <mergeCell ref="P232:P233"/>
    <mergeCell ref="P234:P235"/>
    <mergeCell ref="P224:P225"/>
    <mergeCell ref="P226:P227"/>
    <mergeCell ref="P228:P229"/>
    <mergeCell ref="P218:P219"/>
    <mergeCell ref="P220:P221"/>
    <mergeCell ref="P222:P223"/>
    <mergeCell ref="P212:P213"/>
    <mergeCell ref="P214:P215"/>
    <mergeCell ref="P216:P217"/>
    <mergeCell ref="P206:P207"/>
    <mergeCell ref="P208:P209"/>
    <mergeCell ref="P210:P211"/>
    <mergeCell ref="P200:P201"/>
    <mergeCell ref="P202:P203"/>
    <mergeCell ref="P204:P205"/>
    <mergeCell ref="P194:P195"/>
    <mergeCell ref="P196:P197"/>
    <mergeCell ref="P198:P199"/>
    <mergeCell ref="P188:P189"/>
    <mergeCell ref="P190:P191"/>
    <mergeCell ref="P192:P193"/>
    <mergeCell ref="P182:P183"/>
    <mergeCell ref="P184:P185"/>
    <mergeCell ref="P186:P187"/>
    <mergeCell ref="P176:P177"/>
    <mergeCell ref="P178:P179"/>
    <mergeCell ref="P180:P181"/>
    <mergeCell ref="P170:P171"/>
    <mergeCell ref="P172:P173"/>
    <mergeCell ref="P174:P175"/>
    <mergeCell ref="P164:P165"/>
    <mergeCell ref="P166:P167"/>
    <mergeCell ref="P168:P169"/>
    <mergeCell ref="P158:P159"/>
    <mergeCell ref="P160:P161"/>
    <mergeCell ref="P162:P163"/>
    <mergeCell ref="P152:P153"/>
    <mergeCell ref="P154:P155"/>
    <mergeCell ref="P156:P157"/>
    <mergeCell ref="P146:P147"/>
    <mergeCell ref="P148:P149"/>
    <mergeCell ref="P150:P151"/>
    <mergeCell ref="P140:P141"/>
    <mergeCell ref="P142:P143"/>
    <mergeCell ref="P144:P145"/>
    <mergeCell ref="P134:P135"/>
    <mergeCell ref="P136:P137"/>
    <mergeCell ref="P138:P139"/>
    <mergeCell ref="P128:P129"/>
    <mergeCell ref="P130:P131"/>
    <mergeCell ref="P132:P133"/>
    <mergeCell ref="P122:P123"/>
    <mergeCell ref="P124:P125"/>
    <mergeCell ref="P126:P127"/>
    <mergeCell ref="P116:P117"/>
    <mergeCell ref="P118:P119"/>
    <mergeCell ref="P120:P121"/>
    <mergeCell ref="P110:P111"/>
    <mergeCell ref="P112:P113"/>
    <mergeCell ref="P114:P115"/>
    <mergeCell ref="P90:P91"/>
    <mergeCell ref="P80:P81"/>
    <mergeCell ref="P82:P83"/>
    <mergeCell ref="P84:P85"/>
    <mergeCell ref="P76:P77"/>
    <mergeCell ref="P78:P79"/>
    <mergeCell ref="P104:P105"/>
    <mergeCell ref="P106:P107"/>
    <mergeCell ref="P108:P109"/>
    <mergeCell ref="P98:P99"/>
    <mergeCell ref="P100:P101"/>
    <mergeCell ref="P102:P103"/>
    <mergeCell ref="P92:P93"/>
    <mergeCell ref="P94:P95"/>
    <mergeCell ref="P96:P97"/>
    <mergeCell ref="P71:P72"/>
    <mergeCell ref="P63:P64"/>
    <mergeCell ref="P65:P66"/>
    <mergeCell ref="P67:P68"/>
    <mergeCell ref="P57:P58"/>
    <mergeCell ref="P59:P60"/>
    <mergeCell ref="P61:P62"/>
    <mergeCell ref="P86:P87"/>
    <mergeCell ref="P88:P89"/>
    <mergeCell ref="P73:P74"/>
    <mergeCell ref="P53:P54"/>
    <mergeCell ref="P55:P56"/>
    <mergeCell ref="P45:P46"/>
    <mergeCell ref="P47:P48"/>
    <mergeCell ref="P49:P50"/>
    <mergeCell ref="P39:P40"/>
    <mergeCell ref="P41:P42"/>
    <mergeCell ref="P43:P44"/>
    <mergeCell ref="P69:P70"/>
    <mergeCell ref="P35:P36"/>
    <mergeCell ref="P37:P38"/>
    <mergeCell ref="P27:P28"/>
    <mergeCell ref="P29:P30"/>
    <mergeCell ref="P31:P32"/>
    <mergeCell ref="P21:P22"/>
    <mergeCell ref="P23:P24"/>
    <mergeCell ref="P25:P26"/>
    <mergeCell ref="P51:P52"/>
    <mergeCell ref="P3:P4"/>
    <mergeCell ref="P7:P8"/>
    <mergeCell ref="P9:P10"/>
    <mergeCell ref="P11:P12"/>
    <mergeCell ref="P13:P14"/>
    <mergeCell ref="P15:P16"/>
    <mergeCell ref="P17:P18"/>
    <mergeCell ref="P19:P20"/>
    <mergeCell ref="P33:P34"/>
  </mergeCells>
  <phoneticPr fontId="35" type="noConversion"/>
  <conditionalFormatting sqref="G179">
    <cfRule type="cellIs" dxfId="6" priority="65" operator="equal">
      <formula>"Pass"</formula>
    </cfRule>
    <cfRule type="cellIs" dxfId="5" priority="66" operator="equal">
      <formula>"Fail"</formula>
    </cfRule>
    <cfRule type="cellIs" dxfId="4" priority="67" operator="equal">
      <formula>"Info"</formula>
    </cfRule>
  </conditionalFormatting>
  <conditionalFormatting sqref="N3:N298">
    <cfRule type="expression" dxfId="3" priority="854">
      <formula>ISERROR(AA3)</formula>
    </cfRule>
  </conditionalFormatting>
  <conditionalFormatting sqref="J3:J298">
    <cfRule type="cellIs" dxfId="2" priority="3" operator="equal">
      <formula>"Pass"</formula>
    </cfRule>
    <cfRule type="cellIs" dxfId="1" priority="2" operator="equal">
      <formula>"Fail"</formula>
    </cfRule>
    <cfRule type="cellIs" dxfId="0" priority="1" operator="equal">
      <formula>"Info"</formula>
    </cfRule>
  </conditionalFormatting>
  <dataValidations count="5">
    <dataValidation type="list" allowBlank="1" showInputMessage="1" showErrorMessage="1" sqref="J300:J1048576 J2:J298" xr:uid="{00000000-0002-0000-0300-000000000000}">
      <formula1>$I$303:$I$306</formula1>
    </dataValidation>
    <dataValidation type="list" allowBlank="1" showInputMessage="1" showErrorMessage="1" sqref="G179" xr:uid="{EC5E6ABE-631E-4508-B0EA-3051CDE330E2}">
      <formula1>$H$283:$H$286</formula1>
    </dataValidation>
    <dataValidation type="list" allowBlank="1" showInputMessage="1" showErrorMessage="1" sqref="M3:M298" xr:uid="{5B20E670-5B17-40A6-9583-A48474E89E9D}">
      <formula1>$I$309:$I$312</formula1>
    </dataValidation>
    <dataValidation type="list" allowBlank="1" showInputMessage="1" showErrorMessage="1" sqref="JF5:JF6 WVR5:WVR6 WLV5:WLV6 WBZ5:WBZ6 VSD5:VSD6 VIH5:VIH6 UYL5:UYL6 UOP5:UOP6 UET5:UET6 TUX5:TUX6 TLB5:TLB6 TBF5:TBF6 SRJ5:SRJ6 SHN5:SHN6 RXR5:RXR6 RNV5:RNV6 RDZ5:RDZ6 QUD5:QUD6 QKH5:QKH6 QAL5:QAL6 PQP5:PQP6 PGT5:PGT6 OWX5:OWX6 ONB5:ONB6 ODF5:ODF6 NTJ5:NTJ6 NJN5:NJN6 MZR5:MZR6 MPV5:MPV6 MFZ5:MFZ6 LWD5:LWD6 LMH5:LMH6 LCL5:LCL6 KSP5:KSP6 KIT5:KIT6 JYX5:JYX6 JPB5:JPB6 JFF5:JFF6 IVJ5:IVJ6 ILN5:ILN6 IBR5:IBR6 HRV5:HRV6 HHZ5:HHZ6 GYD5:GYD6 GOH5:GOH6 GEL5:GEL6 FUP5:FUP6 FKT5:FKT6 FAX5:FAX6 ERB5:ERB6 EHF5:EHF6 DXJ5:DXJ6 DNN5:DNN6 DDR5:DDR6 CTV5:CTV6 CJZ5:CJZ6 CAD5:CAD6 BQH5:BQH6 BGL5:BGL6 AWP5:AWP6 AMT5:AMT6 ACX5:ACX6 TB5:TB6" xr:uid="{CB8619D6-B6CA-435D-968E-766168304541}">
      <formula1>$I$75:$I$78</formula1>
    </dataValidation>
    <dataValidation type="list" allowBlank="1" showInputMessage="1" showErrorMessage="1" sqref="JI5:JI6 WVU5:WVU6 WLY5:WLY6 WCC5:WCC6 VSG5:VSG6 VIK5:VIK6 UYO5:UYO6 UOS5:UOS6 UEW5:UEW6 TVA5:TVA6 TLE5:TLE6 TBI5:TBI6 SRM5:SRM6 SHQ5:SHQ6 RXU5:RXU6 RNY5:RNY6 REC5:REC6 QUG5:QUG6 QKK5:QKK6 QAO5:QAO6 PQS5:PQS6 PGW5:PGW6 OXA5:OXA6 ONE5:ONE6 ODI5:ODI6 NTM5:NTM6 NJQ5:NJQ6 MZU5:MZU6 MPY5:MPY6 MGC5:MGC6 LWG5:LWG6 LMK5:LMK6 LCO5:LCO6 KSS5:KSS6 KIW5:KIW6 JZA5:JZA6 JPE5:JPE6 JFI5:JFI6 IVM5:IVM6 ILQ5:ILQ6 IBU5:IBU6 HRY5:HRY6 HIC5:HIC6 GYG5:GYG6 GOK5:GOK6 GEO5:GEO6 FUS5:FUS6 FKW5:FKW6 FBA5:FBA6 ERE5:ERE6 EHI5:EHI6 DXM5:DXM6 DNQ5:DNQ6 DDU5:DDU6 CTY5:CTY6 CKC5:CKC6 CAG5:CAG6 BQK5:BQK6 BGO5:BGO6 AWS5:AWS6 AMW5:AMW6 ADA5:ADA6 TE5:TE6" xr:uid="{E3E5A627-F7B9-494C-AB66-150D96701148}">
      <formula1>$H$46:$H$49</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showRuler="0" zoomScale="80" zoomScaleNormal="80" workbookViewId="0">
      <pane ySplit="1" topLeftCell="A2" activePane="bottomLeft" state="frozen"/>
      <selection activeCell="K2" sqref="K2:K256"/>
      <selection pane="bottomLeft" activeCell="D5" sqref="D5"/>
    </sheetView>
  </sheetViews>
  <sheetFormatPr defaultColWidth="9.1796875" defaultRowHeight="12.5" x14ac:dyDescent="0.25"/>
  <cols>
    <col min="14" max="14" width="10.1796875" customWidth="1"/>
  </cols>
  <sheetData>
    <row r="1" spans="1:14" ht="13" x14ac:dyDescent="0.3">
      <c r="A1" s="97" t="s">
        <v>3374</v>
      </c>
      <c r="B1" s="98"/>
      <c r="C1" s="98"/>
      <c r="D1" s="98"/>
      <c r="E1" s="98"/>
      <c r="F1" s="98"/>
      <c r="G1" s="98"/>
      <c r="H1" s="98"/>
      <c r="I1" s="98"/>
      <c r="J1" s="98"/>
      <c r="K1" s="98"/>
      <c r="L1" s="98"/>
      <c r="M1" s="98"/>
      <c r="N1" s="99"/>
    </row>
    <row r="2" spans="1:14" ht="12.75" customHeight="1" x14ac:dyDescent="0.25">
      <c r="A2" s="145" t="s">
        <v>3375</v>
      </c>
      <c r="B2" s="146"/>
      <c r="C2" s="146"/>
      <c r="D2" s="146"/>
      <c r="E2" s="146"/>
      <c r="F2" s="146"/>
      <c r="G2" s="146"/>
      <c r="H2" s="146"/>
      <c r="I2" s="146"/>
      <c r="J2" s="146"/>
      <c r="K2" s="146"/>
      <c r="L2" s="146"/>
      <c r="M2" s="146"/>
      <c r="N2" s="147"/>
    </row>
    <row r="3" spans="1:14" ht="12.75" customHeight="1" x14ac:dyDescent="0.25">
      <c r="A3" s="148" t="s">
        <v>3376</v>
      </c>
      <c r="B3" s="208"/>
      <c r="C3" s="208"/>
      <c r="D3" s="208"/>
      <c r="E3" s="208"/>
      <c r="F3" s="208"/>
      <c r="G3" s="208"/>
      <c r="H3" s="208"/>
      <c r="I3" s="208"/>
      <c r="J3" s="208"/>
      <c r="K3" s="208"/>
      <c r="L3" s="208"/>
      <c r="M3" s="208"/>
      <c r="N3" s="209"/>
    </row>
    <row r="4" spans="1:14" x14ac:dyDescent="0.25">
      <c r="A4" s="2" t="s">
        <v>3377</v>
      </c>
      <c r="B4" s="3"/>
      <c r="C4" s="3"/>
      <c r="D4" s="3"/>
      <c r="E4" s="3"/>
      <c r="F4" s="3"/>
      <c r="G4" s="3"/>
      <c r="H4" s="3"/>
      <c r="I4" s="3"/>
      <c r="J4" s="3"/>
      <c r="K4" s="3"/>
      <c r="L4" s="3"/>
      <c r="M4" s="3"/>
      <c r="N4" s="103"/>
    </row>
    <row r="5" spans="1:14" x14ac:dyDescent="0.25">
      <c r="A5" s="2" t="s">
        <v>3378</v>
      </c>
      <c r="B5" s="3"/>
      <c r="C5" s="3"/>
      <c r="D5" s="3"/>
      <c r="E5" s="3"/>
      <c r="F5" s="3"/>
      <c r="G5" s="3"/>
      <c r="H5" s="3"/>
      <c r="I5" s="3"/>
      <c r="J5" s="3"/>
      <c r="K5" s="3"/>
      <c r="L5" s="3"/>
      <c r="M5" s="3"/>
      <c r="N5" s="103"/>
    </row>
    <row r="6" spans="1:14" x14ac:dyDescent="0.25">
      <c r="A6" s="2" t="s">
        <v>3379</v>
      </c>
      <c r="B6" s="3"/>
      <c r="C6" s="3"/>
      <c r="D6" s="3"/>
      <c r="E6" s="3"/>
      <c r="F6" s="3"/>
      <c r="G6" s="3"/>
      <c r="H6" s="3"/>
      <c r="I6" s="3"/>
      <c r="J6" s="3"/>
      <c r="K6" s="3"/>
      <c r="L6" s="3"/>
      <c r="M6" s="3"/>
      <c r="N6" s="103"/>
    </row>
    <row r="7" spans="1:14" x14ac:dyDescent="0.25">
      <c r="A7" s="210"/>
      <c r="B7" s="105"/>
      <c r="C7" s="105"/>
      <c r="D7" s="105"/>
      <c r="E7" s="105"/>
      <c r="F7" s="105"/>
      <c r="G7" s="105"/>
      <c r="H7" s="105"/>
      <c r="I7" s="105"/>
      <c r="J7" s="105"/>
      <c r="K7" s="105"/>
      <c r="L7" s="105"/>
      <c r="M7" s="105"/>
      <c r="N7" s="106"/>
    </row>
    <row r="9" spans="1:14" ht="12.75" customHeight="1" x14ac:dyDescent="0.25">
      <c r="A9" s="211" t="s">
        <v>3380</v>
      </c>
      <c r="B9" s="212"/>
      <c r="C9" s="212"/>
      <c r="D9" s="212"/>
      <c r="E9" s="212"/>
      <c r="F9" s="212"/>
      <c r="G9" s="212"/>
      <c r="H9" s="212"/>
      <c r="I9" s="212"/>
      <c r="J9" s="212"/>
      <c r="K9" s="212"/>
      <c r="L9" s="212"/>
      <c r="M9" s="212"/>
      <c r="N9" s="213"/>
    </row>
    <row r="10" spans="1:14" ht="12.75" customHeight="1" x14ac:dyDescent="0.25">
      <c r="A10" s="214" t="s">
        <v>3381</v>
      </c>
      <c r="B10" s="215"/>
      <c r="C10" s="215"/>
      <c r="D10" s="215"/>
      <c r="E10" s="215"/>
      <c r="F10" s="215"/>
      <c r="G10" s="215"/>
      <c r="H10" s="215"/>
      <c r="I10" s="215"/>
      <c r="J10" s="215"/>
      <c r="K10" s="215"/>
      <c r="L10" s="215"/>
      <c r="M10" s="215"/>
      <c r="N10" s="216"/>
    </row>
    <row r="11" spans="1:14" ht="12.75" customHeight="1" x14ac:dyDescent="0.25">
      <c r="A11" s="148" t="s">
        <v>3382</v>
      </c>
      <c r="B11" s="208"/>
      <c r="C11" s="208"/>
      <c r="D11" s="208"/>
      <c r="E11" s="208"/>
      <c r="F11" s="208"/>
      <c r="G11" s="208"/>
      <c r="H11" s="208"/>
      <c r="I11" s="208"/>
      <c r="J11" s="208"/>
      <c r="K11" s="208"/>
      <c r="L11" s="208"/>
      <c r="M11" s="208"/>
      <c r="N11" s="209"/>
    </row>
    <row r="12" spans="1:14" x14ac:dyDescent="0.25">
      <c r="A12" s="2" t="s">
        <v>3383</v>
      </c>
      <c r="B12" s="3"/>
      <c r="C12" s="3"/>
      <c r="D12" s="3"/>
      <c r="E12" s="3"/>
      <c r="F12" s="3"/>
      <c r="G12" s="3"/>
      <c r="H12" s="3"/>
      <c r="I12" s="3"/>
      <c r="J12" s="3"/>
      <c r="K12" s="3"/>
      <c r="L12" s="3"/>
      <c r="M12" s="3"/>
      <c r="N12" s="103"/>
    </row>
    <row r="13" spans="1:14" x14ac:dyDescent="0.25">
      <c r="A13" s="210" t="s">
        <v>3384</v>
      </c>
      <c r="B13" s="105"/>
      <c r="C13" s="105"/>
      <c r="D13" s="105"/>
      <c r="E13" s="105"/>
      <c r="F13" s="105"/>
      <c r="G13" s="105"/>
      <c r="H13" s="105"/>
      <c r="I13" s="105"/>
      <c r="J13" s="105"/>
      <c r="K13" s="105"/>
      <c r="L13" s="105"/>
      <c r="M13" s="105"/>
      <c r="N13" s="106"/>
    </row>
    <row r="15" spans="1:14" ht="12.75" customHeight="1" x14ac:dyDescent="0.25">
      <c r="A15" s="211" t="s">
        <v>3385</v>
      </c>
      <c r="B15" s="212"/>
      <c r="C15" s="212"/>
      <c r="D15" s="212"/>
      <c r="E15" s="212"/>
      <c r="F15" s="212"/>
      <c r="G15" s="212"/>
      <c r="H15" s="212"/>
      <c r="I15" s="212"/>
      <c r="J15" s="212"/>
      <c r="K15" s="212"/>
      <c r="L15" s="212"/>
      <c r="M15" s="212"/>
      <c r="N15" s="213"/>
    </row>
    <row r="16" spans="1:14" ht="12.75" customHeight="1" x14ac:dyDescent="0.25">
      <c r="A16" s="214" t="s">
        <v>3386</v>
      </c>
      <c r="B16" s="215"/>
      <c r="C16" s="215"/>
      <c r="D16" s="215"/>
      <c r="E16" s="215"/>
      <c r="F16" s="215"/>
      <c r="G16" s="215"/>
      <c r="H16" s="215"/>
      <c r="I16" s="215"/>
      <c r="J16" s="215"/>
      <c r="K16" s="215"/>
      <c r="L16" s="215"/>
      <c r="M16" s="215"/>
      <c r="N16" s="216"/>
    </row>
    <row r="17" spans="1:14" ht="12.75" customHeight="1" x14ac:dyDescent="0.25">
      <c r="A17" s="148" t="s">
        <v>3387</v>
      </c>
      <c r="B17" s="208"/>
      <c r="C17" s="208"/>
      <c r="D17" s="208"/>
      <c r="E17" s="208"/>
      <c r="F17" s="208"/>
      <c r="G17" s="208"/>
      <c r="H17" s="208"/>
      <c r="I17" s="208"/>
      <c r="J17" s="208"/>
      <c r="K17" s="208"/>
      <c r="L17" s="208"/>
      <c r="M17" s="208"/>
      <c r="N17" s="209"/>
    </row>
    <row r="18" spans="1:14" x14ac:dyDescent="0.25">
      <c r="A18" s="2" t="s">
        <v>3388</v>
      </c>
      <c r="B18" s="3"/>
      <c r="C18" s="3"/>
      <c r="D18" s="3"/>
      <c r="E18" s="3"/>
      <c r="F18" s="3"/>
      <c r="G18" s="3"/>
      <c r="H18" s="3"/>
      <c r="I18" s="3"/>
      <c r="J18" s="3"/>
      <c r="K18" s="3"/>
      <c r="L18" s="3"/>
      <c r="M18" s="3"/>
      <c r="N18" s="103"/>
    </row>
    <row r="19" spans="1:14" x14ac:dyDescent="0.25">
      <c r="A19" s="2" t="s">
        <v>3389</v>
      </c>
      <c r="B19" s="3"/>
      <c r="C19" s="3"/>
      <c r="D19" s="3"/>
      <c r="E19" s="3"/>
      <c r="F19" s="3"/>
      <c r="G19" s="3"/>
      <c r="H19" s="3"/>
      <c r="I19" s="3"/>
      <c r="J19" s="3"/>
      <c r="K19" s="3"/>
      <c r="L19" s="3"/>
      <c r="M19" s="3"/>
      <c r="N19" s="103"/>
    </row>
    <row r="20" spans="1:14" x14ac:dyDescent="0.25">
      <c r="A20" s="2" t="s">
        <v>3390</v>
      </c>
      <c r="B20" s="3"/>
      <c r="C20" s="3"/>
      <c r="D20" s="3"/>
      <c r="E20" s="3"/>
      <c r="F20" s="3"/>
      <c r="G20" s="3"/>
      <c r="H20" s="3"/>
      <c r="I20" s="3"/>
      <c r="J20" s="3"/>
      <c r="K20" s="3"/>
      <c r="L20" s="3"/>
      <c r="M20" s="3"/>
      <c r="N20" s="103"/>
    </row>
    <row r="21" spans="1:14" x14ac:dyDescent="0.25">
      <c r="A21" s="210"/>
      <c r="B21" s="105"/>
      <c r="C21" s="105"/>
      <c r="D21" s="105"/>
      <c r="E21" s="105"/>
      <c r="F21" s="105"/>
      <c r="G21" s="105"/>
      <c r="H21" s="105"/>
      <c r="I21" s="105"/>
      <c r="J21" s="105"/>
      <c r="K21" s="105"/>
      <c r="L21" s="105"/>
      <c r="M21" s="105"/>
      <c r="N21" s="106"/>
    </row>
    <row r="23" spans="1:14" ht="12.75" customHeight="1" x14ac:dyDescent="0.25">
      <c r="A23" s="211" t="s">
        <v>3391</v>
      </c>
      <c r="B23" s="212"/>
      <c r="C23" s="212"/>
      <c r="D23" s="212"/>
      <c r="E23" s="212"/>
      <c r="F23" s="212"/>
      <c r="G23" s="212"/>
      <c r="H23" s="212"/>
      <c r="I23" s="212"/>
      <c r="J23" s="212"/>
      <c r="K23" s="212"/>
      <c r="L23" s="212"/>
      <c r="M23" s="212"/>
      <c r="N23" s="213"/>
    </row>
    <row r="24" spans="1:14" ht="12.75" customHeight="1" x14ac:dyDescent="0.25">
      <c r="A24" s="214" t="s">
        <v>3392</v>
      </c>
      <c r="B24" s="215"/>
      <c r="C24" s="215"/>
      <c r="D24" s="215"/>
      <c r="E24" s="215"/>
      <c r="F24" s="215"/>
      <c r="G24" s="215"/>
      <c r="H24" s="215"/>
      <c r="I24" s="215"/>
      <c r="J24" s="215"/>
      <c r="K24" s="215"/>
      <c r="L24" s="215"/>
      <c r="M24" s="215"/>
      <c r="N24" s="216"/>
    </row>
    <row r="25" spans="1:14" ht="12.75" customHeight="1" x14ac:dyDescent="0.25">
      <c r="A25" s="148" t="s">
        <v>3393</v>
      </c>
      <c r="B25" s="208"/>
      <c r="C25" s="208"/>
      <c r="D25" s="208"/>
      <c r="E25" s="208"/>
      <c r="F25" s="208"/>
      <c r="G25" s="208"/>
      <c r="H25" s="208"/>
      <c r="I25" s="208"/>
      <c r="J25" s="208"/>
      <c r="K25" s="208"/>
      <c r="L25" s="208"/>
      <c r="M25" s="208"/>
      <c r="N25" s="209"/>
    </row>
    <row r="26" spans="1:14" x14ac:dyDescent="0.25">
      <c r="A26" s="2" t="s">
        <v>3394</v>
      </c>
      <c r="B26" s="3"/>
      <c r="C26" s="3"/>
      <c r="D26" s="3"/>
      <c r="E26" s="3"/>
      <c r="F26" s="3"/>
      <c r="G26" s="3"/>
      <c r="H26" s="3"/>
      <c r="I26" s="3"/>
      <c r="J26" s="3"/>
      <c r="K26" s="3"/>
      <c r="L26" s="3"/>
      <c r="M26" s="3"/>
      <c r="N26" s="103"/>
    </row>
    <row r="27" spans="1:14" x14ac:dyDescent="0.25">
      <c r="A27" s="210"/>
      <c r="B27" s="105"/>
      <c r="C27" s="105"/>
      <c r="D27" s="105"/>
      <c r="E27" s="105"/>
      <c r="F27" s="105"/>
      <c r="G27" s="105"/>
      <c r="H27" s="105"/>
      <c r="I27" s="105"/>
      <c r="J27" s="105"/>
      <c r="K27" s="105"/>
      <c r="L27" s="105"/>
      <c r="M27" s="105"/>
      <c r="N27" s="106"/>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showRuler="0" zoomScale="90" zoomScaleNormal="90" workbookViewId="0">
      <pane ySplit="1" topLeftCell="A2" activePane="bottomLeft" state="frozen"/>
      <selection pane="bottomLeft" activeCell="I29" sqref="I29"/>
    </sheetView>
  </sheetViews>
  <sheetFormatPr defaultColWidth="8.7265625" defaultRowHeight="12.5" x14ac:dyDescent="0.25"/>
  <cols>
    <col min="2" max="2" width="13.1796875" customWidth="1"/>
    <col min="3" max="3" width="56.26953125" customWidth="1"/>
    <col min="4" max="4" width="45.1796875" customWidth="1"/>
    <col min="19" max="19" width="0" hidden="1" customWidth="1"/>
  </cols>
  <sheetData>
    <row r="1" spans="1:19" ht="13" x14ac:dyDescent="0.3">
      <c r="A1" s="44" t="s">
        <v>3395</v>
      </c>
      <c r="B1" s="44"/>
      <c r="C1" s="44"/>
      <c r="D1" s="44"/>
    </row>
    <row r="2" spans="1:19" ht="12.75" customHeight="1" x14ac:dyDescent="0.25">
      <c r="A2" s="45" t="s">
        <v>3396</v>
      </c>
      <c r="B2" s="45" t="s">
        <v>3397</v>
      </c>
      <c r="C2" s="45" t="s">
        <v>3398</v>
      </c>
      <c r="D2" s="45" t="s">
        <v>3399</v>
      </c>
    </row>
    <row r="3" spans="1:19" x14ac:dyDescent="0.25">
      <c r="A3" s="65">
        <v>1</v>
      </c>
      <c r="B3" s="64">
        <v>43738</v>
      </c>
      <c r="C3" s="54" t="s">
        <v>3400</v>
      </c>
      <c r="D3" s="248" t="s">
        <v>4432</v>
      </c>
      <c r="S3" t="s">
        <v>3401</v>
      </c>
    </row>
    <row r="4" spans="1:19" x14ac:dyDescent="0.25">
      <c r="A4" s="65">
        <v>1.1000000000000001</v>
      </c>
      <c r="B4" s="64">
        <v>43921</v>
      </c>
      <c r="C4" s="54" t="s">
        <v>3402</v>
      </c>
      <c r="D4" s="248" t="s">
        <v>4432</v>
      </c>
    </row>
    <row r="5" spans="1:19" s="70" customFormat="1" ht="12.75" customHeight="1" x14ac:dyDescent="0.25">
      <c r="A5" s="65">
        <v>1.2</v>
      </c>
      <c r="B5" s="64">
        <v>44104</v>
      </c>
      <c r="C5" s="54" t="s">
        <v>3403</v>
      </c>
      <c r="D5" s="248" t="s">
        <v>4432</v>
      </c>
    </row>
    <row r="6" spans="1:19" ht="25" x14ac:dyDescent="0.25">
      <c r="A6" s="65">
        <v>1.3</v>
      </c>
      <c r="B6" s="64">
        <v>44469</v>
      </c>
      <c r="C6" s="54" t="s">
        <v>3404</v>
      </c>
      <c r="D6" s="248" t="s">
        <v>4432</v>
      </c>
    </row>
    <row r="7" spans="1:19" ht="18" customHeight="1" x14ac:dyDescent="0.25">
      <c r="A7" s="65">
        <v>1.4</v>
      </c>
      <c r="B7" s="64">
        <v>44469</v>
      </c>
      <c r="C7" s="54" t="s">
        <v>3405</v>
      </c>
      <c r="D7" s="248" t="s">
        <v>4432</v>
      </c>
    </row>
    <row r="8" spans="1:19" ht="18" customHeight="1" x14ac:dyDescent="0.25">
      <c r="A8" s="65">
        <v>1.5</v>
      </c>
      <c r="B8" s="246">
        <v>44834</v>
      </c>
      <c r="C8" s="247" t="s">
        <v>3406</v>
      </c>
      <c r="D8" s="248" t="s">
        <v>4432</v>
      </c>
    </row>
    <row r="9" spans="1:19" ht="18" customHeight="1" x14ac:dyDescent="0.25">
      <c r="A9" s="65">
        <v>1.6</v>
      </c>
      <c r="B9" s="246">
        <v>45174</v>
      </c>
      <c r="C9" s="247" t="s">
        <v>4431</v>
      </c>
      <c r="D9" s="248" t="s">
        <v>4432</v>
      </c>
    </row>
    <row r="10" spans="1:19" ht="18" customHeight="1" x14ac:dyDescent="0.25">
      <c r="A10" s="65">
        <v>1.7</v>
      </c>
      <c r="B10" s="64">
        <v>45199</v>
      </c>
      <c r="C10" s="54" t="s">
        <v>4433</v>
      </c>
      <c r="D10" s="54" t="s">
        <v>4432</v>
      </c>
    </row>
    <row r="11" spans="1:19" ht="18" customHeight="1" x14ac:dyDescent="0.25">
      <c r="A11" s="65"/>
      <c r="B11" s="64"/>
      <c r="C11" s="54"/>
      <c r="D11" s="54"/>
    </row>
    <row r="12" spans="1:19" ht="18" customHeight="1" x14ac:dyDescent="0.25">
      <c r="A12" s="65"/>
      <c r="B12" s="64"/>
      <c r="C12" s="66"/>
      <c r="D12" s="66"/>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81D08-332B-4CD7-9EA6-5E44BD78C546}">
  <sheetPr>
    <pageSetUpPr fitToPage="1"/>
  </sheetPr>
  <dimension ref="A1:D21"/>
  <sheetViews>
    <sheetView showGridLines="0" zoomScale="80" zoomScaleNormal="80" workbookViewId="0">
      <pane ySplit="1" topLeftCell="A2" activePane="bottomLeft" state="frozen"/>
      <selection pane="bottomLeft" activeCell="B7" sqref="B7"/>
    </sheetView>
  </sheetViews>
  <sheetFormatPr defaultColWidth="8.7265625" defaultRowHeight="12.5" x14ac:dyDescent="0.25"/>
  <cols>
    <col min="1" max="1" width="8.81640625" style="253" customWidth="1"/>
    <col min="2" max="2" width="18.54296875" style="253" customWidth="1"/>
    <col min="3" max="3" width="103.453125" style="253" customWidth="1"/>
    <col min="4" max="4" width="22.453125" style="253" customWidth="1"/>
    <col min="5" max="16384" width="8.7265625" style="253"/>
  </cols>
  <sheetData>
    <row r="1" spans="1:4" ht="13" x14ac:dyDescent="0.3">
      <c r="A1" s="251" t="s">
        <v>3395</v>
      </c>
      <c r="B1" s="252"/>
      <c r="C1" s="252"/>
      <c r="D1" s="252"/>
    </row>
    <row r="2" spans="1:4" ht="12.65" customHeight="1" x14ac:dyDescent="0.25">
      <c r="A2" s="254" t="s">
        <v>3396</v>
      </c>
      <c r="B2" s="254" t="s">
        <v>4424</v>
      </c>
      <c r="C2" s="254" t="s">
        <v>3398</v>
      </c>
      <c r="D2" s="254" t="s">
        <v>4425</v>
      </c>
    </row>
    <row r="3" spans="1:4" ht="54.65" customHeight="1" x14ac:dyDescent="0.25">
      <c r="A3" s="255">
        <v>1.5</v>
      </c>
      <c r="B3" s="197" t="s">
        <v>192</v>
      </c>
      <c r="C3" s="256" t="s">
        <v>4426</v>
      </c>
      <c r="D3" s="257">
        <v>44834</v>
      </c>
    </row>
    <row r="4" spans="1:4" ht="54.65" customHeight="1" x14ac:dyDescent="0.25">
      <c r="A4" s="255">
        <v>1.5</v>
      </c>
      <c r="B4" s="197" t="s">
        <v>969</v>
      </c>
      <c r="C4" s="256" t="s">
        <v>4429</v>
      </c>
      <c r="D4" s="257">
        <v>44834</v>
      </c>
    </row>
    <row r="5" spans="1:4" x14ac:dyDescent="0.25">
      <c r="A5" s="255">
        <v>1.5</v>
      </c>
      <c r="B5" s="197" t="s">
        <v>1444</v>
      </c>
      <c r="C5" s="256" t="s">
        <v>4427</v>
      </c>
      <c r="D5" s="257">
        <v>44834</v>
      </c>
    </row>
    <row r="6" spans="1:4" x14ac:dyDescent="0.25">
      <c r="A6" s="255">
        <v>1.5</v>
      </c>
      <c r="B6" s="197" t="s">
        <v>2297</v>
      </c>
      <c r="C6" s="256" t="s">
        <v>4428</v>
      </c>
      <c r="D6" s="257">
        <v>44834</v>
      </c>
    </row>
    <row r="7" spans="1:4" x14ac:dyDescent="0.25">
      <c r="A7" s="255"/>
      <c r="B7" s="197"/>
      <c r="C7" s="256"/>
      <c r="D7" s="257"/>
    </row>
    <row r="8" spans="1:4" x14ac:dyDescent="0.25">
      <c r="A8" s="255"/>
      <c r="B8" s="197"/>
      <c r="C8" s="256"/>
      <c r="D8" s="257"/>
    </row>
    <row r="21" spans="3:3" x14ac:dyDescent="0.25">
      <c r="C21" s="258" t="s">
        <v>4430</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548"/>
  <sheetViews>
    <sheetView zoomScale="80" zoomScaleNormal="80" workbookViewId="0">
      <pane ySplit="1" topLeftCell="A142"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 min="5" max="21" width="9.1796875" style="60"/>
    <col min="22" max="256" width="9.1796875" style="61"/>
    <col min="257" max="257" width="12.453125" style="61" customWidth="1"/>
    <col min="258" max="258" width="94.81640625" style="61" bestFit="1" customWidth="1"/>
    <col min="259" max="259" width="12.54296875" style="61" customWidth="1"/>
    <col min="260" max="260" width="9.7265625" style="61" bestFit="1" customWidth="1"/>
    <col min="261" max="512" width="9.1796875" style="61"/>
    <col min="513" max="513" width="12.453125" style="61" customWidth="1"/>
    <col min="514" max="514" width="94.81640625" style="61" bestFit="1" customWidth="1"/>
    <col min="515" max="515" width="12.54296875" style="61" customWidth="1"/>
    <col min="516" max="516" width="9.7265625" style="61" bestFit="1" customWidth="1"/>
    <col min="517" max="768" width="9.1796875" style="61"/>
    <col min="769" max="769" width="12.453125" style="61" customWidth="1"/>
    <col min="770" max="770" width="94.81640625" style="61" bestFit="1" customWidth="1"/>
    <col min="771" max="771" width="12.54296875" style="61" customWidth="1"/>
    <col min="772" max="772" width="9.7265625" style="61" bestFit="1" customWidth="1"/>
    <col min="773" max="1024" width="9.1796875" style="61"/>
    <col min="1025" max="1025" width="12.453125" style="61" customWidth="1"/>
    <col min="1026" max="1026" width="94.81640625" style="61" bestFit="1" customWidth="1"/>
    <col min="1027" max="1027" width="12.54296875" style="61" customWidth="1"/>
    <col min="1028" max="1028" width="9.7265625" style="61" bestFit="1" customWidth="1"/>
    <col min="1029" max="1280" width="9.1796875" style="61"/>
    <col min="1281" max="1281" width="12.453125" style="61" customWidth="1"/>
    <col min="1282" max="1282" width="94.81640625" style="61" bestFit="1" customWidth="1"/>
    <col min="1283" max="1283" width="12.54296875" style="61" customWidth="1"/>
    <col min="1284" max="1284" width="9.7265625" style="61" bestFit="1" customWidth="1"/>
    <col min="1285" max="1536" width="9.1796875" style="61"/>
    <col min="1537" max="1537" width="12.453125" style="61" customWidth="1"/>
    <col min="1538" max="1538" width="94.81640625" style="61" bestFit="1" customWidth="1"/>
    <col min="1539" max="1539" width="12.54296875" style="61" customWidth="1"/>
    <col min="1540" max="1540" width="9.7265625" style="61" bestFit="1" customWidth="1"/>
    <col min="1541" max="1792" width="9.1796875" style="61"/>
    <col min="1793" max="1793" width="12.453125" style="61" customWidth="1"/>
    <col min="1794" max="1794" width="94.81640625" style="61" bestFit="1" customWidth="1"/>
    <col min="1795" max="1795" width="12.54296875" style="61" customWidth="1"/>
    <col min="1796" max="1796" width="9.7265625" style="61" bestFit="1" customWidth="1"/>
    <col min="1797" max="2048" width="9.1796875" style="61"/>
    <col min="2049" max="2049" width="12.453125" style="61" customWidth="1"/>
    <col min="2050" max="2050" width="94.81640625" style="61" bestFit="1" customWidth="1"/>
    <col min="2051" max="2051" width="12.54296875" style="61" customWidth="1"/>
    <col min="2052" max="2052" width="9.7265625" style="61" bestFit="1" customWidth="1"/>
    <col min="2053" max="2304" width="9.1796875" style="61"/>
    <col min="2305" max="2305" width="12.453125" style="61" customWidth="1"/>
    <col min="2306" max="2306" width="94.81640625" style="61" bestFit="1" customWidth="1"/>
    <col min="2307" max="2307" width="12.54296875" style="61" customWidth="1"/>
    <col min="2308" max="2308" width="9.7265625" style="61" bestFit="1" customWidth="1"/>
    <col min="2309" max="2560" width="9.1796875" style="61"/>
    <col min="2561" max="2561" width="12.453125" style="61" customWidth="1"/>
    <col min="2562" max="2562" width="94.81640625" style="61" bestFit="1" customWidth="1"/>
    <col min="2563" max="2563" width="12.54296875" style="61" customWidth="1"/>
    <col min="2564" max="2564" width="9.7265625" style="61" bestFit="1" customWidth="1"/>
    <col min="2565" max="2816" width="9.1796875" style="61"/>
    <col min="2817" max="2817" width="12.453125" style="61" customWidth="1"/>
    <col min="2818" max="2818" width="94.81640625" style="61" bestFit="1" customWidth="1"/>
    <col min="2819" max="2819" width="12.54296875" style="61" customWidth="1"/>
    <col min="2820" max="2820" width="9.7265625" style="61" bestFit="1" customWidth="1"/>
    <col min="2821" max="3072" width="9.1796875" style="61"/>
    <col min="3073" max="3073" width="12.453125" style="61" customWidth="1"/>
    <col min="3074" max="3074" width="94.81640625" style="61" bestFit="1" customWidth="1"/>
    <col min="3075" max="3075" width="12.54296875" style="61" customWidth="1"/>
    <col min="3076" max="3076" width="9.7265625" style="61" bestFit="1" customWidth="1"/>
    <col min="3077" max="3328" width="9.1796875" style="61"/>
    <col min="3329" max="3329" width="12.453125" style="61" customWidth="1"/>
    <col min="3330" max="3330" width="94.81640625" style="61" bestFit="1" customWidth="1"/>
    <col min="3331" max="3331" width="12.54296875" style="61" customWidth="1"/>
    <col min="3332" max="3332" width="9.7265625" style="61" bestFit="1" customWidth="1"/>
    <col min="3333" max="3584" width="9.1796875" style="61"/>
    <col min="3585" max="3585" width="12.453125" style="61" customWidth="1"/>
    <col min="3586" max="3586" width="94.81640625" style="61" bestFit="1" customWidth="1"/>
    <col min="3587" max="3587" width="12.54296875" style="61" customWidth="1"/>
    <col min="3588" max="3588" width="9.7265625" style="61" bestFit="1" customWidth="1"/>
    <col min="3589" max="3840" width="9.1796875" style="61"/>
    <col min="3841" max="3841" width="12.453125" style="61" customWidth="1"/>
    <col min="3842" max="3842" width="94.81640625" style="61" bestFit="1" customWidth="1"/>
    <col min="3843" max="3843" width="12.54296875" style="61" customWidth="1"/>
    <col min="3844" max="3844" width="9.7265625" style="61" bestFit="1" customWidth="1"/>
    <col min="3845" max="4096" width="9.1796875" style="61"/>
    <col min="4097" max="4097" width="12.453125" style="61" customWidth="1"/>
    <col min="4098" max="4098" width="94.81640625" style="61" bestFit="1" customWidth="1"/>
    <col min="4099" max="4099" width="12.54296875" style="61" customWidth="1"/>
    <col min="4100" max="4100" width="9.7265625" style="61" bestFit="1" customWidth="1"/>
    <col min="4101" max="4352" width="9.1796875" style="61"/>
    <col min="4353" max="4353" width="12.453125" style="61" customWidth="1"/>
    <col min="4354" max="4354" width="94.81640625" style="61" bestFit="1" customWidth="1"/>
    <col min="4355" max="4355" width="12.54296875" style="61" customWidth="1"/>
    <col min="4356" max="4356" width="9.7265625" style="61" bestFit="1" customWidth="1"/>
    <col min="4357" max="4608" width="9.1796875" style="61"/>
    <col min="4609" max="4609" width="12.453125" style="61" customWidth="1"/>
    <col min="4610" max="4610" width="94.81640625" style="61" bestFit="1" customWidth="1"/>
    <col min="4611" max="4611" width="12.54296875" style="61" customWidth="1"/>
    <col min="4612" max="4612" width="9.7265625" style="61" bestFit="1" customWidth="1"/>
    <col min="4613" max="4864" width="9.1796875" style="61"/>
    <col min="4865" max="4865" width="12.453125" style="61" customWidth="1"/>
    <col min="4866" max="4866" width="94.81640625" style="61" bestFit="1" customWidth="1"/>
    <col min="4867" max="4867" width="12.54296875" style="61" customWidth="1"/>
    <col min="4868" max="4868" width="9.7265625" style="61" bestFit="1" customWidth="1"/>
    <col min="4869" max="5120" width="9.1796875" style="61"/>
    <col min="5121" max="5121" width="12.453125" style="61" customWidth="1"/>
    <col min="5122" max="5122" width="94.81640625" style="61" bestFit="1" customWidth="1"/>
    <col min="5123" max="5123" width="12.54296875" style="61" customWidth="1"/>
    <col min="5124" max="5124" width="9.7265625" style="61" bestFit="1" customWidth="1"/>
    <col min="5125" max="5376" width="9.1796875" style="61"/>
    <col min="5377" max="5377" width="12.453125" style="61" customWidth="1"/>
    <col min="5378" max="5378" width="94.81640625" style="61" bestFit="1" customWidth="1"/>
    <col min="5379" max="5379" width="12.54296875" style="61" customWidth="1"/>
    <col min="5380" max="5380" width="9.7265625" style="61" bestFit="1" customWidth="1"/>
    <col min="5381" max="5632" width="9.1796875" style="61"/>
    <col min="5633" max="5633" width="12.453125" style="61" customWidth="1"/>
    <col min="5634" max="5634" width="94.81640625" style="61" bestFit="1" customWidth="1"/>
    <col min="5635" max="5635" width="12.54296875" style="61" customWidth="1"/>
    <col min="5636" max="5636" width="9.7265625" style="61" bestFit="1" customWidth="1"/>
    <col min="5637" max="5888" width="9.1796875" style="61"/>
    <col min="5889" max="5889" width="12.453125" style="61" customWidth="1"/>
    <col min="5890" max="5890" width="94.81640625" style="61" bestFit="1" customWidth="1"/>
    <col min="5891" max="5891" width="12.54296875" style="61" customWidth="1"/>
    <col min="5892" max="5892" width="9.7265625" style="61" bestFit="1" customWidth="1"/>
    <col min="5893" max="6144" width="9.1796875" style="61"/>
    <col min="6145" max="6145" width="12.453125" style="61" customWidth="1"/>
    <col min="6146" max="6146" width="94.81640625" style="61" bestFit="1" customWidth="1"/>
    <col min="6147" max="6147" width="12.54296875" style="61" customWidth="1"/>
    <col min="6148" max="6148" width="9.7265625" style="61" bestFit="1" customWidth="1"/>
    <col min="6149" max="6400" width="9.1796875" style="61"/>
    <col min="6401" max="6401" width="12.453125" style="61" customWidth="1"/>
    <col min="6402" max="6402" width="94.81640625" style="61" bestFit="1" customWidth="1"/>
    <col min="6403" max="6403" width="12.54296875" style="61" customWidth="1"/>
    <col min="6404" max="6404" width="9.7265625" style="61" bestFit="1" customWidth="1"/>
    <col min="6405" max="6656" width="9.1796875" style="61"/>
    <col min="6657" max="6657" width="12.453125" style="61" customWidth="1"/>
    <col min="6658" max="6658" width="94.81640625" style="61" bestFit="1" customWidth="1"/>
    <col min="6659" max="6659" width="12.54296875" style="61" customWidth="1"/>
    <col min="6660" max="6660" width="9.7265625" style="61" bestFit="1" customWidth="1"/>
    <col min="6661" max="6912" width="9.1796875" style="61"/>
    <col min="6913" max="6913" width="12.453125" style="61" customWidth="1"/>
    <col min="6914" max="6914" width="94.81640625" style="61" bestFit="1" customWidth="1"/>
    <col min="6915" max="6915" width="12.54296875" style="61" customWidth="1"/>
    <col min="6916" max="6916" width="9.7265625" style="61" bestFit="1" customWidth="1"/>
    <col min="6917" max="7168" width="9.1796875" style="61"/>
    <col min="7169" max="7169" width="12.453125" style="61" customWidth="1"/>
    <col min="7170" max="7170" width="94.81640625" style="61" bestFit="1" customWidth="1"/>
    <col min="7171" max="7171" width="12.54296875" style="61" customWidth="1"/>
    <col min="7172" max="7172" width="9.7265625" style="61" bestFit="1" customWidth="1"/>
    <col min="7173" max="7424" width="9.1796875" style="61"/>
    <col min="7425" max="7425" width="12.453125" style="61" customWidth="1"/>
    <col min="7426" max="7426" width="94.81640625" style="61" bestFit="1" customWidth="1"/>
    <col min="7427" max="7427" width="12.54296875" style="61" customWidth="1"/>
    <col min="7428" max="7428" width="9.7265625" style="61" bestFit="1" customWidth="1"/>
    <col min="7429" max="7680" width="9.1796875" style="61"/>
    <col min="7681" max="7681" width="12.453125" style="61" customWidth="1"/>
    <col min="7682" max="7682" width="94.81640625" style="61" bestFit="1" customWidth="1"/>
    <col min="7683" max="7683" width="12.54296875" style="61" customWidth="1"/>
    <col min="7684" max="7684" width="9.7265625" style="61" bestFit="1" customWidth="1"/>
    <col min="7685" max="7936" width="9.1796875" style="61"/>
    <col min="7937" max="7937" width="12.453125" style="61" customWidth="1"/>
    <col min="7938" max="7938" width="94.81640625" style="61" bestFit="1" customWidth="1"/>
    <col min="7939" max="7939" width="12.54296875" style="61" customWidth="1"/>
    <col min="7940" max="7940" width="9.7265625" style="61" bestFit="1" customWidth="1"/>
    <col min="7941" max="8192" width="9.1796875" style="61"/>
    <col min="8193" max="8193" width="12.453125" style="61" customWidth="1"/>
    <col min="8194" max="8194" width="94.81640625" style="61" bestFit="1" customWidth="1"/>
    <col min="8195" max="8195" width="12.54296875" style="61" customWidth="1"/>
    <col min="8196" max="8196" width="9.7265625" style="61" bestFit="1" customWidth="1"/>
    <col min="8197" max="8448" width="9.1796875" style="61"/>
    <col min="8449" max="8449" width="12.453125" style="61" customWidth="1"/>
    <col min="8450" max="8450" width="94.81640625" style="61" bestFit="1" customWidth="1"/>
    <col min="8451" max="8451" width="12.54296875" style="61" customWidth="1"/>
    <col min="8452" max="8452" width="9.7265625" style="61" bestFit="1" customWidth="1"/>
    <col min="8453" max="8704" width="9.1796875" style="61"/>
    <col min="8705" max="8705" width="12.453125" style="61" customWidth="1"/>
    <col min="8706" max="8706" width="94.81640625" style="61" bestFit="1" customWidth="1"/>
    <col min="8707" max="8707" width="12.54296875" style="61" customWidth="1"/>
    <col min="8708" max="8708" width="9.7265625" style="61" bestFit="1" customWidth="1"/>
    <col min="8709" max="8960" width="9.1796875" style="61"/>
    <col min="8961" max="8961" width="12.453125" style="61" customWidth="1"/>
    <col min="8962" max="8962" width="94.81640625" style="61" bestFit="1" customWidth="1"/>
    <col min="8963" max="8963" width="12.54296875" style="61" customWidth="1"/>
    <col min="8964" max="8964" width="9.7265625" style="61" bestFit="1" customWidth="1"/>
    <col min="8965" max="9216" width="9.1796875" style="61"/>
    <col min="9217" max="9217" width="12.453125" style="61" customWidth="1"/>
    <col min="9218" max="9218" width="94.81640625" style="61" bestFit="1" customWidth="1"/>
    <col min="9219" max="9219" width="12.54296875" style="61" customWidth="1"/>
    <col min="9220" max="9220" width="9.7265625" style="61" bestFit="1" customWidth="1"/>
    <col min="9221" max="9472" width="9.1796875" style="61"/>
    <col min="9473" max="9473" width="12.453125" style="61" customWidth="1"/>
    <col min="9474" max="9474" width="94.81640625" style="61" bestFit="1" customWidth="1"/>
    <col min="9475" max="9475" width="12.54296875" style="61" customWidth="1"/>
    <col min="9476" max="9476" width="9.7265625" style="61" bestFit="1" customWidth="1"/>
    <col min="9477" max="9728" width="9.1796875" style="61"/>
    <col min="9729" max="9729" width="12.453125" style="61" customWidth="1"/>
    <col min="9730" max="9730" width="94.81640625" style="61" bestFit="1" customWidth="1"/>
    <col min="9731" max="9731" width="12.54296875" style="61" customWidth="1"/>
    <col min="9732" max="9732" width="9.7265625" style="61" bestFit="1" customWidth="1"/>
    <col min="9733" max="9984" width="9.1796875" style="61"/>
    <col min="9985" max="9985" width="12.453125" style="61" customWidth="1"/>
    <col min="9986" max="9986" width="94.81640625" style="61" bestFit="1" customWidth="1"/>
    <col min="9987" max="9987" width="12.54296875" style="61" customWidth="1"/>
    <col min="9988" max="9988" width="9.7265625" style="61" bestFit="1" customWidth="1"/>
    <col min="9989" max="10240" width="9.1796875" style="61"/>
    <col min="10241" max="10241" width="12.453125" style="61" customWidth="1"/>
    <col min="10242" max="10242" width="94.81640625" style="61" bestFit="1" customWidth="1"/>
    <col min="10243" max="10243" width="12.54296875" style="61" customWidth="1"/>
    <col min="10244" max="10244" width="9.7265625" style="61" bestFit="1" customWidth="1"/>
    <col min="10245" max="10496" width="9.1796875" style="61"/>
    <col min="10497" max="10497" width="12.453125" style="61" customWidth="1"/>
    <col min="10498" max="10498" width="94.81640625" style="61" bestFit="1" customWidth="1"/>
    <col min="10499" max="10499" width="12.54296875" style="61" customWidth="1"/>
    <col min="10500" max="10500" width="9.7265625" style="61" bestFit="1" customWidth="1"/>
    <col min="10501" max="10752" width="9.1796875" style="61"/>
    <col min="10753" max="10753" width="12.453125" style="61" customWidth="1"/>
    <col min="10754" max="10754" width="94.81640625" style="61" bestFit="1" customWidth="1"/>
    <col min="10755" max="10755" width="12.54296875" style="61" customWidth="1"/>
    <col min="10756" max="10756" width="9.7265625" style="61" bestFit="1" customWidth="1"/>
    <col min="10757" max="11008" width="9.1796875" style="61"/>
    <col min="11009" max="11009" width="12.453125" style="61" customWidth="1"/>
    <col min="11010" max="11010" width="94.81640625" style="61" bestFit="1" customWidth="1"/>
    <col min="11011" max="11011" width="12.54296875" style="61" customWidth="1"/>
    <col min="11012" max="11012" width="9.7265625" style="61" bestFit="1" customWidth="1"/>
    <col min="11013" max="11264" width="9.1796875" style="61"/>
    <col min="11265" max="11265" width="12.453125" style="61" customWidth="1"/>
    <col min="11266" max="11266" width="94.81640625" style="61" bestFit="1" customWidth="1"/>
    <col min="11267" max="11267" width="12.54296875" style="61" customWidth="1"/>
    <col min="11268" max="11268" width="9.7265625" style="61" bestFit="1" customWidth="1"/>
    <col min="11269" max="11520" width="9.1796875" style="61"/>
    <col min="11521" max="11521" width="12.453125" style="61" customWidth="1"/>
    <col min="11522" max="11522" width="94.81640625" style="61" bestFit="1" customWidth="1"/>
    <col min="11523" max="11523" width="12.54296875" style="61" customWidth="1"/>
    <col min="11524" max="11524" width="9.7265625" style="61" bestFit="1" customWidth="1"/>
    <col min="11525" max="11776" width="9.1796875" style="61"/>
    <col min="11777" max="11777" width="12.453125" style="61" customWidth="1"/>
    <col min="11778" max="11778" width="94.81640625" style="61" bestFit="1" customWidth="1"/>
    <col min="11779" max="11779" width="12.54296875" style="61" customWidth="1"/>
    <col min="11780" max="11780" width="9.7265625" style="61" bestFit="1" customWidth="1"/>
    <col min="11781" max="12032" width="9.1796875" style="61"/>
    <col min="12033" max="12033" width="12.453125" style="61" customWidth="1"/>
    <col min="12034" max="12034" width="94.81640625" style="61" bestFit="1" customWidth="1"/>
    <col min="12035" max="12035" width="12.54296875" style="61" customWidth="1"/>
    <col min="12036" max="12036" width="9.7265625" style="61" bestFit="1" customWidth="1"/>
    <col min="12037" max="12288" width="9.1796875" style="61"/>
    <col min="12289" max="12289" width="12.453125" style="61" customWidth="1"/>
    <col min="12290" max="12290" width="94.81640625" style="61" bestFit="1" customWidth="1"/>
    <col min="12291" max="12291" width="12.54296875" style="61" customWidth="1"/>
    <col min="12292" max="12292" width="9.7265625" style="61" bestFit="1" customWidth="1"/>
    <col min="12293" max="12544" width="9.1796875" style="61"/>
    <col min="12545" max="12545" width="12.453125" style="61" customWidth="1"/>
    <col min="12546" max="12546" width="94.81640625" style="61" bestFit="1" customWidth="1"/>
    <col min="12547" max="12547" width="12.54296875" style="61" customWidth="1"/>
    <col min="12548" max="12548" width="9.7265625" style="61" bestFit="1" customWidth="1"/>
    <col min="12549" max="12800" width="9.1796875" style="61"/>
    <col min="12801" max="12801" width="12.453125" style="61" customWidth="1"/>
    <col min="12802" max="12802" width="94.81640625" style="61" bestFit="1" customWidth="1"/>
    <col min="12803" max="12803" width="12.54296875" style="61" customWidth="1"/>
    <col min="12804" max="12804" width="9.7265625" style="61" bestFit="1" customWidth="1"/>
    <col min="12805" max="13056" width="9.1796875" style="61"/>
    <col min="13057" max="13057" width="12.453125" style="61" customWidth="1"/>
    <col min="13058" max="13058" width="94.81640625" style="61" bestFit="1" customWidth="1"/>
    <col min="13059" max="13059" width="12.54296875" style="61" customWidth="1"/>
    <col min="13060" max="13060" width="9.7265625" style="61" bestFit="1" customWidth="1"/>
    <col min="13061" max="13312" width="9.1796875" style="61"/>
    <col min="13313" max="13313" width="12.453125" style="61" customWidth="1"/>
    <col min="13314" max="13314" width="94.81640625" style="61" bestFit="1" customWidth="1"/>
    <col min="13315" max="13315" width="12.54296875" style="61" customWidth="1"/>
    <col min="13316" max="13316" width="9.7265625" style="61" bestFit="1" customWidth="1"/>
    <col min="13317" max="13568" width="9.1796875" style="61"/>
    <col min="13569" max="13569" width="12.453125" style="61" customWidth="1"/>
    <col min="13570" max="13570" width="94.81640625" style="61" bestFit="1" customWidth="1"/>
    <col min="13571" max="13571" width="12.54296875" style="61" customWidth="1"/>
    <col min="13572" max="13572" width="9.7265625" style="61" bestFit="1" customWidth="1"/>
    <col min="13573" max="13824" width="9.1796875" style="61"/>
    <col min="13825" max="13825" width="12.453125" style="61" customWidth="1"/>
    <col min="13826" max="13826" width="94.81640625" style="61" bestFit="1" customWidth="1"/>
    <col min="13827" max="13827" width="12.54296875" style="61" customWidth="1"/>
    <col min="13828" max="13828" width="9.7265625" style="61" bestFit="1" customWidth="1"/>
    <col min="13829" max="14080" width="9.1796875" style="61"/>
    <col min="14081" max="14081" width="12.453125" style="61" customWidth="1"/>
    <col min="14082" max="14082" width="94.81640625" style="61" bestFit="1" customWidth="1"/>
    <col min="14083" max="14083" width="12.54296875" style="61" customWidth="1"/>
    <col min="14084" max="14084" width="9.7265625" style="61" bestFit="1" customWidth="1"/>
    <col min="14085" max="14336" width="9.1796875" style="61"/>
    <col min="14337" max="14337" width="12.453125" style="61" customWidth="1"/>
    <col min="14338" max="14338" width="94.81640625" style="61" bestFit="1" customWidth="1"/>
    <col min="14339" max="14339" width="12.54296875" style="61" customWidth="1"/>
    <col min="14340" max="14340" width="9.7265625" style="61" bestFit="1" customWidth="1"/>
    <col min="14341" max="14592" width="9.1796875" style="61"/>
    <col min="14593" max="14593" width="12.453125" style="61" customWidth="1"/>
    <col min="14594" max="14594" width="94.81640625" style="61" bestFit="1" customWidth="1"/>
    <col min="14595" max="14595" width="12.54296875" style="61" customWidth="1"/>
    <col min="14596" max="14596" width="9.7265625" style="61" bestFit="1" customWidth="1"/>
    <col min="14597" max="14848" width="9.1796875" style="61"/>
    <col min="14849" max="14849" width="12.453125" style="61" customWidth="1"/>
    <col min="14850" max="14850" width="94.81640625" style="61" bestFit="1" customWidth="1"/>
    <col min="14851" max="14851" width="12.54296875" style="61" customWidth="1"/>
    <col min="14852" max="14852" width="9.7265625" style="61" bestFit="1" customWidth="1"/>
    <col min="14853" max="15104" width="9.1796875" style="61"/>
    <col min="15105" max="15105" width="12.453125" style="61" customWidth="1"/>
    <col min="15106" max="15106" width="94.81640625" style="61" bestFit="1" customWidth="1"/>
    <col min="15107" max="15107" width="12.54296875" style="61" customWidth="1"/>
    <col min="15108" max="15108" width="9.7265625" style="61" bestFit="1" customWidth="1"/>
    <col min="15109" max="15360" width="9.1796875" style="61"/>
    <col min="15361" max="15361" width="12.453125" style="61" customWidth="1"/>
    <col min="15362" max="15362" width="94.81640625" style="61" bestFit="1" customWidth="1"/>
    <col min="15363" max="15363" width="12.54296875" style="61" customWidth="1"/>
    <col min="15364" max="15364" width="9.7265625" style="61" bestFit="1" customWidth="1"/>
    <col min="15365" max="15616" width="9.1796875" style="61"/>
    <col min="15617" max="15617" width="12.453125" style="61" customWidth="1"/>
    <col min="15618" max="15618" width="94.81640625" style="61" bestFit="1" customWidth="1"/>
    <col min="15619" max="15619" width="12.54296875" style="61" customWidth="1"/>
    <col min="15620" max="15620" width="9.7265625" style="61" bestFit="1" customWidth="1"/>
    <col min="15621" max="15872" width="9.1796875" style="61"/>
    <col min="15873" max="15873" width="12.453125" style="61" customWidth="1"/>
    <col min="15874" max="15874" width="94.81640625" style="61" bestFit="1" customWidth="1"/>
    <col min="15875" max="15875" width="12.54296875" style="61" customWidth="1"/>
    <col min="15876" max="15876" width="9.7265625" style="61" bestFit="1" customWidth="1"/>
    <col min="15877" max="16128" width="9.1796875" style="61"/>
    <col min="16129" max="16129" width="12.453125" style="61" customWidth="1"/>
    <col min="16130" max="16130" width="94.81640625" style="61" bestFit="1" customWidth="1"/>
    <col min="16131" max="16131" width="12.54296875" style="61" customWidth="1"/>
    <col min="16132" max="16132" width="9.7265625" style="61" bestFit="1" customWidth="1"/>
    <col min="16133" max="16384" width="9.1796875" style="61"/>
  </cols>
  <sheetData>
    <row r="1" spans="1:4" ht="14.5" x14ac:dyDescent="0.35">
      <c r="A1" s="59" t="s">
        <v>152</v>
      </c>
      <c r="B1" s="59" t="s">
        <v>144</v>
      </c>
      <c r="C1" s="59" t="s">
        <v>59</v>
      </c>
      <c r="D1" s="1">
        <v>45199</v>
      </c>
    </row>
    <row r="2" spans="1:4" ht="15.5" x14ac:dyDescent="0.35">
      <c r="A2" s="62" t="s">
        <v>3407</v>
      </c>
      <c r="B2" s="62" t="s">
        <v>3408</v>
      </c>
      <c r="C2" s="63">
        <v>6</v>
      </c>
    </row>
    <row r="3" spans="1:4" ht="15.5" x14ac:dyDescent="0.35">
      <c r="A3" s="62" t="s">
        <v>307</v>
      </c>
      <c r="B3" s="62" t="s">
        <v>3409</v>
      </c>
      <c r="C3" s="63">
        <v>4</v>
      </c>
    </row>
    <row r="4" spans="1:4" ht="15.5" x14ac:dyDescent="0.35">
      <c r="A4" s="62" t="s">
        <v>3410</v>
      </c>
      <c r="B4" s="62" t="s">
        <v>3411</v>
      </c>
      <c r="C4" s="63">
        <v>1</v>
      </c>
    </row>
    <row r="5" spans="1:4" ht="15.5" x14ac:dyDescent="0.35">
      <c r="A5" s="62" t="s">
        <v>3412</v>
      </c>
      <c r="B5" s="62" t="s">
        <v>3413</v>
      </c>
      <c r="C5" s="63">
        <v>2</v>
      </c>
    </row>
    <row r="6" spans="1:4" ht="15.5" x14ac:dyDescent="0.35">
      <c r="A6" s="62" t="s">
        <v>3414</v>
      </c>
      <c r="B6" s="62" t="s">
        <v>3415</v>
      </c>
      <c r="C6" s="63">
        <v>2</v>
      </c>
    </row>
    <row r="7" spans="1:4" ht="15.5" x14ac:dyDescent="0.35">
      <c r="A7" s="62" t="s">
        <v>3416</v>
      </c>
      <c r="B7" s="62" t="s">
        <v>3417</v>
      </c>
      <c r="C7" s="63">
        <v>4</v>
      </c>
    </row>
    <row r="8" spans="1:4" ht="15.5" x14ac:dyDescent="0.35">
      <c r="A8" s="62" t="s">
        <v>3418</v>
      </c>
      <c r="B8" s="62" t="s">
        <v>3419</v>
      </c>
      <c r="C8" s="63">
        <v>2</v>
      </c>
    </row>
    <row r="9" spans="1:4" ht="15.5" x14ac:dyDescent="0.35">
      <c r="A9" s="62" t="s">
        <v>3420</v>
      </c>
      <c r="B9" s="62" t="s">
        <v>3421</v>
      </c>
      <c r="C9" s="63">
        <v>5</v>
      </c>
    </row>
    <row r="10" spans="1:4" ht="15.5" x14ac:dyDescent="0.35">
      <c r="A10" s="62" t="s">
        <v>3422</v>
      </c>
      <c r="B10" s="62" t="s">
        <v>3423</v>
      </c>
      <c r="C10" s="63">
        <v>5</v>
      </c>
    </row>
    <row r="11" spans="1:4" ht="15.5" x14ac:dyDescent="0.35">
      <c r="A11" s="62" t="s">
        <v>3424</v>
      </c>
      <c r="B11" s="62" t="s">
        <v>3425</v>
      </c>
      <c r="C11" s="63">
        <v>5</v>
      </c>
    </row>
    <row r="12" spans="1:4" ht="15.5" x14ac:dyDescent="0.35">
      <c r="A12" s="62" t="s">
        <v>3426</v>
      </c>
      <c r="B12" s="62" t="s">
        <v>3427</v>
      </c>
      <c r="C12" s="63">
        <v>2</v>
      </c>
    </row>
    <row r="13" spans="1:4" ht="15.5" x14ac:dyDescent="0.35">
      <c r="A13" s="62" t="s">
        <v>347</v>
      </c>
      <c r="B13" s="62" t="s">
        <v>3428</v>
      </c>
      <c r="C13" s="63">
        <v>5</v>
      </c>
    </row>
    <row r="14" spans="1:4" ht="15.5" x14ac:dyDescent="0.35">
      <c r="A14" s="62" t="s">
        <v>3429</v>
      </c>
      <c r="B14" s="62" t="s">
        <v>3430</v>
      </c>
      <c r="C14" s="63">
        <v>4</v>
      </c>
    </row>
    <row r="15" spans="1:4" ht="15.5" x14ac:dyDescent="0.35">
      <c r="A15" s="62" t="s">
        <v>3431</v>
      </c>
      <c r="B15" s="62" t="s">
        <v>3432</v>
      </c>
      <c r="C15" s="63">
        <v>4</v>
      </c>
    </row>
    <row r="16" spans="1:4" ht="15.5" x14ac:dyDescent="0.35">
      <c r="A16" s="62" t="s">
        <v>3433</v>
      </c>
      <c r="B16" s="62" t="s">
        <v>3434</v>
      </c>
      <c r="C16" s="63">
        <v>1</v>
      </c>
    </row>
    <row r="17" spans="1:3" ht="15.5" x14ac:dyDescent="0.35">
      <c r="A17" s="62" t="s">
        <v>322</v>
      </c>
      <c r="B17" s="62" t="s">
        <v>3435</v>
      </c>
      <c r="C17" s="63">
        <v>5</v>
      </c>
    </row>
    <row r="18" spans="1:3" ht="15.5" x14ac:dyDescent="0.35">
      <c r="A18" s="62" t="s">
        <v>3436</v>
      </c>
      <c r="B18" s="62" t="s">
        <v>3437</v>
      </c>
      <c r="C18" s="63">
        <v>8</v>
      </c>
    </row>
    <row r="19" spans="1:3" ht="15.5" x14ac:dyDescent="0.35">
      <c r="A19" s="62" t="s">
        <v>3438</v>
      </c>
      <c r="B19" s="62" t="s">
        <v>3439</v>
      </c>
      <c r="C19" s="63">
        <v>1</v>
      </c>
    </row>
    <row r="20" spans="1:3" ht="15.5" x14ac:dyDescent="0.35">
      <c r="A20" s="62" t="s">
        <v>3440</v>
      </c>
      <c r="B20" s="62" t="s">
        <v>3441</v>
      </c>
      <c r="C20" s="63">
        <v>8</v>
      </c>
    </row>
    <row r="21" spans="1:3" ht="15.5" x14ac:dyDescent="0.35">
      <c r="A21" s="62" t="s">
        <v>3442</v>
      </c>
      <c r="B21" s="62" t="s">
        <v>3443</v>
      </c>
      <c r="C21" s="63">
        <v>6</v>
      </c>
    </row>
    <row r="22" spans="1:3" ht="15.5" x14ac:dyDescent="0.35">
      <c r="A22" s="62" t="s">
        <v>3444</v>
      </c>
      <c r="B22" s="62" t="s">
        <v>3445</v>
      </c>
      <c r="C22" s="63">
        <v>7</v>
      </c>
    </row>
    <row r="23" spans="1:3" ht="15.5" x14ac:dyDescent="0.35">
      <c r="A23" s="62" t="s">
        <v>3446</v>
      </c>
      <c r="B23" s="62" t="s">
        <v>3447</v>
      </c>
      <c r="C23" s="63">
        <v>7</v>
      </c>
    </row>
    <row r="24" spans="1:3" ht="15.5" x14ac:dyDescent="0.35">
      <c r="A24" s="62" t="s">
        <v>3448</v>
      </c>
      <c r="B24" s="62" t="s">
        <v>3449</v>
      </c>
      <c r="C24" s="63">
        <v>7</v>
      </c>
    </row>
    <row r="25" spans="1:3" ht="15.5" x14ac:dyDescent="0.35">
      <c r="A25" s="62" t="s">
        <v>3450</v>
      </c>
      <c r="B25" s="62" t="s">
        <v>3451</v>
      </c>
      <c r="C25" s="63">
        <v>5</v>
      </c>
    </row>
    <row r="26" spans="1:3" ht="15.5" x14ac:dyDescent="0.35">
      <c r="A26" s="62" t="s">
        <v>3452</v>
      </c>
      <c r="B26" s="62" t="s">
        <v>3453</v>
      </c>
      <c r="C26" s="63">
        <v>5</v>
      </c>
    </row>
    <row r="27" spans="1:3" ht="15.5" x14ac:dyDescent="0.35">
      <c r="A27" s="62" t="s">
        <v>3454</v>
      </c>
      <c r="B27" s="62" t="s">
        <v>3455</v>
      </c>
      <c r="C27" s="63">
        <v>5</v>
      </c>
    </row>
    <row r="28" spans="1:3" ht="15.5" x14ac:dyDescent="0.35">
      <c r="A28" s="62" t="s">
        <v>3456</v>
      </c>
      <c r="B28" s="62" t="s">
        <v>3457</v>
      </c>
      <c r="C28" s="63">
        <v>6</v>
      </c>
    </row>
    <row r="29" spans="1:3" ht="15.5" x14ac:dyDescent="0.35">
      <c r="A29" s="62" t="s">
        <v>746</v>
      </c>
      <c r="B29" s="62" t="s">
        <v>3458</v>
      </c>
      <c r="C29" s="63">
        <v>6</v>
      </c>
    </row>
    <row r="30" spans="1:3" ht="15.5" x14ac:dyDescent="0.35">
      <c r="A30" s="62" t="s">
        <v>3459</v>
      </c>
      <c r="B30" s="62" t="s">
        <v>3460</v>
      </c>
      <c r="C30" s="63">
        <v>4</v>
      </c>
    </row>
    <row r="31" spans="1:3" ht="15.5" x14ac:dyDescent="0.35">
      <c r="A31" s="62" t="s">
        <v>2127</v>
      </c>
      <c r="B31" s="62" t="s">
        <v>3461</v>
      </c>
      <c r="C31" s="63">
        <v>7</v>
      </c>
    </row>
    <row r="32" spans="1:3" ht="15.5" x14ac:dyDescent="0.35">
      <c r="A32" s="62" t="s">
        <v>3462</v>
      </c>
      <c r="B32" s="62" t="s">
        <v>3463</v>
      </c>
      <c r="C32" s="63">
        <v>5</v>
      </c>
    </row>
    <row r="33" spans="1:3" ht="15.5" x14ac:dyDescent="0.35">
      <c r="A33" s="62" t="s">
        <v>3464</v>
      </c>
      <c r="B33" s="62" t="s">
        <v>3465</v>
      </c>
      <c r="C33" s="63">
        <v>5</v>
      </c>
    </row>
    <row r="34" spans="1:3" ht="15.5" x14ac:dyDescent="0.35">
      <c r="A34" s="62" t="s">
        <v>3466</v>
      </c>
      <c r="B34" s="62" t="s">
        <v>3467</v>
      </c>
      <c r="C34" s="63">
        <v>8</v>
      </c>
    </row>
    <row r="35" spans="1:3" ht="15.5" x14ac:dyDescent="0.35">
      <c r="A35" s="62" t="s">
        <v>3468</v>
      </c>
      <c r="B35" s="62" t="s">
        <v>3469</v>
      </c>
      <c r="C35" s="63">
        <v>1</v>
      </c>
    </row>
    <row r="36" spans="1:3" ht="15.5" x14ac:dyDescent="0.35">
      <c r="A36" s="62" t="s">
        <v>3470</v>
      </c>
      <c r="B36" s="62" t="s">
        <v>3471</v>
      </c>
      <c r="C36" s="63">
        <v>5</v>
      </c>
    </row>
    <row r="37" spans="1:3" ht="15.5" x14ac:dyDescent="0.35">
      <c r="A37" s="62" t="s">
        <v>3472</v>
      </c>
      <c r="B37" s="62" t="s">
        <v>3473</v>
      </c>
      <c r="C37" s="63">
        <v>8</v>
      </c>
    </row>
    <row r="38" spans="1:3" ht="15.5" x14ac:dyDescent="0.35">
      <c r="A38" s="62" t="s">
        <v>3474</v>
      </c>
      <c r="B38" s="62" t="s">
        <v>3475</v>
      </c>
      <c r="C38" s="63">
        <v>5</v>
      </c>
    </row>
    <row r="39" spans="1:3" ht="15.5" x14ac:dyDescent="0.35">
      <c r="A39" s="62" t="s">
        <v>3476</v>
      </c>
      <c r="B39" s="62" t="s">
        <v>3477</v>
      </c>
      <c r="C39" s="63">
        <v>5</v>
      </c>
    </row>
    <row r="40" spans="1:3" ht="15.5" x14ac:dyDescent="0.35">
      <c r="A40" s="62" t="s">
        <v>3478</v>
      </c>
      <c r="B40" s="62" t="s">
        <v>3479</v>
      </c>
      <c r="C40" s="63">
        <v>2</v>
      </c>
    </row>
    <row r="41" spans="1:3" ht="15.5" x14ac:dyDescent="0.35">
      <c r="A41" s="62" t="s">
        <v>3480</v>
      </c>
      <c r="B41" s="62" t="s">
        <v>3481</v>
      </c>
      <c r="C41" s="63">
        <v>4</v>
      </c>
    </row>
    <row r="42" spans="1:3" ht="15.5" x14ac:dyDescent="0.35">
      <c r="A42" s="62" t="s">
        <v>3482</v>
      </c>
      <c r="B42" s="62" t="s">
        <v>3483</v>
      </c>
      <c r="C42" s="63">
        <v>5</v>
      </c>
    </row>
    <row r="43" spans="1:3" ht="15.5" x14ac:dyDescent="0.35">
      <c r="A43" s="62" t="s">
        <v>3484</v>
      </c>
      <c r="B43" s="62" t="s">
        <v>3485</v>
      </c>
      <c r="C43" s="63">
        <v>5</v>
      </c>
    </row>
    <row r="44" spans="1:3" ht="15.5" x14ac:dyDescent="0.35">
      <c r="A44" s="62" t="s">
        <v>3486</v>
      </c>
      <c r="B44" s="62" t="s">
        <v>3487</v>
      </c>
      <c r="C44" s="63">
        <v>6</v>
      </c>
    </row>
    <row r="45" spans="1:3" ht="15.5" x14ac:dyDescent="0.35">
      <c r="A45" s="62" t="s">
        <v>3488</v>
      </c>
      <c r="B45" s="62" t="s">
        <v>3489</v>
      </c>
      <c r="C45" s="63">
        <v>5</v>
      </c>
    </row>
    <row r="46" spans="1:3" ht="15.5" x14ac:dyDescent="0.35">
      <c r="A46" s="62" t="s">
        <v>3490</v>
      </c>
      <c r="B46" s="62" t="s">
        <v>3491</v>
      </c>
      <c r="C46" s="63">
        <v>4</v>
      </c>
    </row>
    <row r="47" spans="1:3" ht="15.5" x14ac:dyDescent="0.35">
      <c r="A47" s="62" t="s">
        <v>3492</v>
      </c>
      <c r="B47" s="62" t="s">
        <v>3493</v>
      </c>
      <c r="C47" s="63">
        <v>5</v>
      </c>
    </row>
    <row r="48" spans="1:3" ht="15.5" x14ac:dyDescent="0.35">
      <c r="A48" s="62" t="s">
        <v>3494</v>
      </c>
      <c r="B48" s="62" t="s">
        <v>3495</v>
      </c>
      <c r="C48" s="63">
        <v>6</v>
      </c>
    </row>
    <row r="49" spans="1:3" ht="15.5" x14ac:dyDescent="0.35">
      <c r="A49" s="62" t="s">
        <v>291</v>
      </c>
      <c r="B49" s="62" t="s">
        <v>3496</v>
      </c>
      <c r="C49" s="63">
        <v>7</v>
      </c>
    </row>
    <row r="50" spans="1:3" ht="15.5" x14ac:dyDescent="0.35">
      <c r="A50" s="62" t="s">
        <v>3497</v>
      </c>
      <c r="B50" s="62" t="s">
        <v>3498</v>
      </c>
      <c r="C50" s="63">
        <v>3</v>
      </c>
    </row>
    <row r="51" spans="1:3" ht="15.5" x14ac:dyDescent="0.35">
      <c r="A51" s="62" t="s">
        <v>3499</v>
      </c>
      <c r="B51" s="62" t="s">
        <v>3500</v>
      </c>
      <c r="C51" s="63">
        <v>6</v>
      </c>
    </row>
    <row r="52" spans="1:3" ht="15.5" x14ac:dyDescent="0.35">
      <c r="A52" s="62" t="s">
        <v>3501</v>
      </c>
      <c r="B52" s="62" t="s">
        <v>3502</v>
      </c>
      <c r="C52" s="63">
        <v>4</v>
      </c>
    </row>
    <row r="53" spans="1:3" ht="15.5" x14ac:dyDescent="0.35">
      <c r="A53" s="62" t="s">
        <v>3503</v>
      </c>
      <c r="B53" s="62" t="s">
        <v>3504</v>
      </c>
      <c r="C53" s="63">
        <v>5</v>
      </c>
    </row>
    <row r="54" spans="1:3" ht="15.5" x14ac:dyDescent="0.35">
      <c r="A54" s="62" t="s">
        <v>3505</v>
      </c>
      <c r="B54" s="62" t="s">
        <v>3506</v>
      </c>
      <c r="C54" s="63">
        <v>2</v>
      </c>
    </row>
    <row r="55" spans="1:3" ht="15.5" x14ac:dyDescent="0.35">
      <c r="A55" s="62" t="s">
        <v>3507</v>
      </c>
      <c r="B55" s="62" t="s">
        <v>3508</v>
      </c>
      <c r="C55" s="63">
        <v>2</v>
      </c>
    </row>
    <row r="56" spans="1:3" ht="15.5" x14ac:dyDescent="0.35">
      <c r="A56" s="62" t="s">
        <v>3509</v>
      </c>
      <c r="B56" s="62" t="s">
        <v>3510</v>
      </c>
      <c r="C56" s="63">
        <v>5</v>
      </c>
    </row>
    <row r="57" spans="1:3" ht="15.5" x14ac:dyDescent="0.35">
      <c r="A57" s="62" t="s">
        <v>3511</v>
      </c>
      <c r="B57" s="62" t="s">
        <v>3512</v>
      </c>
      <c r="C57" s="63">
        <v>5</v>
      </c>
    </row>
    <row r="58" spans="1:3" ht="31" x14ac:dyDescent="0.35">
      <c r="A58" s="62" t="s">
        <v>3513</v>
      </c>
      <c r="B58" s="62" t="s">
        <v>3514</v>
      </c>
      <c r="C58" s="63">
        <v>5</v>
      </c>
    </row>
    <row r="59" spans="1:3" ht="15.5" x14ac:dyDescent="0.35">
      <c r="A59" s="62" t="s">
        <v>3515</v>
      </c>
      <c r="B59" s="62" t="s">
        <v>3516</v>
      </c>
      <c r="C59" s="63">
        <v>5</v>
      </c>
    </row>
    <row r="60" spans="1:3" ht="15.5" x14ac:dyDescent="0.35">
      <c r="A60" s="62" t="s">
        <v>3517</v>
      </c>
      <c r="B60" s="62" t="s">
        <v>3518</v>
      </c>
      <c r="C60" s="63">
        <v>3</v>
      </c>
    </row>
    <row r="61" spans="1:3" ht="15.5" x14ac:dyDescent="0.35">
      <c r="A61" s="62" t="s">
        <v>511</v>
      </c>
      <c r="B61" s="62" t="s">
        <v>3519</v>
      </c>
      <c r="C61" s="63">
        <v>6</v>
      </c>
    </row>
    <row r="62" spans="1:3" ht="15.5" x14ac:dyDescent="0.35">
      <c r="A62" s="62" t="s">
        <v>3520</v>
      </c>
      <c r="B62" s="62" t="s">
        <v>3521</v>
      </c>
      <c r="C62" s="63">
        <v>3</v>
      </c>
    </row>
    <row r="63" spans="1:3" ht="15.5" x14ac:dyDescent="0.35">
      <c r="A63" s="62" t="s">
        <v>381</v>
      </c>
      <c r="B63" s="62" t="s">
        <v>3522</v>
      </c>
      <c r="C63" s="63">
        <v>4</v>
      </c>
    </row>
    <row r="64" spans="1:3" ht="31" x14ac:dyDescent="0.35">
      <c r="A64" s="62" t="s">
        <v>1462</v>
      </c>
      <c r="B64" s="62" t="s">
        <v>3523</v>
      </c>
      <c r="C64" s="63">
        <v>3</v>
      </c>
    </row>
    <row r="65" spans="1:3" ht="15.5" x14ac:dyDescent="0.35">
      <c r="A65" s="62" t="s">
        <v>3524</v>
      </c>
      <c r="B65" s="62" t="s">
        <v>3525</v>
      </c>
      <c r="C65" s="63">
        <v>3</v>
      </c>
    </row>
    <row r="66" spans="1:3" ht="31" x14ac:dyDescent="0.35">
      <c r="A66" s="62" t="s">
        <v>3526</v>
      </c>
      <c r="B66" s="62" t="s">
        <v>3527</v>
      </c>
      <c r="C66" s="63">
        <v>6</v>
      </c>
    </row>
    <row r="67" spans="1:3" ht="15.5" x14ac:dyDescent="0.35">
      <c r="A67" s="62" t="s">
        <v>3528</v>
      </c>
      <c r="B67" s="62" t="s">
        <v>3529</v>
      </c>
      <c r="C67" s="63">
        <v>6</v>
      </c>
    </row>
    <row r="68" spans="1:3" ht="31" x14ac:dyDescent="0.35">
      <c r="A68" s="62" t="s">
        <v>3530</v>
      </c>
      <c r="B68" s="62" t="s">
        <v>3531</v>
      </c>
      <c r="C68" s="63">
        <v>5</v>
      </c>
    </row>
    <row r="69" spans="1:3" ht="15.5" x14ac:dyDescent="0.35">
      <c r="A69" s="62" t="s">
        <v>3532</v>
      </c>
      <c r="B69" s="62" t="s">
        <v>3533</v>
      </c>
      <c r="C69" s="63">
        <v>3</v>
      </c>
    </row>
    <row r="70" spans="1:3" ht="15.5" x14ac:dyDescent="0.35">
      <c r="A70" s="62" t="s">
        <v>3534</v>
      </c>
      <c r="B70" s="62" t="s">
        <v>3427</v>
      </c>
      <c r="C70" s="63">
        <v>2</v>
      </c>
    </row>
    <row r="71" spans="1:3" ht="15.5" x14ac:dyDescent="0.35">
      <c r="A71" s="62" t="s">
        <v>3535</v>
      </c>
      <c r="B71" s="62" t="s">
        <v>3536</v>
      </c>
      <c r="C71" s="63">
        <v>3</v>
      </c>
    </row>
    <row r="72" spans="1:3" ht="15.5" x14ac:dyDescent="0.35">
      <c r="A72" s="62" t="s">
        <v>3537</v>
      </c>
      <c r="B72" s="62" t="s">
        <v>3538</v>
      </c>
      <c r="C72" s="63">
        <v>3</v>
      </c>
    </row>
    <row r="73" spans="1:3" ht="15.5" x14ac:dyDescent="0.35">
      <c r="A73" s="62" t="s">
        <v>3539</v>
      </c>
      <c r="B73" s="62" t="s">
        <v>3540</v>
      </c>
      <c r="C73" s="63">
        <v>3</v>
      </c>
    </row>
    <row r="74" spans="1:3" ht="15.5" x14ac:dyDescent="0.35">
      <c r="A74" s="62" t="s">
        <v>2173</v>
      </c>
      <c r="B74" s="62" t="s">
        <v>3541</v>
      </c>
      <c r="C74" s="63">
        <v>5</v>
      </c>
    </row>
    <row r="75" spans="1:3" ht="15.5" x14ac:dyDescent="0.35">
      <c r="A75" s="62" t="s">
        <v>3542</v>
      </c>
      <c r="B75" s="62" t="s">
        <v>3543</v>
      </c>
      <c r="C75" s="63">
        <v>3</v>
      </c>
    </row>
    <row r="76" spans="1:3" ht="15.5" x14ac:dyDescent="0.35">
      <c r="A76" s="62" t="s">
        <v>3544</v>
      </c>
      <c r="B76" s="62" t="s">
        <v>3545</v>
      </c>
      <c r="C76" s="63">
        <v>6</v>
      </c>
    </row>
    <row r="77" spans="1:3" ht="15.5" x14ac:dyDescent="0.35">
      <c r="A77" s="62" t="s">
        <v>3546</v>
      </c>
      <c r="B77" s="62" t="s">
        <v>3547</v>
      </c>
      <c r="C77" s="63">
        <v>5</v>
      </c>
    </row>
    <row r="78" spans="1:3" ht="15.5" x14ac:dyDescent="0.35">
      <c r="A78" s="62" t="s">
        <v>762</v>
      </c>
      <c r="B78" s="62" t="s">
        <v>3548</v>
      </c>
      <c r="C78" s="63">
        <v>4</v>
      </c>
    </row>
    <row r="79" spans="1:3" ht="15.5" x14ac:dyDescent="0.35">
      <c r="A79" s="62" t="s">
        <v>3549</v>
      </c>
      <c r="B79" s="62" t="s">
        <v>3550</v>
      </c>
      <c r="C79" s="63">
        <v>4</v>
      </c>
    </row>
    <row r="80" spans="1:3" ht="15.5" x14ac:dyDescent="0.35">
      <c r="A80" s="62" t="s">
        <v>3551</v>
      </c>
      <c r="B80" s="62" t="s">
        <v>3552</v>
      </c>
      <c r="C80" s="63">
        <v>4</v>
      </c>
    </row>
    <row r="81" spans="1:3" ht="15.5" x14ac:dyDescent="0.35">
      <c r="A81" s="62" t="s">
        <v>3553</v>
      </c>
      <c r="B81" s="62" t="s">
        <v>3554</v>
      </c>
      <c r="C81" s="63">
        <v>7</v>
      </c>
    </row>
    <row r="82" spans="1:3" ht="15.5" x14ac:dyDescent="0.35">
      <c r="A82" s="62" t="s">
        <v>3555</v>
      </c>
      <c r="B82" s="62" t="s">
        <v>3556</v>
      </c>
      <c r="C82" s="63">
        <v>6</v>
      </c>
    </row>
    <row r="83" spans="1:3" ht="15.5" x14ac:dyDescent="0.35">
      <c r="A83" s="62" t="s">
        <v>3557</v>
      </c>
      <c r="B83" s="62" t="s">
        <v>3558</v>
      </c>
      <c r="C83" s="63">
        <v>5</v>
      </c>
    </row>
    <row r="84" spans="1:3" ht="15.5" x14ac:dyDescent="0.35">
      <c r="A84" s="62" t="s">
        <v>3559</v>
      </c>
      <c r="B84" s="62" t="s">
        <v>3560</v>
      </c>
      <c r="C84" s="63">
        <v>3</v>
      </c>
    </row>
    <row r="85" spans="1:3" ht="15.5" x14ac:dyDescent="0.35">
      <c r="A85" s="62" t="s">
        <v>3561</v>
      </c>
      <c r="B85" s="62" t="s">
        <v>3562</v>
      </c>
      <c r="C85" s="63">
        <v>5</v>
      </c>
    </row>
    <row r="86" spans="1:3" ht="15.5" x14ac:dyDescent="0.35">
      <c r="A86" s="62" t="s">
        <v>1710</v>
      </c>
      <c r="B86" s="62" t="s">
        <v>3563</v>
      </c>
      <c r="C86" s="63">
        <v>4</v>
      </c>
    </row>
    <row r="87" spans="1:3" ht="15.5" x14ac:dyDescent="0.35">
      <c r="A87" s="62" t="s">
        <v>3564</v>
      </c>
      <c r="B87" s="62" t="s">
        <v>3565</v>
      </c>
      <c r="C87" s="63">
        <v>2</v>
      </c>
    </row>
    <row r="88" spans="1:3" ht="15.5" x14ac:dyDescent="0.35">
      <c r="A88" s="62" t="s">
        <v>3566</v>
      </c>
      <c r="B88" s="62" t="s">
        <v>3567</v>
      </c>
      <c r="C88" s="63">
        <v>4</v>
      </c>
    </row>
    <row r="89" spans="1:3" ht="15.5" x14ac:dyDescent="0.35">
      <c r="A89" s="62" t="s">
        <v>3568</v>
      </c>
      <c r="B89" s="62" t="s">
        <v>3569</v>
      </c>
      <c r="C89" s="63">
        <v>4</v>
      </c>
    </row>
    <row r="90" spans="1:3" ht="15.5" x14ac:dyDescent="0.35">
      <c r="A90" s="62" t="s">
        <v>3570</v>
      </c>
      <c r="B90" s="62" t="s">
        <v>3571</v>
      </c>
      <c r="C90" s="63">
        <v>4</v>
      </c>
    </row>
    <row r="91" spans="1:3" ht="15.5" x14ac:dyDescent="0.35">
      <c r="A91" s="62" t="s">
        <v>3572</v>
      </c>
      <c r="B91" s="62" t="s">
        <v>3427</v>
      </c>
      <c r="C91" s="63">
        <v>2</v>
      </c>
    </row>
    <row r="92" spans="1:3" ht="15.5" x14ac:dyDescent="0.35">
      <c r="A92" s="62" t="s">
        <v>3573</v>
      </c>
      <c r="B92" s="62" t="s">
        <v>3574</v>
      </c>
      <c r="C92" s="63">
        <v>3</v>
      </c>
    </row>
    <row r="93" spans="1:3" ht="15.5" x14ac:dyDescent="0.35">
      <c r="A93" s="62" t="s">
        <v>3575</v>
      </c>
      <c r="B93" s="62" t="s">
        <v>3576</v>
      </c>
      <c r="C93" s="63">
        <v>6</v>
      </c>
    </row>
    <row r="94" spans="1:3" ht="15.5" x14ac:dyDescent="0.35">
      <c r="A94" s="62" t="s">
        <v>3577</v>
      </c>
      <c r="B94" s="62" t="s">
        <v>3578</v>
      </c>
      <c r="C94" s="63">
        <v>3</v>
      </c>
    </row>
    <row r="95" spans="1:3" ht="15.5" x14ac:dyDescent="0.35">
      <c r="A95" s="62" t="s">
        <v>3579</v>
      </c>
      <c r="B95" s="62" t="s">
        <v>3580</v>
      </c>
      <c r="C95" s="63">
        <v>6</v>
      </c>
    </row>
    <row r="96" spans="1:3" ht="15.5" x14ac:dyDescent="0.35">
      <c r="A96" s="62" t="s">
        <v>3581</v>
      </c>
      <c r="B96" s="62" t="s">
        <v>3582</v>
      </c>
      <c r="C96" s="63">
        <v>5</v>
      </c>
    </row>
    <row r="97" spans="1:3" ht="15.5" x14ac:dyDescent="0.35">
      <c r="A97" s="62" t="s">
        <v>3583</v>
      </c>
      <c r="B97" s="62" t="s">
        <v>3584</v>
      </c>
      <c r="C97" s="63">
        <v>5</v>
      </c>
    </row>
    <row r="98" spans="1:3" ht="15.5" x14ac:dyDescent="0.35">
      <c r="A98" s="62" t="s">
        <v>822</v>
      </c>
      <c r="B98" s="62" t="s">
        <v>3585</v>
      </c>
      <c r="C98" s="63">
        <v>5</v>
      </c>
    </row>
    <row r="99" spans="1:3" ht="15.5" x14ac:dyDescent="0.35">
      <c r="A99" s="62" t="s">
        <v>3586</v>
      </c>
      <c r="B99" s="62" t="s">
        <v>3587</v>
      </c>
      <c r="C99" s="63">
        <v>3</v>
      </c>
    </row>
    <row r="100" spans="1:3" ht="15.5" x14ac:dyDescent="0.35">
      <c r="A100" s="62" t="s">
        <v>3588</v>
      </c>
      <c r="B100" s="62" t="s">
        <v>3589</v>
      </c>
      <c r="C100" s="63">
        <v>5</v>
      </c>
    </row>
    <row r="101" spans="1:3" ht="15.5" x14ac:dyDescent="0.35">
      <c r="A101" s="62" t="s">
        <v>3590</v>
      </c>
      <c r="B101" s="62" t="s">
        <v>3591</v>
      </c>
      <c r="C101" s="63">
        <v>2</v>
      </c>
    </row>
    <row r="102" spans="1:3" ht="15.5" x14ac:dyDescent="0.35">
      <c r="A102" s="62" t="s">
        <v>1696</v>
      </c>
      <c r="B102" s="62" t="s">
        <v>3592</v>
      </c>
      <c r="C102" s="63">
        <v>5</v>
      </c>
    </row>
    <row r="103" spans="1:3" ht="15.5" x14ac:dyDescent="0.35">
      <c r="A103" s="62" t="s">
        <v>2316</v>
      </c>
      <c r="B103" s="62" t="s">
        <v>3593</v>
      </c>
      <c r="C103" s="63">
        <v>4</v>
      </c>
    </row>
    <row r="104" spans="1:3" ht="15.5" x14ac:dyDescent="0.35">
      <c r="A104" s="62" t="s">
        <v>2742</v>
      </c>
      <c r="B104" s="62" t="s">
        <v>3594</v>
      </c>
      <c r="C104" s="63">
        <v>2</v>
      </c>
    </row>
    <row r="105" spans="1:3" ht="15.5" x14ac:dyDescent="0.35">
      <c r="A105" s="62" t="s">
        <v>2207</v>
      </c>
      <c r="B105" s="62" t="s">
        <v>3595</v>
      </c>
      <c r="C105" s="63">
        <v>2</v>
      </c>
    </row>
    <row r="106" spans="1:3" ht="15.5" x14ac:dyDescent="0.35">
      <c r="A106" s="62" t="s">
        <v>837</v>
      </c>
      <c r="B106" s="62" t="s">
        <v>3596</v>
      </c>
      <c r="C106" s="63">
        <v>4</v>
      </c>
    </row>
    <row r="107" spans="1:3" ht="31" x14ac:dyDescent="0.35">
      <c r="A107" s="62" t="s">
        <v>3597</v>
      </c>
      <c r="B107" s="62" t="s">
        <v>3598</v>
      </c>
      <c r="C107" s="63">
        <v>5</v>
      </c>
    </row>
    <row r="108" spans="1:3" ht="15.5" x14ac:dyDescent="0.35">
      <c r="A108" s="62" t="s">
        <v>3599</v>
      </c>
      <c r="B108" s="62" t="s">
        <v>3600</v>
      </c>
      <c r="C108" s="63">
        <v>4</v>
      </c>
    </row>
    <row r="109" spans="1:3" ht="15.5" x14ac:dyDescent="0.35">
      <c r="A109" s="62" t="s">
        <v>3601</v>
      </c>
      <c r="B109" s="62" t="s">
        <v>3602</v>
      </c>
      <c r="C109" s="63">
        <v>4</v>
      </c>
    </row>
    <row r="110" spans="1:3" ht="15.5" x14ac:dyDescent="0.35">
      <c r="A110" s="62" t="s">
        <v>3603</v>
      </c>
      <c r="B110" s="62" t="s">
        <v>3427</v>
      </c>
      <c r="C110" s="63">
        <v>2</v>
      </c>
    </row>
    <row r="111" spans="1:3" ht="15.5" x14ac:dyDescent="0.35">
      <c r="A111" s="62" t="s">
        <v>3604</v>
      </c>
      <c r="B111" s="62" t="s">
        <v>3605</v>
      </c>
      <c r="C111" s="63">
        <v>4</v>
      </c>
    </row>
    <row r="112" spans="1:3" ht="15.5" x14ac:dyDescent="0.35">
      <c r="A112" s="62" t="s">
        <v>3606</v>
      </c>
      <c r="B112" s="62" t="s">
        <v>3607</v>
      </c>
      <c r="C112" s="63">
        <v>5</v>
      </c>
    </row>
    <row r="113" spans="1:3" ht="15.5" x14ac:dyDescent="0.35">
      <c r="A113" s="62" t="s">
        <v>3608</v>
      </c>
      <c r="B113" s="62" t="s">
        <v>3609</v>
      </c>
      <c r="C113" s="63">
        <v>2</v>
      </c>
    </row>
    <row r="114" spans="1:3" ht="15.5" x14ac:dyDescent="0.35">
      <c r="A114" s="62" t="s">
        <v>3610</v>
      </c>
      <c r="B114" s="62" t="s">
        <v>3611</v>
      </c>
      <c r="C114" s="63">
        <v>5</v>
      </c>
    </row>
    <row r="115" spans="1:3" ht="15.5" x14ac:dyDescent="0.35">
      <c r="A115" s="62" t="s">
        <v>3612</v>
      </c>
      <c r="B115" s="62" t="s">
        <v>3613</v>
      </c>
      <c r="C115" s="63">
        <v>6</v>
      </c>
    </row>
    <row r="116" spans="1:3" ht="15.5" x14ac:dyDescent="0.35">
      <c r="A116" s="62" t="s">
        <v>3614</v>
      </c>
      <c r="B116" s="62" t="s">
        <v>3615</v>
      </c>
      <c r="C116" s="63">
        <v>4</v>
      </c>
    </row>
    <row r="117" spans="1:3" ht="15.5" x14ac:dyDescent="0.35">
      <c r="A117" s="62" t="s">
        <v>3616</v>
      </c>
      <c r="B117" s="62" t="s">
        <v>3617</v>
      </c>
      <c r="C117" s="63">
        <v>5</v>
      </c>
    </row>
    <row r="118" spans="1:3" ht="15.5" x14ac:dyDescent="0.35">
      <c r="A118" s="62" t="s">
        <v>3618</v>
      </c>
      <c r="B118" s="62" t="s">
        <v>3619</v>
      </c>
      <c r="C118" s="63">
        <v>4</v>
      </c>
    </row>
    <row r="119" spans="1:3" ht="15.5" x14ac:dyDescent="0.35">
      <c r="A119" s="62" t="s">
        <v>3620</v>
      </c>
      <c r="B119" s="62" t="s">
        <v>3621</v>
      </c>
      <c r="C119" s="63">
        <v>2</v>
      </c>
    </row>
    <row r="120" spans="1:3" ht="15.5" x14ac:dyDescent="0.35">
      <c r="A120" s="62" t="s">
        <v>3622</v>
      </c>
      <c r="B120" s="62" t="s">
        <v>3623</v>
      </c>
      <c r="C120" s="63">
        <v>2</v>
      </c>
    </row>
    <row r="121" spans="1:3" ht="15.5" x14ac:dyDescent="0.35">
      <c r="A121" s="62" t="s">
        <v>3624</v>
      </c>
      <c r="B121" s="62" t="s">
        <v>3625</v>
      </c>
      <c r="C121" s="63">
        <v>3</v>
      </c>
    </row>
    <row r="122" spans="1:3" ht="15.5" x14ac:dyDescent="0.35">
      <c r="A122" s="62" t="s">
        <v>3626</v>
      </c>
      <c r="B122" s="62" t="s">
        <v>3627</v>
      </c>
      <c r="C122" s="63">
        <v>3</v>
      </c>
    </row>
    <row r="123" spans="1:3" ht="15.5" x14ac:dyDescent="0.35">
      <c r="A123" s="62" t="s">
        <v>3628</v>
      </c>
      <c r="B123" s="62" t="s">
        <v>3629</v>
      </c>
      <c r="C123" s="63">
        <v>5</v>
      </c>
    </row>
    <row r="124" spans="1:3" ht="15.5" x14ac:dyDescent="0.35">
      <c r="A124" s="62" t="s">
        <v>3630</v>
      </c>
      <c r="B124" s="62" t="s">
        <v>3631</v>
      </c>
      <c r="C124" s="63">
        <v>4</v>
      </c>
    </row>
    <row r="125" spans="1:3" ht="15.5" x14ac:dyDescent="0.35">
      <c r="A125" s="62" t="s">
        <v>3632</v>
      </c>
      <c r="B125" s="62" t="s">
        <v>3633</v>
      </c>
      <c r="C125" s="63">
        <v>6</v>
      </c>
    </row>
    <row r="126" spans="1:3" ht="15.5" x14ac:dyDescent="0.35">
      <c r="A126" s="62" t="s">
        <v>3634</v>
      </c>
      <c r="B126" s="62" t="s">
        <v>3635</v>
      </c>
      <c r="C126" s="63">
        <v>6</v>
      </c>
    </row>
    <row r="127" spans="1:3" ht="15.5" x14ac:dyDescent="0.35">
      <c r="A127" s="62" t="s">
        <v>3636</v>
      </c>
      <c r="B127" s="62" t="s">
        <v>3637</v>
      </c>
      <c r="C127" s="63">
        <v>6</v>
      </c>
    </row>
    <row r="128" spans="1:3" ht="31" x14ac:dyDescent="0.35">
      <c r="A128" s="62" t="s">
        <v>3638</v>
      </c>
      <c r="B128" s="62" t="s">
        <v>3639</v>
      </c>
      <c r="C128" s="63">
        <v>5</v>
      </c>
    </row>
    <row r="129" spans="1:3" ht="15.5" x14ac:dyDescent="0.35">
      <c r="A129" s="62" t="s">
        <v>3640</v>
      </c>
      <c r="B129" s="62" t="s">
        <v>3641</v>
      </c>
      <c r="C129" s="63">
        <v>5</v>
      </c>
    </row>
    <row r="130" spans="1:3" ht="15.5" x14ac:dyDescent="0.35">
      <c r="A130" s="62" t="s">
        <v>3642</v>
      </c>
      <c r="B130" s="62" t="s">
        <v>3643</v>
      </c>
      <c r="C130" s="63">
        <v>3</v>
      </c>
    </row>
    <row r="131" spans="1:3" ht="15.5" x14ac:dyDescent="0.35">
      <c r="A131" s="62" t="s">
        <v>2079</v>
      </c>
      <c r="B131" s="62" t="s">
        <v>3644</v>
      </c>
      <c r="C131" s="63">
        <v>5</v>
      </c>
    </row>
    <row r="132" spans="1:3" ht="15.5" x14ac:dyDescent="0.35">
      <c r="A132" s="62" t="s">
        <v>3645</v>
      </c>
      <c r="B132" s="62" t="s">
        <v>3427</v>
      </c>
      <c r="C132" s="63">
        <v>2</v>
      </c>
    </row>
    <row r="133" spans="1:3" ht="15.5" x14ac:dyDescent="0.35">
      <c r="A133" s="62" t="s">
        <v>3646</v>
      </c>
      <c r="B133" s="62" t="s">
        <v>3647</v>
      </c>
      <c r="C133" s="63">
        <v>4</v>
      </c>
    </row>
    <row r="134" spans="1:3" ht="15.5" x14ac:dyDescent="0.35">
      <c r="A134" s="62" t="s">
        <v>3648</v>
      </c>
      <c r="B134" s="62" t="s">
        <v>3649</v>
      </c>
      <c r="C134" s="63">
        <v>1</v>
      </c>
    </row>
    <row r="135" spans="1:3" ht="15.5" x14ac:dyDescent="0.35">
      <c r="A135" s="62" t="s">
        <v>3650</v>
      </c>
      <c r="B135" s="62" t="s">
        <v>3651</v>
      </c>
      <c r="C135" s="63">
        <v>6</v>
      </c>
    </row>
    <row r="136" spans="1:3" ht="15.5" x14ac:dyDescent="0.35">
      <c r="A136" s="62" t="s">
        <v>3652</v>
      </c>
      <c r="B136" s="62" t="s">
        <v>3653</v>
      </c>
      <c r="C136" s="63">
        <v>5</v>
      </c>
    </row>
    <row r="137" spans="1:3" ht="15.5" x14ac:dyDescent="0.35">
      <c r="A137" s="62" t="s">
        <v>3654</v>
      </c>
      <c r="B137" s="62" t="s">
        <v>3655</v>
      </c>
      <c r="C137" s="63">
        <v>3</v>
      </c>
    </row>
    <row r="138" spans="1:3" ht="15.5" x14ac:dyDescent="0.35">
      <c r="A138" s="62" t="s">
        <v>3656</v>
      </c>
      <c r="B138" s="62" t="s">
        <v>3657</v>
      </c>
      <c r="C138" s="63">
        <v>3</v>
      </c>
    </row>
    <row r="139" spans="1:3" ht="15.5" x14ac:dyDescent="0.35">
      <c r="A139" s="62" t="s">
        <v>3658</v>
      </c>
      <c r="B139" s="62" t="s">
        <v>3659</v>
      </c>
      <c r="C139" s="63">
        <v>4</v>
      </c>
    </row>
    <row r="140" spans="1:3" ht="15.5" x14ac:dyDescent="0.35">
      <c r="A140" s="62" t="s">
        <v>3660</v>
      </c>
      <c r="B140" s="62" t="s">
        <v>3661</v>
      </c>
      <c r="C140" s="63">
        <v>4</v>
      </c>
    </row>
    <row r="141" spans="1:3" ht="15.5" x14ac:dyDescent="0.35">
      <c r="A141" s="62" t="s">
        <v>3662</v>
      </c>
      <c r="B141" s="62" t="s">
        <v>3663</v>
      </c>
      <c r="C141" s="63">
        <v>6</v>
      </c>
    </row>
    <row r="142" spans="1:3" ht="15.5" x14ac:dyDescent="0.35">
      <c r="A142" s="62" t="s">
        <v>3664</v>
      </c>
      <c r="B142" s="62" t="s">
        <v>3665</v>
      </c>
      <c r="C142" s="63">
        <v>3</v>
      </c>
    </row>
    <row r="143" spans="1:3" ht="15.5" x14ac:dyDescent="0.35">
      <c r="A143" s="62" t="s">
        <v>3666</v>
      </c>
      <c r="B143" s="62" t="s">
        <v>3667</v>
      </c>
      <c r="C143" s="63">
        <v>5</v>
      </c>
    </row>
    <row r="144" spans="1:3" ht="15.5" x14ac:dyDescent="0.35">
      <c r="A144" s="62" t="s">
        <v>3668</v>
      </c>
      <c r="B144" s="62" t="s">
        <v>3669</v>
      </c>
      <c r="C144" s="63">
        <v>6</v>
      </c>
    </row>
    <row r="145" spans="1:3" ht="15.5" x14ac:dyDescent="0.35">
      <c r="A145" s="62" t="s">
        <v>3670</v>
      </c>
      <c r="B145" s="62" t="s">
        <v>3671</v>
      </c>
      <c r="C145" s="63">
        <v>4</v>
      </c>
    </row>
    <row r="146" spans="1:3" ht="15.5" x14ac:dyDescent="0.35">
      <c r="A146" s="62" t="s">
        <v>3672</v>
      </c>
      <c r="B146" s="62" t="s">
        <v>3673</v>
      </c>
      <c r="C146" s="63">
        <v>5</v>
      </c>
    </row>
    <row r="147" spans="1:3" ht="15.5" x14ac:dyDescent="0.35">
      <c r="A147" s="62" t="s">
        <v>3674</v>
      </c>
      <c r="B147" s="62" t="s">
        <v>3675</v>
      </c>
      <c r="C147" s="63">
        <v>4</v>
      </c>
    </row>
    <row r="148" spans="1:3" ht="15.5" x14ac:dyDescent="0.35">
      <c r="A148" s="62" t="s">
        <v>3676</v>
      </c>
      <c r="B148" s="62" t="s">
        <v>3677</v>
      </c>
      <c r="C148" s="63">
        <v>4</v>
      </c>
    </row>
    <row r="149" spans="1:3" ht="15.5" x14ac:dyDescent="0.35">
      <c r="A149" s="62" t="s">
        <v>3678</v>
      </c>
      <c r="B149" s="62" t="s">
        <v>3679</v>
      </c>
      <c r="C149" s="63">
        <v>4</v>
      </c>
    </row>
    <row r="150" spans="1:3" ht="15.5" x14ac:dyDescent="0.35">
      <c r="A150" s="62" t="s">
        <v>3680</v>
      </c>
      <c r="B150" s="62" t="s">
        <v>3681</v>
      </c>
      <c r="C150" s="63">
        <v>5</v>
      </c>
    </row>
    <row r="151" spans="1:3" ht="15.5" x14ac:dyDescent="0.35">
      <c r="A151" s="62" t="s">
        <v>3682</v>
      </c>
      <c r="B151" s="62" t="s">
        <v>3683</v>
      </c>
      <c r="C151" s="63">
        <v>6</v>
      </c>
    </row>
    <row r="152" spans="1:3" ht="31" x14ac:dyDescent="0.35">
      <c r="A152" s="62" t="s">
        <v>3684</v>
      </c>
      <c r="B152" s="62" t="s">
        <v>3685</v>
      </c>
      <c r="C152" s="63">
        <v>5</v>
      </c>
    </row>
    <row r="153" spans="1:3" ht="15.5" x14ac:dyDescent="0.35">
      <c r="A153" s="62" t="s">
        <v>3686</v>
      </c>
      <c r="B153" s="62" t="s">
        <v>3687</v>
      </c>
      <c r="C153" s="63">
        <v>7</v>
      </c>
    </row>
    <row r="154" spans="1:3" ht="15.5" x14ac:dyDescent="0.35">
      <c r="A154" s="62" t="s">
        <v>3688</v>
      </c>
      <c r="B154" s="62" t="s">
        <v>3689</v>
      </c>
      <c r="C154" s="63">
        <v>6</v>
      </c>
    </row>
    <row r="155" spans="1:3" ht="15.5" x14ac:dyDescent="0.35">
      <c r="A155" s="62" t="s">
        <v>3690</v>
      </c>
      <c r="B155" s="62" t="s">
        <v>3691</v>
      </c>
      <c r="C155" s="63">
        <v>1</v>
      </c>
    </row>
    <row r="156" spans="1:3" ht="15.5" x14ac:dyDescent="0.35">
      <c r="A156" s="62" t="s">
        <v>3692</v>
      </c>
      <c r="B156" s="62" t="s">
        <v>3693</v>
      </c>
      <c r="C156" s="63">
        <v>6</v>
      </c>
    </row>
    <row r="157" spans="1:3" ht="31" x14ac:dyDescent="0.35">
      <c r="A157" s="62" t="s">
        <v>3694</v>
      </c>
      <c r="B157" s="62" t="s">
        <v>3695</v>
      </c>
      <c r="C157" s="63">
        <v>6</v>
      </c>
    </row>
    <row r="158" spans="1:3" ht="31" x14ac:dyDescent="0.35">
      <c r="A158" s="62" t="s">
        <v>3696</v>
      </c>
      <c r="B158" s="62" t="s">
        <v>3697</v>
      </c>
      <c r="C158" s="63">
        <v>6</v>
      </c>
    </row>
    <row r="159" spans="1:3" ht="15.5" x14ac:dyDescent="0.35">
      <c r="A159" s="62" t="s">
        <v>3698</v>
      </c>
      <c r="B159" s="62" t="s">
        <v>3699</v>
      </c>
      <c r="C159" s="63">
        <v>4</v>
      </c>
    </row>
    <row r="160" spans="1:3" ht="15.5" x14ac:dyDescent="0.35">
      <c r="A160" s="62" t="s">
        <v>3700</v>
      </c>
      <c r="B160" s="62" t="s">
        <v>3701</v>
      </c>
      <c r="C160" s="63">
        <v>6</v>
      </c>
    </row>
    <row r="161" spans="1:3" ht="15.5" x14ac:dyDescent="0.35">
      <c r="A161" s="62" t="s">
        <v>3702</v>
      </c>
      <c r="B161" s="62" t="s">
        <v>3703</v>
      </c>
      <c r="C161" s="63">
        <v>3</v>
      </c>
    </row>
    <row r="162" spans="1:3" ht="15.5" x14ac:dyDescent="0.35">
      <c r="A162" s="62" t="s">
        <v>3704</v>
      </c>
      <c r="B162" s="62" t="s">
        <v>3705</v>
      </c>
      <c r="C162" s="63">
        <v>4</v>
      </c>
    </row>
    <row r="163" spans="1:3" ht="15.5" x14ac:dyDescent="0.35">
      <c r="A163" s="62" t="s">
        <v>3706</v>
      </c>
      <c r="B163" s="62" t="s">
        <v>3707</v>
      </c>
      <c r="C163" s="63">
        <v>5</v>
      </c>
    </row>
    <row r="164" spans="1:3" ht="31" x14ac:dyDescent="0.35">
      <c r="A164" s="62" t="s">
        <v>3708</v>
      </c>
      <c r="B164" s="62" t="s">
        <v>3709</v>
      </c>
      <c r="C164" s="63">
        <v>3</v>
      </c>
    </row>
    <row r="165" spans="1:3" ht="15.5" x14ac:dyDescent="0.35">
      <c r="A165" s="62" t="s">
        <v>3710</v>
      </c>
      <c r="B165" s="62" t="s">
        <v>3711</v>
      </c>
      <c r="C165" s="63">
        <v>5</v>
      </c>
    </row>
    <row r="166" spans="1:3" ht="15.5" x14ac:dyDescent="0.35">
      <c r="A166" s="62" t="s">
        <v>3712</v>
      </c>
      <c r="B166" s="62" t="s">
        <v>3713</v>
      </c>
      <c r="C166" s="63">
        <v>5</v>
      </c>
    </row>
    <row r="167" spans="1:3" ht="15.5" x14ac:dyDescent="0.35">
      <c r="A167" s="62" t="s">
        <v>3714</v>
      </c>
      <c r="B167" s="62" t="s">
        <v>3715</v>
      </c>
      <c r="C167" s="63">
        <v>5</v>
      </c>
    </row>
    <row r="168" spans="1:3" ht="15.5" x14ac:dyDescent="0.35">
      <c r="A168" s="62" t="s">
        <v>3716</v>
      </c>
      <c r="B168" s="62" t="s">
        <v>3717</v>
      </c>
      <c r="C168" s="63">
        <v>5</v>
      </c>
    </row>
    <row r="169" spans="1:3" ht="15.5" x14ac:dyDescent="0.35">
      <c r="A169" s="62" t="s">
        <v>3718</v>
      </c>
      <c r="B169" s="62" t="s">
        <v>3719</v>
      </c>
      <c r="C169" s="63">
        <v>5</v>
      </c>
    </row>
    <row r="170" spans="1:3" ht="15.5" x14ac:dyDescent="0.35">
      <c r="A170" s="62" t="s">
        <v>787</v>
      </c>
      <c r="B170" s="62" t="s">
        <v>3720</v>
      </c>
      <c r="C170" s="63">
        <v>5</v>
      </c>
    </row>
    <row r="171" spans="1:3" ht="15.5" x14ac:dyDescent="0.35">
      <c r="A171" s="62" t="s">
        <v>3721</v>
      </c>
      <c r="B171" s="62" t="s">
        <v>3722</v>
      </c>
      <c r="C171" s="63">
        <v>6</v>
      </c>
    </row>
    <row r="172" spans="1:3" ht="15.5" x14ac:dyDescent="0.35">
      <c r="A172" s="62" t="s">
        <v>3723</v>
      </c>
      <c r="B172" s="62" t="s">
        <v>3724</v>
      </c>
      <c r="C172" s="63">
        <v>4</v>
      </c>
    </row>
    <row r="173" spans="1:3" ht="15.5" x14ac:dyDescent="0.35">
      <c r="A173" s="62" t="s">
        <v>1449</v>
      </c>
      <c r="B173" s="62" t="s">
        <v>3725</v>
      </c>
      <c r="C173" s="63">
        <v>3</v>
      </c>
    </row>
    <row r="174" spans="1:3" ht="15.5" x14ac:dyDescent="0.35">
      <c r="A174" s="62" t="s">
        <v>3726</v>
      </c>
      <c r="B174" s="62" t="s">
        <v>3727</v>
      </c>
      <c r="C174" s="63">
        <v>4</v>
      </c>
    </row>
    <row r="175" spans="1:3" ht="15.5" x14ac:dyDescent="0.35">
      <c r="A175" s="62" t="s">
        <v>3728</v>
      </c>
      <c r="B175" s="62" t="s">
        <v>3729</v>
      </c>
      <c r="C175" s="63">
        <v>6</v>
      </c>
    </row>
    <row r="176" spans="1:3" ht="31" x14ac:dyDescent="0.35">
      <c r="A176" s="62" t="s">
        <v>3730</v>
      </c>
      <c r="B176" s="62" t="s">
        <v>3731</v>
      </c>
      <c r="C176" s="63">
        <v>5</v>
      </c>
    </row>
    <row r="177" spans="1:3" ht="15.5" x14ac:dyDescent="0.35">
      <c r="A177" s="62" t="s">
        <v>3732</v>
      </c>
      <c r="B177" s="62" t="s">
        <v>3733</v>
      </c>
      <c r="C177" s="63">
        <v>3</v>
      </c>
    </row>
    <row r="178" spans="1:3" ht="15.5" x14ac:dyDescent="0.35">
      <c r="A178" s="62" t="s">
        <v>3734</v>
      </c>
      <c r="B178" s="62" t="s">
        <v>3735</v>
      </c>
      <c r="C178" s="63">
        <v>5</v>
      </c>
    </row>
    <row r="179" spans="1:3" ht="15.5" x14ac:dyDescent="0.35">
      <c r="A179" s="62" t="s">
        <v>3736</v>
      </c>
      <c r="B179" s="62" t="s">
        <v>3737</v>
      </c>
      <c r="C179" s="63">
        <v>5</v>
      </c>
    </row>
    <row r="180" spans="1:3" ht="15.5" x14ac:dyDescent="0.35">
      <c r="A180" s="62" t="s">
        <v>3738</v>
      </c>
      <c r="B180" s="62" t="s">
        <v>3739</v>
      </c>
      <c r="C180" s="63">
        <v>4</v>
      </c>
    </row>
    <row r="181" spans="1:3" ht="15.5" x14ac:dyDescent="0.35">
      <c r="A181" s="62" t="s">
        <v>3740</v>
      </c>
      <c r="B181" s="62" t="s">
        <v>3427</v>
      </c>
      <c r="C181" s="63">
        <v>2</v>
      </c>
    </row>
    <row r="182" spans="1:3" ht="15.5" x14ac:dyDescent="0.35">
      <c r="A182" s="62" t="s">
        <v>3741</v>
      </c>
      <c r="B182" s="62" t="s">
        <v>3742</v>
      </c>
      <c r="C182" s="63">
        <v>3</v>
      </c>
    </row>
    <row r="183" spans="1:3" ht="15.5" x14ac:dyDescent="0.35">
      <c r="A183" s="62" t="s">
        <v>3743</v>
      </c>
      <c r="B183" s="62" t="s">
        <v>3744</v>
      </c>
      <c r="C183" s="63">
        <v>3</v>
      </c>
    </row>
    <row r="184" spans="1:3" ht="15.5" x14ac:dyDescent="0.35">
      <c r="A184" s="62" t="s">
        <v>3745</v>
      </c>
      <c r="B184" s="62" t="s">
        <v>3746</v>
      </c>
      <c r="C184" s="63">
        <v>5</v>
      </c>
    </row>
    <row r="185" spans="1:3" ht="15.5" x14ac:dyDescent="0.35">
      <c r="A185" s="62" t="s">
        <v>3747</v>
      </c>
      <c r="B185" s="62" t="s">
        <v>3748</v>
      </c>
      <c r="C185" s="63">
        <v>5</v>
      </c>
    </row>
    <row r="186" spans="1:3" ht="15.5" x14ac:dyDescent="0.35">
      <c r="A186" s="62" t="s">
        <v>3749</v>
      </c>
      <c r="B186" s="62" t="s">
        <v>3750</v>
      </c>
      <c r="C186" s="63">
        <v>2</v>
      </c>
    </row>
    <row r="187" spans="1:3" ht="15.5" x14ac:dyDescent="0.35">
      <c r="A187" s="62" t="s">
        <v>3751</v>
      </c>
      <c r="B187" s="62" t="s">
        <v>3752</v>
      </c>
      <c r="C187" s="63">
        <v>3</v>
      </c>
    </row>
    <row r="188" spans="1:3" ht="15.5" x14ac:dyDescent="0.35">
      <c r="A188" s="62" t="s">
        <v>3753</v>
      </c>
      <c r="B188" s="62" t="s">
        <v>3754</v>
      </c>
      <c r="C188" s="63">
        <v>4</v>
      </c>
    </row>
    <row r="189" spans="1:3" ht="15.5" x14ac:dyDescent="0.35">
      <c r="A189" s="62" t="s">
        <v>3755</v>
      </c>
      <c r="B189" s="62" t="s">
        <v>3756</v>
      </c>
      <c r="C189" s="63">
        <v>2</v>
      </c>
    </row>
    <row r="190" spans="1:3" ht="15.5" x14ac:dyDescent="0.35">
      <c r="A190" s="62" t="s">
        <v>3757</v>
      </c>
      <c r="B190" s="62" t="s">
        <v>3758</v>
      </c>
      <c r="C190" s="63">
        <v>2</v>
      </c>
    </row>
    <row r="191" spans="1:3" ht="15.5" x14ac:dyDescent="0.35">
      <c r="A191" s="62" t="s">
        <v>3759</v>
      </c>
      <c r="B191" s="62" t="s">
        <v>3760</v>
      </c>
      <c r="C191" s="63">
        <v>5</v>
      </c>
    </row>
    <row r="192" spans="1:3" ht="15.5" x14ac:dyDescent="0.35">
      <c r="A192" s="62" t="s">
        <v>3761</v>
      </c>
      <c r="B192" s="62" t="s">
        <v>3427</v>
      </c>
      <c r="C192" s="63">
        <v>2</v>
      </c>
    </row>
    <row r="193" spans="1:3" ht="15.5" x14ac:dyDescent="0.35">
      <c r="A193" s="62" t="s">
        <v>3762</v>
      </c>
      <c r="B193" s="62" t="s">
        <v>3763</v>
      </c>
      <c r="C193" s="63">
        <v>3</v>
      </c>
    </row>
    <row r="194" spans="1:3" ht="31" x14ac:dyDescent="0.35">
      <c r="A194" s="62" t="s">
        <v>3764</v>
      </c>
      <c r="B194" s="62" t="s">
        <v>3765</v>
      </c>
      <c r="C194" s="63">
        <v>3</v>
      </c>
    </row>
    <row r="195" spans="1:3" ht="31" x14ac:dyDescent="0.35">
      <c r="A195" s="62" t="s">
        <v>3766</v>
      </c>
      <c r="B195" s="62" t="s">
        <v>3767</v>
      </c>
      <c r="C195" s="63">
        <v>3</v>
      </c>
    </row>
    <row r="196" spans="1:3" ht="15.5" x14ac:dyDescent="0.35">
      <c r="A196" s="62" t="s">
        <v>3768</v>
      </c>
      <c r="B196" s="62" t="s">
        <v>3769</v>
      </c>
      <c r="C196" s="63">
        <v>5</v>
      </c>
    </row>
    <row r="197" spans="1:3" ht="15.5" x14ac:dyDescent="0.35">
      <c r="A197" s="62" t="s">
        <v>3770</v>
      </c>
      <c r="B197" s="62" t="s">
        <v>3771</v>
      </c>
      <c r="C197" s="63">
        <v>4</v>
      </c>
    </row>
    <row r="198" spans="1:3" ht="15.5" x14ac:dyDescent="0.35">
      <c r="A198" s="62" t="s">
        <v>3772</v>
      </c>
      <c r="B198" s="62" t="s">
        <v>3427</v>
      </c>
      <c r="C198" s="63">
        <v>2</v>
      </c>
    </row>
    <row r="199" spans="1:3" ht="15.5" x14ac:dyDescent="0.35">
      <c r="A199" s="62" t="s">
        <v>3773</v>
      </c>
      <c r="B199" s="62" t="s">
        <v>3774</v>
      </c>
      <c r="C199" s="63">
        <v>1</v>
      </c>
    </row>
    <row r="200" spans="1:3" ht="15.5" x14ac:dyDescent="0.35">
      <c r="A200" s="62" t="s">
        <v>3775</v>
      </c>
      <c r="B200" s="62" t="s">
        <v>3776</v>
      </c>
      <c r="C200" s="63">
        <v>4</v>
      </c>
    </row>
    <row r="201" spans="1:3" ht="15.5" x14ac:dyDescent="0.35">
      <c r="A201" s="62" t="s">
        <v>3777</v>
      </c>
      <c r="B201" s="62" t="s">
        <v>3778</v>
      </c>
      <c r="C201" s="63">
        <v>3</v>
      </c>
    </row>
    <row r="202" spans="1:3" ht="15.5" x14ac:dyDescent="0.35">
      <c r="A202" s="62" t="s">
        <v>3779</v>
      </c>
      <c r="B202" s="62" t="s">
        <v>3780</v>
      </c>
      <c r="C202" s="63">
        <v>4</v>
      </c>
    </row>
    <row r="203" spans="1:3" ht="15.5" x14ac:dyDescent="0.35">
      <c r="A203" s="62" t="s">
        <v>3781</v>
      </c>
      <c r="B203" s="62" t="s">
        <v>3782</v>
      </c>
      <c r="C203" s="63">
        <v>4</v>
      </c>
    </row>
    <row r="204" spans="1:3" ht="15.5" x14ac:dyDescent="0.35">
      <c r="A204" s="62" t="s">
        <v>3783</v>
      </c>
      <c r="B204" s="62" t="s">
        <v>3784</v>
      </c>
      <c r="C204" s="63">
        <v>4</v>
      </c>
    </row>
    <row r="205" spans="1:3" ht="15.5" x14ac:dyDescent="0.35">
      <c r="A205" s="62" t="s">
        <v>3785</v>
      </c>
      <c r="B205" s="62" t="s">
        <v>3786</v>
      </c>
      <c r="C205" s="63">
        <v>2</v>
      </c>
    </row>
    <row r="206" spans="1:3" ht="15.5" x14ac:dyDescent="0.35">
      <c r="A206" s="62" t="s">
        <v>3787</v>
      </c>
      <c r="B206" s="62" t="s">
        <v>3788</v>
      </c>
      <c r="C206" s="63">
        <v>3</v>
      </c>
    </row>
    <row r="207" spans="1:3" ht="15.5" x14ac:dyDescent="0.35">
      <c r="A207" s="62" t="s">
        <v>3789</v>
      </c>
      <c r="B207" s="62" t="s">
        <v>3790</v>
      </c>
      <c r="C207" s="63">
        <v>4</v>
      </c>
    </row>
    <row r="208" spans="1:3" ht="15.5" x14ac:dyDescent="0.35">
      <c r="A208" s="62" t="s">
        <v>3791</v>
      </c>
      <c r="B208" s="62" t="s">
        <v>3792</v>
      </c>
      <c r="C208" s="63">
        <v>2</v>
      </c>
    </row>
    <row r="209" spans="1:3" ht="15.5" x14ac:dyDescent="0.35">
      <c r="A209" s="62" t="s">
        <v>3793</v>
      </c>
      <c r="B209" s="62" t="s">
        <v>3794</v>
      </c>
      <c r="C209" s="63">
        <v>4</v>
      </c>
    </row>
    <row r="210" spans="1:3" ht="15.5" x14ac:dyDescent="0.35">
      <c r="A210" s="62" t="s">
        <v>3795</v>
      </c>
      <c r="B210" s="62" t="s">
        <v>3796</v>
      </c>
      <c r="C210" s="63">
        <v>4</v>
      </c>
    </row>
    <row r="211" spans="1:3" ht="15.5" x14ac:dyDescent="0.35">
      <c r="A211" s="62" t="s">
        <v>3797</v>
      </c>
      <c r="B211" s="62" t="s">
        <v>3798</v>
      </c>
      <c r="C211" s="63">
        <v>4</v>
      </c>
    </row>
    <row r="212" spans="1:3" ht="15.5" x14ac:dyDescent="0.35">
      <c r="A212" s="62" t="s">
        <v>3799</v>
      </c>
      <c r="B212" s="62" t="s">
        <v>3800</v>
      </c>
      <c r="C212" s="63">
        <v>3</v>
      </c>
    </row>
    <row r="213" spans="1:3" ht="15.5" x14ac:dyDescent="0.35">
      <c r="A213" s="62" t="s">
        <v>3801</v>
      </c>
      <c r="B213" s="62" t="s">
        <v>3427</v>
      </c>
      <c r="C213" s="63">
        <v>2</v>
      </c>
    </row>
    <row r="214" spans="1:3" ht="15.5" x14ac:dyDescent="0.35">
      <c r="A214" s="62" t="s">
        <v>3802</v>
      </c>
      <c r="B214" s="62" t="s">
        <v>3803</v>
      </c>
      <c r="C214" s="63">
        <v>1</v>
      </c>
    </row>
    <row r="215" spans="1:3" ht="15.5" x14ac:dyDescent="0.35">
      <c r="A215" s="62" t="s">
        <v>3804</v>
      </c>
      <c r="B215" s="62" t="s">
        <v>3805</v>
      </c>
      <c r="C215" s="63">
        <v>4</v>
      </c>
    </row>
    <row r="216" spans="1:3" ht="15.5" x14ac:dyDescent="0.35">
      <c r="A216" s="62" t="s">
        <v>3806</v>
      </c>
      <c r="B216" s="62" t="s">
        <v>3807</v>
      </c>
      <c r="C216" s="63">
        <v>4</v>
      </c>
    </row>
    <row r="217" spans="1:3" ht="15.5" x14ac:dyDescent="0.35">
      <c r="A217" s="62" t="s">
        <v>3808</v>
      </c>
      <c r="B217" s="62" t="s">
        <v>3809</v>
      </c>
      <c r="C217" s="63">
        <v>4</v>
      </c>
    </row>
    <row r="218" spans="1:3" ht="31" x14ac:dyDescent="0.35">
      <c r="A218" s="62" t="s">
        <v>3810</v>
      </c>
      <c r="B218" s="62" t="s">
        <v>3811</v>
      </c>
      <c r="C218" s="63">
        <v>4</v>
      </c>
    </row>
    <row r="219" spans="1:3" ht="15.5" x14ac:dyDescent="0.35">
      <c r="A219" s="62" t="s">
        <v>3812</v>
      </c>
      <c r="B219" s="62" t="s">
        <v>3813</v>
      </c>
      <c r="C219" s="63">
        <v>2</v>
      </c>
    </row>
    <row r="220" spans="1:3" ht="15.5" x14ac:dyDescent="0.35">
      <c r="A220" s="62" t="s">
        <v>3814</v>
      </c>
      <c r="B220" s="62" t="s">
        <v>3815</v>
      </c>
      <c r="C220" s="63">
        <v>1</v>
      </c>
    </row>
    <row r="221" spans="1:3" ht="15.5" x14ac:dyDescent="0.35">
      <c r="A221" s="62" t="s">
        <v>3816</v>
      </c>
      <c r="B221" s="62" t="s">
        <v>3817</v>
      </c>
      <c r="C221" s="63">
        <v>1</v>
      </c>
    </row>
    <row r="222" spans="1:3" ht="31" x14ac:dyDescent="0.35">
      <c r="A222" s="62" t="s">
        <v>3818</v>
      </c>
      <c r="B222" s="62" t="s">
        <v>3819</v>
      </c>
      <c r="C222" s="63">
        <v>4</v>
      </c>
    </row>
    <row r="223" spans="1:3" ht="15.5" x14ac:dyDescent="0.35">
      <c r="A223" s="62" t="s">
        <v>3820</v>
      </c>
      <c r="B223" s="62" t="s">
        <v>3821</v>
      </c>
      <c r="C223" s="63">
        <v>7</v>
      </c>
    </row>
    <row r="224" spans="1:3" ht="15.5" x14ac:dyDescent="0.35">
      <c r="A224" s="62" t="s">
        <v>241</v>
      </c>
      <c r="B224" s="62" t="s">
        <v>3822</v>
      </c>
      <c r="C224" s="63">
        <v>5</v>
      </c>
    </row>
    <row r="225" spans="1:3" ht="15.5" x14ac:dyDescent="0.35">
      <c r="A225" s="62" t="s">
        <v>267</v>
      </c>
      <c r="B225" s="62" t="s">
        <v>3823</v>
      </c>
      <c r="C225" s="63">
        <v>6</v>
      </c>
    </row>
    <row r="226" spans="1:3" ht="15.5" x14ac:dyDescent="0.35">
      <c r="A226" s="62" t="s">
        <v>254</v>
      </c>
      <c r="B226" s="62" t="s">
        <v>3824</v>
      </c>
      <c r="C226" s="63">
        <v>5</v>
      </c>
    </row>
    <row r="227" spans="1:3" ht="15.5" x14ac:dyDescent="0.35">
      <c r="A227" s="62" t="s">
        <v>3825</v>
      </c>
      <c r="B227" s="62" t="s">
        <v>3826</v>
      </c>
      <c r="C227" s="63">
        <v>2</v>
      </c>
    </row>
    <row r="228" spans="1:3" ht="15.5" x14ac:dyDescent="0.35">
      <c r="A228" s="62" t="s">
        <v>228</v>
      </c>
      <c r="B228" s="62" t="s">
        <v>3827</v>
      </c>
      <c r="C228" s="63">
        <v>3</v>
      </c>
    </row>
    <row r="229" spans="1:3" ht="15.5" x14ac:dyDescent="0.35">
      <c r="A229" s="62" t="s">
        <v>1003</v>
      </c>
      <c r="B229" s="62" t="s">
        <v>3828</v>
      </c>
      <c r="C229" s="63">
        <v>1</v>
      </c>
    </row>
    <row r="230" spans="1:3" ht="15.5" x14ac:dyDescent="0.35">
      <c r="A230" s="62" t="s">
        <v>2670</v>
      </c>
      <c r="B230" s="62" t="s">
        <v>3829</v>
      </c>
      <c r="C230" s="63">
        <v>7</v>
      </c>
    </row>
    <row r="231" spans="1:3" ht="15.5" x14ac:dyDescent="0.35">
      <c r="A231" s="62" t="s">
        <v>3830</v>
      </c>
      <c r="B231" s="62" t="s">
        <v>3831</v>
      </c>
      <c r="C231" s="63">
        <v>2</v>
      </c>
    </row>
    <row r="232" spans="1:3" ht="15.5" x14ac:dyDescent="0.35">
      <c r="A232" s="62" t="s">
        <v>2860</v>
      </c>
      <c r="B232" s="62" t="s">
        <v>3832</v>
      </c>
      <c r="C232" s="63">
        <v>5</v>
      </c>
    </row>
    <row r="233" spans="1:3" ht="15.5" x14ac:dyDescent="0.35">
      <c r="A233" s="62" t="s">
        <v>3833</v>
      </c>
      <c r="B233" s="62" t="s">
        <v>3427</v>
      </c>
      <c r="C233" s="63">
        <v>2</v>
      </c>
    </row>
    <row r="234" spans="1:3" ht="15.5" x14ac:dyDescent="0.35">
      <c r="A234" s="62" t="s">
        <v>872</v>
      </c>
      <c r="B234" s="62" t="s">
        <v>3834</v>
      </c>
      <c r="C234" s="63">
        <v>6</v>
      </c>
    </row>
    <row r="235" spans="1:3" ht="15.5" x14ac:dyDescent="0.35">
      <c r="A235" s="62" t="s">
        <v>279</v>
      </c>
      <c r="B235" s="62" t="s">
        <v>3835</v>
      </c>
      <c r="C235" s="63">
        <v>4</v>
      </c>
    </row>
    <row r="236" spans="1:3" ht="15.5" x14ac:dyDescent="0.35">
      <c r="A236" s="62" t="s">
        <v>3836</v>
      </c>
      <c r="B236" s="62" t="s">
        <v>3837</v>
      </c>
      <c r="C236" s="63">
        <v>6</v>
      </c>
    </row>
    <row r="237" spans="1:3" ht="15.5" x14ac:dyDescent="0.35">
      <c r="A237" s="62" t="s">
        <v>3838</v>
      </c>
      <c r="B237" s="62" t="s">
        <v>3839</v>
      </c>
      <c r="C237" s="63">
        <v>4</v>
      </c>
    </row>
    <row r="238" spans="1:3" ht="15.5" x14ac:dyDescent="0.35">
      <c r="A238" s="62" t="s">
        <v>3840</v>
      </c>
      <c r="B238" s="62" t="s">
        <v>3841</v>
      </c>
      <c r="C238" s="63">
        <v>6</v>
      </c>
    </row>
    <row r="239" spans="1:3" ht="15.5" x14ac:dyDescent="0.35">
      <c r="A239" s="62" t="s">
        <v>3842</v>
      </c>
      <c r="B239" s="62" t="s">
        <v>3843</v>
      </c>
      <c r="C239" s="63">
        <v>4</v>
      </c>
    </row>
    <row r="240" spans="1:3" ht="15.5" x14ac:dyDescent="0.35">
      <c r="A240" s="62" t="s">
        <v>3844</v>
      </c>
      <c r="B240" s="62" t="s">
        <v>3845</v>
      </c>
      <c r="C240" s="63">
        <v>7</v>
      </c>
    </row>
    <row r="241" spans="1:3" ht="15.5" x14ac:dyDescent="0.35">
      <c r="A241" s="62" t="s">
        <v>3846</v>
      </c>
      <c r="B241" s="62" t="s">
        <v>3847</v>
      </c>
      <c r="C241" s="63">
        <v>8</v>
      </c>
    </row>
    <row r="242" spans="1:3" ht="15.5" x14ac:dyDescent="0.35">
      <c r="A242" s="62" t="s">
        <v>3848</v>
      </c>
      <c r="B242" s="62" t="s">
        <v>3849</v>
      </c>
      <c r="C242" s="63">
        <v>6</v>
      </c>
    </row>
    <row r="243" spans="1:3" ht="15.5" x14ac:dyDescent="0.35">
      <c r="A243" s="62" t="s">
        <v>3850</v>
      </c>
      <c r="B243" s="62" t="s">
        <v>3851</v>
      </c>
      <c r="C243" s="63">
        <v>5</v>
      </c>
    </row>
    <row r="244" spans="1:3" ht="15.5" x14ac:dyDescent="0.35">
      <c r="A244" s="62" t="s">
        <v>2114</v>
      </c>
      <c r="B244" s="62" t="s">
        <v>3852</v>
      </c>
      <c r="C244" s="63">
        <v>6</v>
      </c>
    </row>
    <row r="245" spans="1:3" ht="31" x14ac:dyDescent="0.35">
      <c r="A245" s="62" t="s">
        <v>3853</v>
      </c>
      <c r="B245" s="62" t="s">
        <v>3854</v>
      </c>
      <c r="C245" s="63">
        <v>1</v>
      </c>
    </row>
    <row r="246" spans="1:3" ht="15.5" x14ac:dyDescent="0.35">
      <c r="A246" s="62" t="s">
        <v>3855</v>
      </c>
      <c r="B246" s="62" t="s">
        <v>3856</v>
      </c>
      <c r="C246" s="63">
        <v>4</v>
      </c>
    </row>
    <row r="247" spans="1:3" ht="15.5" x14ac:dyDescent="0.35">
      <c r="A247" s="62" t="s">
        <v>3857</v>
      </c>
      <c r="B247" s="62" t="s">
        <v>3858</v>
      </c>
      <c r="C247" s="63">
        <v>5</v>
      </c>
    </row>
    <row r="248" spans="1:3" ht="15.5" x14ac:dyDescent="0.35">
      <c r="A248" s="62" t="s">
        <v>3859</v>
      </c>
      <c r="B248" s="62" t="s">
        <v>3427</v>
      </c>
      <c r="C248" s="63">
        <v>2</v>
      </c>
    </row>
    <row r="249" spans="1:3" ht="15.5" x14ac:dyDescent="0.35">
      <c r="A249" s="62" t="s">
        <v>3860</v>
      </c>
      <c r="B249" s="62" t="s">
        <v>3861</v>
      </c>
      <c r="C249" s="63">
        <v>8</v>
      </c>
    </row>
    <row r="250" spans="1:3" ht="15.5" x14ac:dyDescent="0.35">
      <c r="A250" s="62" t="s">
        <v>3862</v>
      </c>
      <c r="B250" s="62" t="s">
        <v>3863</v>
      </c>
      <c r="C250" s="63">
        <v>8</v>
      </c>
    </row>
    <row r="251" spans="1:3" ht="31" x14ac:dyDescent="0.35">
      <c r="A251" s="62" t="s">
        <v>3864</v>
      </c>
      <c r="B251" s="62" t="s">
        <v>3865</v>
      </c>
      <c r="C251" s="63">
        <v>7</v>
      </c>
    </row>
    <row r="252" spans="1:3" ht="15.5" x14ac:dyDescent="0.35">
      <c r="A252" s="62" t="s">
        <v>3866</v>
      </c>
      <c r="B252" s="62" t="s">
        <v>3867</v>
      </c>
      <c r="C252" s="63">
        <v>5</v>
      </c>
    </row>
    <row r="253" spans="1:3" ht="15.5" x14ac:dyDescent="0.35">
      <c r="A253" s="62" t="s">
        <v>3868</v>
      </c>
      <c r="B253" s="62" t="s">
        <v>3869</v>
      </c>
      <c r="C253" s="63">
        <v>7</v>
      </c>
    </row>
    <row r="254" spans="1:3" ht="31" x14ac:dyDescent="0.35">
      <c r="A254" s="62" t="s">
        <v>3870</v>
      </c>
      <c r="B254" s="62" t="s">
        <v>3871</v>
      </c>
      <c r="C254" s="63">
        <v>4</v>
      </c>
    </row>
    <row r="255" spans="1:3" ht="15.5" x14ac:dyDescent="0.35">
      <c r="A255" s="62" t="s">
        <v>3872</v>
      </c>
      <c r="B255" s="62" t="s">
        <v>3873</v>
      </c>
      <c r="C255" s="63">
        <v>4</v>
      </c>
    </row>
    <row r="256" spans="1:3" ht="15.5" x14ac:dyDescent="0.35">
      <c r="A256" s="62" t="s">
        <v>3874</v>
      </c>
      <c r="B256" s="62" t="s">
        <v>3875</v>
      </c>
      <c r="C256" s="63">
        <v>5</v>
      </c>
    </row>
    <row r="257" spans="1:3" ht="15.5" x14ac:dyDescent="0.35">
      <c r="A257" s="62" t="s">
        <v>3876</v>
      </c>
      <c r="B257" s="62" t="s">
        <v>3877</v>
      </c>
      <c r="C257" s="63">
        <v>8</v>
      </c>
    </row>
    <row r="258" spans="1:3" ht="15.5" x14ac:dyDescent="0.35">
      <c r="A258" s="62" t="s">
        <v>3878</v>
      </c>
      <c r="B258" s="62" t="s">
        <v>3879</v>
      </c>
      <c r="C258" s="63">
        <v>4</v>
      </c>
    </row>
    <row r="259" spans="1:3" ht="15.5" x14ac:dyDescent="0.35">
      <c r="A259" s="62" t="s">
        <v>3880</v>
      </c>
      <c r="B259" s="62" t="s">
        <v>3427</v>
      </c>
      <c r="C259" s="63">
        <v>3</v>
      </c>
    </row>
    <row r="260" spans="1:3" ht="15.5" x14ac:dyDescent="0.35">
      <c r="A260" s="62" t="s">
        <v>3881</v>
      </c>
      <c r="B260" s="62" t="s">
        <v>3882</v>
      </c>
      <c r="C260" s="63">
        <v>5</v>
      </c>
    </row>
    <row r="261" spans="1:3" ht="15.5" x14ac:dyDescent="0.35">
      <c r="A261" s="62" t="s">
        <v>3883</v>
      </c>
      <c r="B261" s="62" t="s">
        <v>3884</v>
      </c>
      <c r="C261" s="63">
        <v>8</v>
      </c>
    </row>
    <row r="262" spans="1:3" ht="15.5" x14ac:dyDescent="0.35">
      <c r="A262" s="62" t="s">
        <v>3885</v>
      </c>
      <c r="B262" s="62" t="s">
        <v>3886</v>
      </c>
      <c r="C262" s="63">
        <v>5</v>
      </c>
    </row>
    <row r="263" spans="1:3" ht="15.5" x14ac:dyDescent="0.35">
      <c r="A263" s="62" t="s">
        <v>3887</v>
      </c>
      <c r="B263" s="62" t="s">
        <v>3888</v>
      </c>
      <c r="C263" s="63">
        <v>4</v>
      </c>
    </row>
    <row r="264" spans="1:3" ht="15.5" x14ac:dyDescent="0.35">
      <c r="A264" s="62" t="s">
        <v>3889</v>
      </c>
      <c r="B264" s="62" t="s">
        <v>3890</v>
      </c>
      <c r="C264" s="63">
        <v>4</v>
      </c>
    </row>
    <row r="265" spans="1:3" ht="15.5" x14ac:dyDescent="0.35">
      <c r="A265" s="62" t="s">
        <v>3891</v>
      </c>
      <c r="B265" s="62" t="s">
        <v>3892</v>
      </c>
      <c r="C265" s="63">
        <v>5</v>
      </c>
    </row>
    <row r="266" spans="1:3" ht="15.5" x14ac:dyDescent="0.35">
      <c r="A266" s="62" t="s">
        <v>3893</v>
      </c>
      <c r="B266" s="62" t="s">
        <v>3894</v>
      </c>
      <c r="C266" s="63">
        <v>6</v>
      </c>
    </row>
    <row r="267" spans="1:3" ht="15.5" x14ac:dyDescent="0.35">
      <c r="A267" s="62" t="s">
        <v>3895</v>
      </c>
      <c r="B267" s="62" t="s">
        <v>3896</v>
      </c>
      <c r="C267" s="63">
        <v>5</v>
      </c>
    </row>
    <row r="268" spans="1:3" ht="15.5" x14ac:dyDescent="0.35">
      <c r="A268" s="62" t="s">
        <v>3897</v>
      </c>
      <c r="B268" s="62" t="s">
        <v>3898</v>
      </c>
      <c r="C268" s="63">
        <v>6</v>
      </c>
    </row>
    <row r="269" spans="1:3" ht="31" x14ac:dyDescent="0.35">
      <c r="A269" s="62" t="s">
        <v>3899</v>
      </c>
      <c r="B269" s="62" t="s">
        <v>3900</v>
      </c>
      <c r="C269" s="63">
        <v>8</v>
      </c>
    </row>
    <row r="270" spans="1:3" ht="31" x14ac:dyDescent="0.35">
      <c r="A270" s="62" t="s">
        <v>3901</v>
      </c>
      <c r="B270" s="62" t="s">
        <v>3902</v>
      </c>
      <c r="C270" s="63">
        <v>7</v>
      </c>
    </row>
    <row r="271" spans="1:3" ht="15.5" x14ac:dyDescent="0.35">
      <c r="A271" s="62" t="s">
        <v>3903</v>
      </c>
      <c r="B271" s="62" t="s">
        <v>3904</v>
      </c>
      <c r="C271" s="63">
        <v>6</v>
      </c>
    </row>
    <row r="272" spans="1:3" ht="15.5" x14ac:dyDescent="0.35">
      <c r="A272" s="62" t="s">
        <v>3905</v>
      </c>
      <c r="B272" s="62" t="s">
        <v>3906</v>
      </c>
      <c r="C272" s="63">
        <v>8</v>
      </c>
    </row>
    <row r="273" spans="1:3" ht="31" x14ac:dyDescent="0.35">
      <c r="A273" s="62" t="s">
        <v>1065</v>
      </c>
      <c r="B273" s="62" t="s">
        <v>3907</v>
      </c>
      <c r="C273" s="63">
        <v>4</v>
      </c>
    </row>
    <row r="274" spans="1:3" ht="15.5" x14ac:dyDescent="0.35">
      <c r="A274" s="62" t="s">
        <v>3908</v>
      </c>
      <c r="B274" s="62" t="s">
        <v>3909</v>
      </c>
      <c r="C274" s="63">
        <v>8</v>
      </c>
    </row>
    <row r="275" spans="1:3" ht="15.5" x14ac:dyDescent="0.35">
      <c r="A275" s="62" t="s">
        <v>2546</v>
      </c>
      <c r="B275" s="62" t="s">
        <v>3910</v>
      </c>
      <c r="C275" s="63">
        <v>6</v>
      </c>
    </row>
    <row r="276" spans="1:3" ht="15.5" x14ac:dyDescent="0.35">
      <c r="A276" s="62" t="s">
        <v>3911</v>
      </c>
      <c r="B276" s="62" t="s">
        <v>3912</v>
      </c>
      <c r="C276" s="63">
        <v>6</v>
      </c>
    </row>
    <row r="277" spans="1:3" ht="15.5" x14ac:dyDescent="0.35">
      <c r="A277" s="62" t="s">
        <v>3913</v>
      </c>
      <c r="B277" s="62" t="s">
        <v>3914</v>
      </c>
      <c r="C277" s="63">
        <v>6</v>
      </c>
    </row>
    <row r="278" spans="1:3" ht="15.5" x14ac:dyDescent="0.35">
      <c r="A278" s="62" t="s">
        <v>3915</v>
      </c>
      <c r="B278" s="62" t="s">
        <v>3916</v>
      </c>
      <c r="C278" s="63">
        <v>4</v>
      </c>
    </row>
    <row r="279" spans="1:3" ht="15.5" x14ac:dyDescent="0.35">
      <c r="A279" s="62" t="s">
        <v>3917</v>
      </c>
      <c r="B279" s="62" t="s">
        <v>3427</v>
      </c>
      <c r="C279" s="63">
        <v>2</v>
      </c>
    </row>
    <row r="280" spans="1:3" ht="15.5" x14ac:dyDescent="0.35">
      <c r="A280" s="62" t="s">
        <v>3918</v>
      </c>
      <c r="B280" s="62" t="s">
        <v>3919</v>
      </c>
      <c r="C280" s="63">
        <v>2</v>
      </c>
    </row>
    <row r="281" spans="1:3" ht="15.5" x14ac:dyDescent="0.35">
      <c r="A281" s="62" t="s">
        <v>3920</v>
      </c>
      <c r="B281" s="62" t="s">
        <v>3921</v>
      </c>
      <c r="C281" s="63">
        <v>5</v>
      </c>
    </row>
    <row r="282" spans="1:3" ht="15.5" x14ac:dyDescent="0.35">
      <c r="A282" s="62" t="s">
        <v>1409</v>
      </c>
      <c r="B282" s="62" t="s">
        <v>3922</v>
      </c>
      <c r="C282" s="63">
        <v>5</v>
      </c>
    </row>
    <row r="283" spans="1:3" ht="15.5" x14ac:dyDescent="0.35">
      <c r="A283" s="62" t="s">
        <v>3923</v>
      </c>
      <c r="B283" s="62" t="s">
        <v>3924</v>
      </c>
      <c r="C283" s="63">
        <v>4</v>
      </c>
    </row>
    <row r="284" spans="1:3" ht="31" x14ac:dyDescent="0.35">
      <c r="A284" s="62" t="s">
        <v>3925</v>
      </c>
      <c r="B284" s="62" t="s">
        <v>3926</v>
      </c>
      <c r="C284" s="63">
        <v>4</v>
      </c>
    </row>
    <row r="285" spans="1:3" ht="15.5" x14ac:dyDescent="0.35">
      <c r="A285" s="62" t="s">
        <v>3927</v>
      </c>
      <c r="B285" s="62" t="s">
        <v>3928</v>
      </c>
      <c r="C285" s="63">
        <v>8</v>
      </c>
    </row>
    <row r="286" spans="1:3" ht="31" x14ac:dyDescent="0.35">
      <c r="A286" s="62" t="s">
        <v>3929</v>
      </c>
      <c r="B286" s="62" t="s">
        <v>3930</v>
      </c>
      <c r="C286" s="63">
        <v>7</v>
      </c>
    </row>
    <row r="287" spans="1:3" ht="31" x14ac:dyDescent="0.35">
      <c r="A287" s="62" t="s">
        <v>3931</v>
      </c>
      <c r="B287" s="62" t="s">
        <v>3932</v>
      </c>
      <c r="C287" s="63">
        <v>6</v>
      </c>
    </row>
    <row r="288" spans="1:3" ht="31" x14ac:dyDescent="0.35">
      <c r="A288" s="62" t="s">
        <v>3933</v>
      </c>
      <c r="B288" s="62" t="s">
        <v>3934</v>
      </c>
      <c r="C288" s="63">
        <v>8</v>
      </c>
    </row>
    <row r="289" spans="1:3" ht="31" x14ac:dyDescent="0.35">
      <c r="A289" s="62" t="s">
        <v>3935</v>
      </c>
      <c r="B289" s="62" t="s">
        <v>3936</v>
      </c>
      <c r="C289" s="63">
        <v>7</v>
      </c>
    </row>
    <row r="290" spans="1:3" ht="15.5" x14ac:dyDescent="0.35">
      <c r="A290" s="62" t="s">
        <v>3937</v>
      </c>
      <c r="B290" s="62" t="s">
        <v>3938</v>
      </c>
      <c r="C290" s="63">
        <v>6</v>
      </c>
    </row>
    <row r="291" spans="1:3" ht="31" x14ac:dyDescent="0.35">
      <c r="A291" s="62" t="s">
        <v>3939</v>
      </c>
      <c r="B291" s="62" t="s">
        <v>3940</v>
      </c>
      <c r="C291" s="63">
        <v>4</v>
      </c>
    </row>
    <row r="292" spans="1:3" ht="15.5" x14ac:dyDescent="0.35">
      <c r="A292" s="62" t="s">
        <v>3941</v>
      </c>
      <c r="B292" s="62" t="s">
        <v>3942</v>
      </c>
      <c r="C292" s="63">
        <v>4</v>
      </c>
    </row>
    <row r="293" spans="1:3" ht="15.5" x14ac:dyDescent="0.35">
      <c r="A293" s="62" t="s">
        <v>3943</v>
      </c>
      <c r="B293" s="62" t="s">
        <v>3944</v>
      </c>
      <c r="C293" s="63">
        <v>5</v>
      </c>
    </row>
    <row r="294" spans="1:3" ht="15.5" x14ac:dyDescent="0.35">
      <c r="A294" s="62" t="s">
        <v>3945</v>
      </c>
      <c r="B294" s="62" t="s">
        <v>3946</v>
      </c>
      <c r="C294" s="63">
        <v>1</v>
      </c>
    </row>
    <row r="295" spans="1:3" ht="15.5" x14ac:dyDescent="0.35">
      <c r="A295" s="62" t="s">
        <v>3947</v>
      </c>
      <c r="B295" s="62" t="s">
        <v>3948</v>
      </c>
      <c r="C295" s="63">
        <v>4</v>
      </c>
    </row>
    <row r="296" spans="1:3" ht="15.5" x14ac:dyDescent="0.35">
      <c r="A296" s="62" t="s">
        <v>3949</v>
      </c>
      <c r="B296" s="62" t="s">
        <v>3950</v>
      </c>
      <c r="C296" s="63">
        <v>7</v>
      </c>
    </row>
    <row r="297" spans="1:3" ht="15.5" x14ac:dyDescent="0.35">
      <c r="A297" s="62" t="s">
        <v>3951</v>
      </c>
      <c r="B297" s="62" t="s">
        <v>3952</v>
      </c>
      <c r="C297" s="63">
        <v>6</v>
      </c>
    </row>
    <row r="298" spans="1:3" ht="15.5" x14ac:dyDescent="0.35">
      <c r="A298" s="62" t="s">
        <v>3953</v>
      </c>
      <c r="B298" s="62" t="s">
        <v>3954</v>
      </c>
      <c r="C298" s="63">
        <v>5</v>
      </c>
    </row>
    <row r="299" spans="1:3" ht="15.5" x14ac:dyDescent="0.35">
      <c r="A299" s="62" t="s">
        <v>3955</v>
      </c>
      <c r="B299" s="62" t="s">
        <v>3956</v>
      </c>
      <c r="C299" s="63">
        <v>5</v>
      </c>
    </row>
    <row r="300" spans="1:3" ht="15.5" x14ac:dyDescent="0.35">
      <c r="A300" s="62" t="s">
        <v>3957</v>
      </c>
      <c r="B300" s="62" t="s">
        <v>3958</v>
      </c>
      <c r="C300" s="63">
        <v>3</v>
      </c>
    </row>
    <row r="301" spans="1:3" ht="15.5" x14ac:dyDescent="0.35">
      <c r="A301" s="62" t="s">
        <v>3959</v>
      </c>
      <c r="B301" s="62" t="s">
        <v>3960</v>
      </c>
      <c r="C301" s="63">
        <v>6</v>
      </c>
    </row>
    <row r="302" spans="1:3" ht="15.5" x14ac:dyDescent="0.35">
      <c r="A302" s="62" t="s">
        <v>3961</v>
      </c>
      <c r="B302" s="62" t="s">
        <v>3962</v>
      </c>
      <c r="C302" s="63">
        <v>5</v>
      </c>
    </row>
    <row r="303" spans="1:3" ht="15.5" x14ac:dyDescent="0.35">
      <c r="A303" s="62" t="s">
        <v>3963</v>
      </c>
      <c r="B303" s="62" t="s">
        <v>3964</v>
      </c>
      <c r="C303" s="63">
        <v>5</v>
      </c>
    </row>
    <row r="304" spans="1:3" ht="15.5" x14ac:dyDescent="0.35">
      <c r="A304" s="62" t="s">
        <v>3965</v>
      </c>
      <c r="B304" s="62" t="s">
        <v>3966</v>
      </c>
      <c r="C304" s="63">
        <v>6</v>
      </c>
    </row>
    <row r="305" spans="1:3" ht="15.5" x14ac:dyDescent="0.35">
      <c r="A305" s="62" t="s">
        <v>3967</v>
      </c>
      <c r="B305" s="62" t="s">
        <v>3968</v>
      </c>
      <c r="C305" s="63">
        <v>5</v>
      </c>
    </row>
    <row r="306" spans="1:3" ht="15.5" x14ac:dyDescent="0.35">
      <c r="A306" s="62" t="s">
        <v>3969</v>
      </c>
      <c r="B306" s="62" t="s">
        <v>3970</v>
      </c>
      <c r="C306" s="63">
        <v>5</v>
      </c>
    </row>
    <row r="307" spans="1:3" ht="15.5" x14ac:dyDescent="0.35">
      <c r="A307" s="62" t="s">
        <v>3971</v>
      </c>
      <c r="B307" s="62" t="s">
        <v>3427</v>
      </c>
      <c r="C307" s="63">
        <v>2</v>
      </c>
    </row>
    <row r="308" spans="1:3" ht="15.5" x14ac:dyDescent="0.35">
      <c r="A308" s="62" t="s">
        <v>3972</v>
      </c>
      <c r="B308" s="62" t="s">
        <v>3973</v>
      </c>
      <c r="C308" s="63">
        <v>1</v>
      </c>
    </row>
    <row r="309" spans="1:3" ht="15.5" x14ac:dyDescent="0.35">
      <c r="A309" s="62" t="s">
        <v>3974</v>
      </c>
      <c r="B309" s="62" t="s">
        <v>3975</v>
      </c>
      <c r="C309" s="63">
        <v>4</v>
      </c>
    </row>
    <row r="310" spans="1:3" ht="15.5" x14ac:dyDescent="0.35">
      <c r="A310" s="62" t="s">
        <v>3976</v>
      </c>
      <c r="B310" s="62" t="s">
        <v>3977</v>
      </c>
      <c r="C310" s="63">
        <v>5</v>
      </c>
    </row>
    <row r="311" spans="1:3" ht="15.5" x14ac:dyDescent="0.35">
      <c r="A311" s="62" t="s">
        <v>3978</v>
      </c>
      <c r="B311" s="62" t="s">
        <v>3979</v>
      </c>
      <c r="C311" s="63">
        <v>3</v>
      </c>
    </row>
    <row r="312" spans="1:3" ht="15.5" x14ac:dyDescent="0.35">
      <c r="A312" s="62" t="s">
        <v>3980</v>
      </c>
      <c r="B312" s="62" t="s">
        <v>3981</v>
      </c>
      <c r="C312" s="63">
        <v>6</v>
      </c>
    </row>
    <row r="313" spans="1:3" ht="15.5" x14ac:dyDescent="0.35">
      <c r="A313" s="62" t="s">
        <v>3982</v>
      </c>
      <c r="B313" s="62" t="s">
        <v>3983</v>
      </c>
      <c r="C313" s="63">
        <v>4</v>
      </c>
    </row>
    <row r="314" spans="1:3" ht="15.5" x14ac:dyDescent="0.35">
      <c r="A314" s="62" t="s">
        <v>3984</v>
      </c>
      <c r="B314" s="62" t="s">
        <v>3985</v>
      </c>
      <c r="C314" s="63">
        <v>5</v>
      </c>
    </row>
    <row r="315" spans="1:3" ht="15.5" x14ac:dyDescent="0.35">
      <c r="A315" s="62" t="s">
        <v>3986</v>
      </c>
      <c r="B315" s="62" t="s">
        <v>3987</v>
      </c>
      <c r="C315" s="63">
        <v>4</v>
      </c>
    </row>
    <row r="316" spans="1:3" ht="15.5" x14ac:dyDescent="0.35">
      <c r="A316" s="62" t="s">
        <v>3988</v>
      </c>
      <c r="B316" s="62" t="s">
        <v>3989</v>
      </c>
      <c r="C316" s="63">
        <v>6</v>
      </c>
    </row>
    <row r="317" spans="1:3" ht="15.5" x14ac:dyDescent="0.35">
      <c r="A317" s="62" t="s">
        <v>3990</v>
      </c>
      <c r="B317" s="62" t="s">
        <v>3991</v>
      </c>
      <c r="C317" s="63">
        <v>6</v>
      </c>
    </row>
    <row r="318" spans="1:3" ht="15.5" x14ac:dyDescent="0.35">
      <c r="A318" s="62" t="s">
        <v>3992</v>
      </c>
      <c r="B318" s="62" t="s">
        <v>3993</v>
      </c>
      <c r="C318" s="63">
        <v>4</v>
      </c>
    </row>
    <row r="319" spans="1:3" ht="15.5" x14ac:dyDescent="0.35">
      <c r="A319" s="62" t="s">
        <v>3994</v>
      </c>
      <c r="B319" s="62" t="s">
        <v>3995</v>
      </c>
      <c r="C319" s="63">
        <v>6</v>
      </c>
    </row>
    <row r="320" spans="1:3" ht="15.5" x14ac:dyDescent="0.35">
      <c r="A320" s="62" t="s">
        <v>3996</v>
      </c>
      <c r="B320" s="62" t="s">
        <v>3997</v>
      </c>
      <c r="C320" s="63">
        <v>3</v>
      </c>
    </row>
    <row r="321" spans="1:3" ht="15.5" x14ac:dyDescent="0.35">
      <c r="A321" s="62" t="s">
        <v>3998</v>
      </c>
      <c r="B321" s="62" t="s">
        <v>3999</v>
      </c>
      <c r="C321" s="63">
        <v>5</v>
      </c>
    </row>
    <row r="322" spans="1:3" ht="15.5" x14ac:dyDescent="0.35">
      <c r="A322" s="62" t="s">
        <v>4000</v>
      </c>
      <c r="B322" s="62" t="s">
        <v>4001</v>
      </c>
      <c r="C322" s="63">
        <v>4</v>
      </c>
    </row>
    <row r="323" spans="1:3" ht="15.5" x14ac:dyDescent="0.35">
      <c r="A323" s="62" t="s">
        <v>4002</v>
      </c>
      <c r="B323" s="62" t="s">
        <v>4003</v>
      </c>
      <c r="C323" s="63">
        <v>3</v>
      </c>
    </row>
    <row r="324" spans="1:3" ht="15.5" x14ac:dyDescent="0.35">
      <c r="A324" s="62" t="s">
        <v>4004</v>
      </c>
      <c r="B324" s="62" t="s">
        <v>4005</v>
      </c>
      <c r="C324" s="63">
        <v>4</v>
      </c>
    </row>
    <row r="325" spans="1:3" ht="15.5" x14ac:dyDescent="0.35">
      <c r="A325" s="62" t="s">
        <v>4006</v>
      </c>
      <c r="B325" s="62" t="s">
        <v>4007</v>
      </c>
      <c r="C325" s="63">
        <v>5</v>
      </c>
    </row>
    <row r="326" spans="1:3" ht="15.5" x14ac:dyDescent="0.35">
      <c r="A326" s="62" t="s">
        <v>4008</v>
      </c>
      <c r="B326" s="62" t="s">
        <v>4009</v>
      </c>
      <c r="C326" s="63">
        <v>4</v>
      </c>
    </row>
    <row r="327" spans="1:3" ht="15.5" x14ac:dyDescent="0.35">
      <c r="A327" s="62" t="s">
        <v>4010</v>
      </c>
      <c r="B327" s="62" t="s">
        <v>4011</v>
      </c>
      <c r="C327" s="63">
        <v>5</v>
      </c>
    </row>
    <row r="328" spans="1:3" ht="15.5" x14ac:dyDescent="0.35">
      <c r="A328" s="62" t="s">
        <v>4012</v>
      </c>
      <c r="B328" s="62" t="s">
        <v>4013</v>
      </c>
      <c r="C328" s="63">
        <v>4</v>
      </c>
    </row>
    <row r="329" spans="1:3" ht="15.5" x14ac:dyDescent="0.35">
      <c r="A329" s="62" t="s">
        <v>4014</v>
      </c>
      <c r="B329" s="62" t="s">
        <v>4015</v>
      </c>
      <c r="C329" s="63">
        <v>4</v>
      </c>
    </row>
    <row r="330" spans="1:3" ht="15.5" x14ac:dyDescent="0.35">
      <c r="A330" s="62" t="s">
        <v>4016</v>
      </c>
      <c r="B330" s="62" t="s">
        <v>4017</v>
      </c>
      <c r="C330" s="63">
        <v>5</v>
      </c>
    </row>
    <row r="331" spans="1:3" ht="31" x14ac:dyDescent="0.35">
      <c r="A331" s="62" t="s">
        <v>4018</v>
      </c>
      <c r="B331" s="62" t="s">
        <v>4019</v>
      </c>
      <c r="C331" s="63">
        <v>6</v>
      </c>
    </row>
    <row r="332" spans="1:3" ht="15.5" x14ac:dyDescent="0.35">
      <c r="A332" s="62" t="s">
        <v>4020</v>
      </c>
      <c r="B332" s="62" t="s">
        <v>4021</v>
      </c>
      <c r="C332" s="63">
        <v>5</v>
      </c>
    </row>
    <row r="333" spans="1:3" ht="15.5" x14ac:dyDescent="0.35">
      <c r="A333" s="62" t="s">
        <v>4022</v>
      </c>
      <c r="B333" s="62" t="s">
        <v>4023</v>
      </c>
      <c r="C333" s="63">
        <v>5</v>
      </c>
    </row>
    <row r="334" spans="1:3" ht="15.5" x14ac:dyDescent="0.35">
      <c r="A334" s="62" t="s">
        <v>4024</v>
      </c>
      <c r="B334" s="62" t="s">
        <v>4025</v>
      </c>
      <c r="C334" s="63">
        <v>6</v>
      </c>
    </row>
    <row r="335" spans="1:3" ht="15.5" x14ac:dyDescent="0.35">
      <c r="A335" s="62" t="s">
        <v>4026</v>
      </c>
      <c r="B335" s="62" t="s">
        <v>4027</v>
      </c>
      <c r="C335" s="63">
        <v>5</v>
      </c>
    </row>
    <row r="336" spans="1:3" ht="15.5" x14ac:dyDescent="0.35">
      <c r="A336" s="62" t="s">
        <v>4028</v>
      </c>
      <c r="B336" s="62" t="s">
        <v>4029</v>
      </c>
      <c r="C336" s="63">
        <v>5</v>
      </c>
    </row>
    <row r="337" spans="1:3" ht="15.5" x14ac:dyDescent="0.35">
      <c r="A337" s="62" t="s">
        <v>4030</v>
      </c>
      <c r="B337" s="62" t="s">
        <v>4031</v>
      </c>
      <c r="C337" s="63">
        <v>6</v>
      </c>
    </row>
    <row r="338" spans="1:3" ht="15.5" x14ac:dyDescent="0.35">
      <c r="A338" s="62" t="s">
        <v>4032</v>
      </c>
      <c r="B338" s="62" t="s">
        <v>4033</v>
      </c>
      <c r="C338" s="63">
        <v>6</v>
      </c>
    </row>
    <row r="339" spans="1:3" ht="15.5" x14ac:dyDescent="0.35">
      <c r="A339" s="62" t="s">
        <v>214</v>
      </c>
      <c r="B339" s="62" t="s">
        <v>213</v>
      </c>
      <c r="C339" s="63">
        <v>6</v>
      </c>
    </row>
    <row r="340" spans="1:3" ht="15.5" x14ac:dyDescent="0.35">
      <c r="A340" s="62" t="s">
        <v>4034</v>
      </c>
      <c r="B340" s="62" t="s">
        <v>4035</v>
      </c>
      <c r="C340" s="63">
        <v>6</v>
      </c>
    </row>
    <row r="341" spans="1:3" ht="15.5" x14ac:dyDescent="0.35">
      <c r="A341" s="62" t="s">
        <v>4036</v>
      </c>
      <c r="B341" s="62" t="s">
        <v>4037</v>
      </c>
      <c r="C341" s="63">
        <v>6</v>
      </c>
    </row>
    <row r="342" spans="1:3" ht="15.5" x14ac:dyDescent="0.35">
      <c r="A342" s="62" t="s">
        <v>4038</v>
      </c>
      <c r="B342" s="62" t="s">
        <v>4039</v>
      </c>
      <c r="C342" s="63">
        <v>5</v>
      </c>
    </row>
    <row r="343" spans="1:3" ht="15.5" x14ac:dyDescent="0.35">
      <c r="A343" s="62" t="s">
        <v>2596</v>
      </c>
      <c r="B343" s="62" t="s">
        <v>4040</v>
      </c>
      <c r="C343" s="63">
        <v>6</v>
      </c>
    </row>
    <row r="344" spans="1:3" ht="15.5" x14ac:dyDescent="0.35">
      <c r="A344" s="62" t="s">
        <v>4041</v>
      </c>
      <c r="B344" s="62" t="s">
        <v>4042</v>
      </c>
      <c r="C344" s="63">
        <v>5</v>
      </c>
    </row>
    <row r="345" spans="1:3" ht="15.5" x14ac:dyDescent="0.35">
      <c r="A345" s="62" t="s">
        <v>4043</v>
      </c>
      <c r="B345" s="62" t="s">
        <v>4044</v>
      </c>
      <c r="C345" s="63">
        <v>6</v>
      </c>
    </row>
    <row r="346" spans="1:3" ht="15.5" x14ac:dyDescent="0.35">
      <c r="A346" s="62" t="s">
        <v>4045</v>
      </c>
      <c r="B346" s="62" t="s">
        <v>4046</v>
      </c>
      <c r="C346" s="63">
        <v>6</v>
      </c>
    </row>
    <row r="347" spans="1:3" ht="15.5" x14ac:dyDescent="0.35">
      <c r="A347" s="62" t="s">
        <v>4047</v>
      </c>
      <c r="B347" s="62" t="s">
        <v>4048</v>
      </c>
      <c r="C347" s="63">
        <v>4</v>
      </c>
    </row>
    <row r="348" spans="1:3" ht="15.5" x14ac:dyDescent="0.35">
      <c r="A348" s="62" t="s">
        <v>4049</v>
      </c>
      <c r="B348" s="62" t="s">
        <v>4050</v>
      </c>
      <c r="C348" s="63">
        <v>5</v>
      </c>
    </row>
    <row r="349" spans="1:3" ht="15.5" x14ac:dyDescent="0.35">
      <c r="A349" s="62" t="s">
        <v>3357</v>
      </c>
      <c r="B349" s="62" t="s">
        <v>4051</v>
      </c>
      <c r="C349" s="63">
        <v>4</v>
      </c>
    </row>
    <row r="350" spans="1:3" ht="15.5" x14ac:dyDescent="0.35">
      <c r="A350" s="62" t="s">
        <v>4052</v>
      </c>
      <c r="B350" s="62" t="s">
        <v>4053</v>
      </c>
      <c r="C350" s="63">
        <v>3</v>
      </c>
    </row>
    <row r="351" spans="1:3" ht="15.5" x14ac:dyDescent="0.35">
      <c r="A351" s="62" t="s">
        <v>4054</v>
      </c>
      <c r="B351" s="62" t="s">
        <v>4055</v>
      </c>
      <c r="C351" s="63">
        <v>2</v>
      </c>
    </row>
    <row r="352" spans="1:3" ht="15.5" x14ac:dyDescent="0.35">
      <c r="A352" s="62" t="s">
        <v>4056</v>
      </c>
      <c r="B352" s="62" t="s">
        <v>4057</v>
      </c>
      <c r="C352" s="63">
        <v>3</v>
      </c>
    </row>
    <row r="353" spans="1:3" ht="15.5" x14ac:dyDescent="0.35">
      <c r="A353" s="62" t="s">
        <v>4058</v>
      </c>
      <c r="B353" s="62" t="s">
        <v>3427</v>
      </c>
      <c r="C353" s="63">
        <v>2</v>
      </c>
    </row>
    <row r="354" spans="1:3" ht="15.5" x14ac:dyDescent="0.35">
      <c r="A354" s="62" t="s">
        <v>4059</v>
      </c>
      <c r="B354" s="62" t="s">
        <v>4060</v>
      </c>
      <c r="C354" s="63">
        <v>7</v>
      </c>
    </row>
    <row r="355" spans="1:3" ht="15.5" x14ac:dyDescent="0.35">
      <c r="A355" s="62" t="s">
        <v>4061</v>
      </c>
      <c r="B355" s="62" t="s">
        <v>4062</v>
      </c>
      <c r="C355" s="63">
        <v>6</v>
      </c>
    </row>
    <row r="356" spans="1:3" ht="15.5" x14ac:dyDescent="0.35">
      <c r="A356" s="62" t="s">
        <v>4063</v>
      </c>
      <c r="B356" s="62" t="s">
        <v>4064</v>
      </c>
      <c r="C356" s="63">
        <v>7</v>
      </c>
    </row>
    <row r="357" spans="1:3" ht="15.5" x14ac:dyDescent="0.35">
      <c r="A357" s="62" t="s">
        <v>2370</v>
      </c>
      <c r="B357" s="62" t="s">
        <v>4065</v>
      </c>
      <c r="C357" s="63">
        <v>5</v>
      </c>
    </row>
    <row r="358" spans="1:3" ht="15.5" x14ac:dyDescent="0.35">
      <c r="A358" s="62" t="s">
        <v>4066</v>
      </c>
      <c r="B358" s="62" t="s">
        <v>4067</v>
      </c>
      <c r="C358" s="63">
        <v>5</v>
      </c>
    </row>
    <row r="359" spans="1:3" ht="15.5" x14ac:dyDescent="0.35">
      <c r="A359" s="62" t="s">
        <v>4068</v>
      </c>
      <c r="B359" s="62" t="s">
        <v>4069</v>
      </c>
      <c r="C359" s="63">
        <v>6</v>
      </c>
    </row>
    <row r="360" spans="1:3" ht="15.5" x14ac:dyDescent="0.35">
      <c r="A360" s="62" t="s">
        <v>2355</v>
      </c>
      <c r="B360" s="62" t="s">
        <v>4070</v>
      </c>
      <c r="C360" s="63">
        <v>5</v>
      </c>
    </row>
    <row r="361" spans="1:3" ht="15.5" x14ac:dyDescent="0.35">
      <c r="A361" s="62" t="s">
        <v>4071</v>
      </c>
      <c r="B361" s="62" t="s">
        <v>4072</v>
      </c>
      <c r="C361" s="63">
        <v>4</v>
      </c>
    </row>
    <row r="362" spans="1:3" ht="15.5" x14ac:dyDescent="0.35">
      <c r="A362" s="62" t="s">
        <v>4073</v>
      </c>
      <c r="B362" s="62" t="s">
        <v>4074</v>
      </c>
      <c r="C362" s="63">
        <v>2</v>
      </c>
    </row>
    <row r="363" spans="1:3" ht="15.5" x14ac:dyDescent="0.35">
      <c r="A363" s="62" t="s">
        <v>4075</v>
      </c>
      <c r="B363" s="62" t="s">
        <v>4076</v>
      </c>
      <c r="C363" s="63">
        <v>4</v>
      </c>
    </row>
    <row r="364" spans="1:3" ht="15.5" x14ac:dyDescent="0.35">
      <c r="A364" s="62" t="s">
        <v>4077</v>
      </c>
      <c r="B364" s="62" t="s">
        <v>4078</v>
      </c>
      <c r="C364" s="63">
        <v>4</v>
      </c>
    </row>
    <row r="365" spans="1:3" ht="15.5" x14ac:dyDescent="0.35">
      <c r="A365" s="62" t="s">
        <v>2805</v>
      </c>
      <c r="B365" s="62" t="s">
        <v>4079</v>
      </c>
      <c r="C365" s="63">
        <v>5</v>
      </c>
    </row>
    <row r="366" spans="1:3" ht="15.5" x14ac:dyDescent="0.35">
      <c r="A366" s="62" t="s">
        <v>4080</v>
      </c>
      <c r="B366" s="62" t="s">
        <v>4081</v>
      </c>
      <c r="C366" s="63">
        <v>2</v>
      </c>
    </row>
    <row r="367" spans="1:3" ht="15.5" x14ac:dyDescent="0.35">
      <c r="A367" s="62" t="s">
        <v>4082</v>
      </c>
      <c r="B367" s="62" t="s">
        <v>4083</v>
      </c>
      <c r="C367" s="63">
        <v>4</v>
      </c>
    </row>
    <row r="368" spans="1:3" ht="15.5" x14ac:dyDescent="0.35">
      <c r="A368" s="62" t="s">
        <v>4084</v>
      </c>
      <c r="B368" s="62" t="s">
        <v>4085</v>
      </c>
      <c r="C368" s="63">
        <v>4</v>
      </c>
    </row>
    <row r="369" spans="1:3" ht="15.5" x14ac:dyDescent="0.35">
      <c r="A369" s="62" t="s">
        <v>4086</v>
      </c>
      <c r="B369" s="62" t="s">
        <v>4087</v>
      </c>
      <c r="C369" s="63">
        <v>5</v>
      </c>
    </row>
    <row r="370" spans="1:3" ht="15.5" x14ac:dyDescent="0.35">
      <c r="A370" s="62" t="s">
        <v>4088</v>
      </c>
      <c r="B370" s="62" t="s">
        <v>4089</v>
      </c>
      <c r="C370" s="63">
        <v>8</v>
      </c>
    </row>
    <row r="371" spans="1:3" ht="15.5" x14ac:dyDescent="0.35">
      <c r="A371" s="62" t="s">
        <v>4090</v>
      </c>
      <c r="B371" s="62" t="s">
        <v>4091</v>
      </c>
      <c r="C371" s="63">
        <v>3</v>
      </c>
    </row>
    <row r="372" spans="1:3" ht="15.5" x14ac:dyDescent="0.35">
      <c r="A372" s="62" t="s">
        <v>4092</v>
      </c>
      <c r="B372" s="62" t="s">
        <v>4093</v>
      </c>
      <c r="C372" s="63">
        <v>4</v>
      </c>
    </row>
    <row r="373" spans="1:3" ht="15.5" x14ac:dyDescent="0.35">
      <c r="A373" s="62" t="s">
        <v>4094</v>
      </c>
      <c r="B373" s="62" t="s">
        <v>4095</v>
      </c>
      <c r="C373" s="63">
        <v>4</v>
      </c>
    </row>
    <row r="374" spans="1:3" ht="31" x14ac:dyDescent="0.35">
      <c r="A374" s="62" t="s">
        <v>4096</v>
      </c>
      <c r="B374" s="62" t="s">
        <v>4097</v>
      </c>
      <c r="C374" s="63">
        <v>4</v>
      </c>
    </row>
    <row r="375" spans="1:3" ht="15.5" x14ac:dyDescent="0.35">
      <c r="A375" s="62" t="s">
        <v>4098</v>
      </c>
      <c r="B375" s="62" t="s">
        <v>4099</v>
      </c>
      <c r="C375" s="63">
        <v>5</v>
      </c>
    </row>
    <row r="376" spans="1:3" ht="15.5" x14ac:dyDescent="0.35">
      <c r="A376" s="62" t="s">
        <v>4100</v>
      </c>
      <c r="B376" s="62" t="s">
        <v>4101</v>
      </c>
      <c r="C376" s="63">
        <v>5</v>
      </c>
    </row>
    <row r="377" spans="1:3" ht="15.5" x14ac:dyDescent="0.35">
      <c r="A377" s="62" t="s">
        <v>4102</v>
      </c>
      <c r="B377" s="62" t="s">
        <v>4103</v>
      </c>
      <c r="C377" s="63">
        <v>5</v>
      </c>
    </row>
    <row r="378" spans="1:3" ht="15.5" x14ac:dyDescent="0.35">
      <c r="A378" s="62" t="s">
        <v>4104</v>
      </c>
      <c r="B378" s="62" t="s">
        <v>4105</v>
      </c>
      <c r="C378" s="63">
        <v>4</v>
      </c>
    </row>
    <row r="379" spans="1:3" ht="15.5" x14ac:dyDescent="0.35">
      <c r="A379" s="62" t="s">
        <v>4106</v>
      </c>
      <c r="B379" s="62" t="s">
        <v>4107</v>
      </c>
      <c r="C379" s="63">
        <v>6</v>
      </c>
    </row>
    <row r="380" spans="1:3" ht="15.5" x14ac:dyDescent="0.35">
      <c r="A380" s="62" t="s">
        <v>4108</v>
      </c>
      <c r="B380" s="62" t="s">
        <v>4109</v>
      </c>
      <c r="C380" s="63">
        <v>4</v>
      </c>
    </row>
    <row r="381" spans="1:3" ht="15.5" x14ac:dyDescent="0.35">
      <c r="A381" s="62" t="s">
        <v>4110</v>
      </c>
      <c r="B381" s="62" t="s">
        <v>3427</v>
      </c>
      <c r="C381" s="63">
        <v>2</v>
      </c>
    </row>
    <row r="382" spans="1:3" ht="15.5" x14ac:dyDescent="0.35">
      <c r="A382" s="62" t="s">
        <v>4111</v>
      </c>
      <c r="B382" s="62" t="s">
        <v>4112</v>
      </c>
      <c r="C382" s="63">
        <v>4</v>
      </c>
    </row>
    <row r="383" spans="1:3" ht="15.5" x14ac:dyDescent="0.35">
      <c r="A383" s="62" t="s">
        <v>4113</v>
      </c>
      <c r="B383" s="62" t="s">
        <v>4114</v>
      </c>
      <c r="C383" s="63">
        <v>1</v>
      </c>
    </row>
    <row r="384" spans="1:3" ht="15.5" x14ac:dyDescent="0.35">
      <c r="A384" s="62" t="s">
        <v>4115</v>
      </c>
      <c r="B384" s="62" t="s">
        <v>4116</v>
      </c>
      <c r="C384" s="63">
        <v>4</v>
      </c>
    </row>
    <row r="385" spans="1:3" ht="15.5" x14ac:dyDescent="0.35">
      <c r="A385" s="62" t="s">
        <v>4117</v>
      </c>
      <c r="B385" s="62" t="s">
        <v>4118</v>
      </c>
      <c r="C385" s="63">
        <v>3</v>
      </c>
    </row>
    <row r="386" spans="1:3" ht="15.5" x14ac:dyDescent="0.35">
      <c r="A386" s="62" t="s">
        <v>4119</v>
      </c>
      <c r="B386" s="62" t="s">
        <v>4120</v>
      </c>
      <c r="C386" s="63">
        <v>5</v>
      </c>
    </row>
    <row r="387" spans="1:3" ht="15.5" x14ac:dyDescent="0.35">
      <c r="A387" s="62" t="s">
        <v>4121</v>
      </c>
      <c r="B387" s="62" t="s">
        <v>4122</v>
      </c>
      <c r="C387" s="63">
        <v>4</v>
      </c>
    </row>
    <row r="388" spans="1:3" ht="15.5" x14ac:dyDescent="0.35">
      <c r="A388" s="62" t="s">
        <v>4123</v>
      </c>
      <c r="B388" s="62" t="s">
        <v>4124</v>
      </c>
      <c r="C388" s="63">
        <v>4</v>
      </c>
    </row>
    <row r="389" spans="1:3" ht="15.5" x14ac:dyDescent="0.35">
      <c r="A389" s="62" t="s">
        <v>4125</v>
      </c>
      <c r="B389" s="62" t="s">
        <v>4126</v>
      </c>
      <c r="C389" s="63">
        <v>5</v>
      </c>
    </row>
    <row r="390" spans="1:3" ht="15.5" x14ac:dyDescent="0.35">
      <c r="A390" s="62" t="s">
        <v>4127</v>
      </c>
      <c r="B390" s="62" t="s">
        <v>4128</v>
      </c>
      <c r="C390" s="63">
        <v>1</v>
      </c>
    </row>
    <row r="391" spans="1:3" ht="15.5" x14ac:dyDescent="0.35">
      <c r="A391" s="62" t="s">
        <v>4129</v>
      </c>
      <c r="B391" s="62" t="s">
        <v>4130</v>
      </c>
      <c r="C391" s="63">
        <v>1</v>
      </c>
    </row>
    <row r="392" spans="1:3" ht="15.5" x14ac:dyDescent="0.35">
      <c r="A392" s="62" t="s">
        <v>4131</v>
      </c>
      <c r="B392" s="62" t="s">
        <v>3427</v>
      </c>
      <c r="C392" s="63">
        <v>2</v>
      </c>
    </row>
    <row r="393" spans="1:3" ht="15.5" x14ac:dyDescent="0.35">
      <c r="A393" s="62" t="s">
        <v>4132</v>
      </c>
      <c r="B393" s="62" t="s">
        <v>4133</v>
      </c>
      <c r="C393" s="63">
        <v>1</v>
      </c>
    </row>
    <row r="394" spans="1:3" ht="15.5" x14ac:dyDescent="0.35">
      <c r="A394" s="62" t="s">
        <v>4134</v>
      </c>
      <c r="B394" s="62" t="s">
        <v>4135</v>
      </c>
      <c r="C394" s="63">
        <v>1</v>
      </c>
    </row>
    <row r="395" spans="1:3" ht="15.5" x14ac:dyDescent="0.35">
      <c r="A395" s="62" t="s">
        <v>4136</v>
      </c>
      <c r="B395" s="62" t="s">
        <v>4137</v>
      </c>
      <c r="C395" s="63">
        <v>1</v>
      </c>
    </row>
    <row r="396" spans="1:3" ht="15.5" x14ac:dyDescent="0.35">
      <c r="A396" s="62" t="s">
        <v>4138</v>
      </c>
      <c r="B396" s="62" t="s">
        <v>4139</v>
      </c>
      <c r="C396" s="63">
        <v>1</v>
      </c>
    </row>
    <row r="397" spans="1:3" ht="15.5" x14ac:dyDescent="0.35">
      <c r="A397" s="62" t="s">
        <v>4140</v>
      </c>
      <c r="B397" s="62" t="s">
        <v>4141</v>
      </c>
      <c r="C397" s="63">
        <v>1</v>
      </c>
    </row>
    <row r="398" spans="1:3" ht="15.5" x14ac:dyDescent="0.35">
      <c r="A398" s="62" t="s">
        <v>4142</v>
      </c>
      <c r="B398" s="62" t="s">
        <v>4143</v>
      </c>
      <c r="C398" s="63">
        <v>1</v>
      </c>
    </row>
    <row r="399" spans="1:3" ht="15.5" x14ac:dyDescent="0.35">
      <c r="A399" s="62" t="s">
        <v>4144</v>
      </c>
      <c r="B399" s="62" t="s">
        <v>4145</v>
      </c>
      <c r="C399" s="63">
        <v>1</v>
      </c>
    </row>
    <row r="400" spans="1:3" ht="15.5" x14ac:dyDescent="0.35">
      <c r="A400" s="62" t="s">
        <v>4146</v>
      </c>
      <c r="B400" s="62" t="s">
        <v>4147</v>
      </c>
      <c r="C400" s="63">
        <v>1</v>
      </c>
    </row>
    <row r="401" spans="1:3" ht="15.5" x14ac:dyDescent="0.35">
      <c r="A401" s="62" t="s">
        <v>4148</v>
      </c>
      <c r="B401" s="62" t="s">
        <v>4149</v>
      </c>
      <c r="C401" s="63">
        <v>1</v>
      </c>
    </row>
    <row r="402" spans="1:3" ht="15.5" x14ac:dyDescent="0.35">
      <c r="A402" s="62" t="s">
        <v>4150</v>
      </c>
      <c r="B402" s="62" t="s">
        <v>4151</v>
      </c>
      <c r="C402" s="63">
        <v>1</v>
      </c>
    </row>
    <row r="403" spans="1:3" ht="15.5" x14ac:dyDescent="0.35">
      <c r="A403" s="62" t="s">
        <v>4152</v>
      </c>
      <c r="B403" s="62" t="s">
        <v>4153</v>
      </c>
      <c r="C403" s="63">
        <v>1</v>
      </c>
    </row>
    <row r="404" spans="1:3" ht="15.5" x14ac:dyDescent="0.35">
      <c r="A404" s="62" t="s">
        <v>4154</v>
      </c>
      <c r="B404" s="62" t="s">
        <v>4155</v>
      </c>
      <c r="C404" s="63">
        <v>1</v>
      </c>
    </row>
    <row r="405" spans="1:3" ht="15.5" x14ac:dyDescent="0.35">
      <c r="A405" s="62" t="s">
        <v>4156</v>
      </c>
      <c r="B405" s="62" t="s">
        <v>4157</v>
      </c>
      <c r="C405" s="63">
        <v>1</v>
      </c>
    </row>
    <row r="406" spans="1:3" ht="15.5" x14ac:dyDescent="0.35">
      <c r="A406" s="62" t="s">
        <v>4158</v>
      </c>
      <c r="B406" s="62" t="s">
        <v>4159</v>
      </c>
      <c r="C406" s="63">
        <v>1</v>
      </c>
    </row>
    <row r="407" spans="1:3" ht="15.5" x14ac:dyDescent="0.35">
      <c r="A407" s="62" t="s">
        <v>4160</v>
      </c>
      <c r="B407" s="62" t="s">
        <v>4161</v>
      </c>
      <c r="C407" s="63">
        <v>1</v>
      </c>
    </row>
    <row r="408" spans="1:3" ht="15.5" x14ac:dyDescent="0.35">
      <c r="A408" s="62" t="s">
        <v>4162</v>
      </c>
      <c r="B408" s="62" t="s">
        <v>4163</v>
      </c>
      <c r="C408" s="63">
        <v>1</v>
      </c>
    </row>
    <row r="409" spans="1:3" ht="15.5" x14ac:dyDescent="0.35">
      <c r="A409" s="62" t="s">
        <v>4164</v>
      </c>
      <c r="B409" s="62" t="s">
        <v>4165</v>
      </c>
      <c r="C409" s="63">
        <v>1</v>
      </c>
    </row>
    <row r="410" spans="1:3" ht="15.5" x14ac:dyDescent="0.35">
      <c r="A410" s="62" t="s">
        <v>4166</v>
      </c>
      <c r="B410" s="62" t="s">
        <v>4167</v>
      </c>
      <c r="C410" s="63">
        <v>1</v>
      </c>
    </row>
    <row r="411" spans="1:3" ht="15.5" x14ac:dyDescent="0.35">
      <c r="A411" s="62" t="s">
        <v>4168</v>
      </c>
      <c r="B411" s="62" t="s">
        <v>4169</v>
      </c>
      <c r="C411" s="63">
        <v>1</v>
      </c>
    </row>
    <row r="412" spans="1:3" ht="15.5" x14ac:dyDescent="0.35">
      <c r="A412" s="62" t="s">
        <v>4170</v>
      </c>
      <c r="B412" s="62" t="s">
        <v>4171</v>
      </c>
      <c r="C412" s="63">
        <v>1</v>
      </c>
    </row>
    <row r="413" spans="1:3" ht="15.5" x14ac:dyDescent="0.35">
      <c r="A413" s="62" t="s">
        <v>4172</v>
      </c>
      <c r="B413" s="62" t="s">
        <v>4173</v>
      </c>
      <c r="C413" s="63">
        <v>1</v>
      </c>
    </row>
    <row r="414" spans="1:3" ht="15.5" x14ac:dyDescent="0.35">
      <c r="A414" s="62" t="s">
        <v>4174</v>
      </c>
      <c r="B414" s="62" t="s">
        <v>4175</v>
      </c>
      <c r="C414" s="63">
        <v>1</v>
      </c>
    </row>
    <row r="415" spans="1:3" ht="15.5" x14ac:dyDescent="0.35">
      <c r="A415" s="62" t="s">
        <v>4176</v>
      </c>
      <c r="B415" s="62" t="s">
        <v>4177</v>
      </c>
      <c r="C415" s="63">
        <v>1</v>
      </c>
    </row>
    <row r="416" spans="1:3" ht="15.5" x14ac:dyDescent="0.35">
      <c r="A416" s="62" t="s">
        <v>4178</v>
      </c>
      <c r="B416" s="62" t="s">
        <v>4179</v>
      </c>
      <c r="C416" s="63">
        <v>1</v>
      </c>
    </row>
    <row r="417" spans="1:3" ht="15.5" x14ac:dyDescent="0.35">
      <c r="A417" s="62" t="s">
        <v>4180</v>
      </c>
      <c r="B417" s="62" t="s">
        <v>4181</v>
      </c>
      <c r="C417" s="63">
        <v>1</v>
      </c>
    </row>
    <row r="418" spans="1:3" ht="15.5" x14ac:dyDescent="0.35">
      <c r="A418" s="62" t="s">
        <v>4182</v>
      </c>
      <c r="B418" s="62" t="s">
        <v>4183</v>
      </c>
      <c r="C418" s="63">
        <v>1</v>
      </c>
    </row>
    <row r="419" spans="1:3" ht="15.5" x14ac:dyDescent="0.35">
      <c r="A419" s="62" t="s">
        <v>4184</v>
      </c>
      <c r="B419" s="62" t="s">
        <v>4185</v>
      </c>
      <c r="C419" s="63">
        <v>1</v>
      </c>
    </row>
    <row r="420" spans="1:3" ht="15.5" x14ac:dyDescent="0.35">
      <c r="A420" s="62" t="s">
        <v>4186</v>
      </c>
      <c r="B420" s="62" t="s">
        <v>4187</v>
      </c>
      <c r="C420" s="63">
        <v>1</v>
      </c>
    </row>
    <row r="421" spans="1:3" ht="15.5" x14ac:dyDescent="0.35">
      <c r="A421" s="62" t="s">
        <v>4188</v>
      </c>
      <c r="B421" s="62" t="s">
        <v>4189</v>
      </c>
      <c r="C421" s="63">
        <v>1</v>
      </c>
    </row>
    <row r="422" spans="1:3" ht="15.5" x14ac:dyDescent="0.35">
      <c r="A422" s="62" t="s">
        <v>4190</v>
      </c>
      <c r="B422" s="62" t="s">
        <v>4191</v>
      </c>
      <c r="C422" s="63">
        <v>1</v>
      </c>
    </row>
    <row r="423" spans="1:3" ht="15.5" x14ac:dyDescent="0.35">
      <c r="A423" s="62" t="s">
        <v>4192</v>
      </c>
      <c r="B423" s="62" t="s">
        <v>4193</v>
      </c>
      <c r="C423" s="63">
        <v>1</v>
      </c>
    </row>
    <row r="424" spans="1:3" ht="15.5" x14ac:dyDescent="0.35">
      <c r="A424" s="62" t="s">
        <v>4194</v>
      </c>
      <c r="B424" s="62" t="s">
        <v>4195</v>
      </c>
      <c r="C424" s="63">
        <v>1</v>
      </c>
    </row>
    <row r="425" spans="1:3" ht="15.5" x14ac:dyDescent="0.35">
      <c r="A425" s="62" t="s">
        <v>4196</v>
      </c>
      <c r="B425" s="62" t="s">
        <v>4197</v>
      </c>
      <c r="C425" s="63">
        <v>1</v>
      </c>
    </row>
    <row r="426" spans="1:3" ht="15.5" x14ac:dyDescent="0.35">
      <c r="A426" s="62" t="s">
        <v>4198</v>
      </c>
      <c r="B426" s="62" t="s">
        <v>4199</v>
      </c>
      <c r="C426" s="63">
        <v>1</v>
      </c>
    </row>
    <row r="427" spans="1:3" ht="15.5" x14ac:dyDescent="0.35">
      <c r="A427" s="62" t="s">
        <v>4200</v>
      </c>
      <c r="B427" s="62" t="s">
        <v>4201</v>
      </c>
      <c r="C427" s="63">
        <v>1</v>
      </c>
    </row>
    <row r="428" spans="1:3" ht="15.5" x14ac:dyDescent="0.35">
      <c r="A428" s="62" t="s">
        <v>4202</v>
      </c>
      <c r="B428" s="62" t="s">
        <v>4203</v>
      </c>
      <c r="C428" s="63">
        <v>1</v>
      </c>
    </row>
    <row r="429" spans="1:3" ht="15.5" x14ac:dyDescent="0.35">
      <c r="A429" s="62" t="s">
        <v>4204</v>
      </c>
      <c r="B429" s="62" t="s">
        <v>4191</v>
      </c>
      <c r="C429" s="63">
        <v>1</v>
      </c>
    </row>
    <row r="430" spans="1:3" ht="15.5" x14ac:dyDescent="0.35">
      <c r="A430" s="62" t="s">
        <v>4205</v>
      </c>
      <c r="B430" s="62" t="s">
        <v>4206</v>
      </c>
      <c r="C430" s="63">
        <v>1</v>
      </c>
    </row>
    <row r="431" spans="1:3" ht="15.5" x14ac:dyDescent="0.35">
      <c r="A431" s="62" t="s">
        <v>4207</v>
      </c>
      <c r="B431" s="62" t="s">
        <v>4208</v>
      </c>
      <c r="C431" s="63">
        <v>1</v>
      </c>
    </row>
    <row r="432" spans="1:3" ht="15.5" x14ac:dyDescent="0.35">
      <c r="A432" s="62" t="s">
        <v>4209</v>
      </c>
      <c r="B432" s="62" t="s">
        <v>4210</v>
      </c>
      <c r="C432" s="63">
        <v>1</v>
      </c>
    </row>
    <row r="433" spans="1:3" ht="15.5" x14ac:dyDescent="0.35">
      <c r="A433" s="62" t="s">
        <v>4211</v>
      </c>
      <c r="B433" s="62" t="s">
        <v>4212</v>
      </c>
      <c r="C433" s="63">
        <v>1</v>
      </c>
    </row>
    <row r="434" spans="1:3" ht="15.5" x14ac:dyDescent="0.35">
      <c r="A434" s="62" t="s">
        <v>4213</v>
      </c>
      <c r="B434" s="62" t="s">
        <v>4214</v>
      </c>
      <c r="C434" s="63">
        <v>1</v>
      </c>
    </row>
    <row r="435" spans="1:3" ht="15.5" x14ac:dyDescent="0.35">
      <c r="A435" s="62" t="s">
        <v>4215</v>
      </c>
      <c r="B435" s="62" t="s">
        <v>4216</v>
      </c>
      <c r="C435" s="63">
        <v>1</v>
      </c>
    </row>
    <row r="436" spans="1:3" ht="15.5" x14ac:dyDescent="0.35">
      <c r="A436" s="62" t="s">
        <v>4217</v>
      </c>
      <c r="B436" s="62" t="s">
        <v>4218</v>
      </c>
      <c r="C436" s="63">
        <v>1</v>
      </c>
    </row>
    <row r="437" spans="1:3" ht="15.5" x14ac:dyDescent="0.35">
      <c r="A437" s="62" t="s">
        <v>4219</v>
      </c>
      <c r="B437" s="62" t="s">
        <v>4220</v>
      </c>
      <c r="C437" s="63">
        <v>1</v>
      </c>
    </row>
    <row r="438" spans="1:3" ht="15.5" x14ac:dyDescent="0.35">
      <c r="A438" s="62" t="s">
        <v>4221</v>
      </c>
      <c r="B438" s="62" t="s">
        <v>4222</v>
      </c>
      <c r="C438" s="63">
        <v>1</v>
      </c>
    </row>
    <row r="439" spans="1:3" ht="15.5" x14ac:dyDescent="0.35">
      <c r="A439" s="62" t="s">
        <v>4223</v>
      </c>
      <c r="B439" s="62" t="s">
        <v>4224</v>
      </c>
      <c r="C439" s="63">
        <v>1</v>
      </c>
    </row>
    <row r="440" spans="1:3" ht="15.5" x14ac:dyDescent="0.35">
      <c r="A440" s="62" t="s">
        <v>4225</v>
      </c>
      <c r="B440" s="62" t="s">
        <v>4226</v>
      </c>
      <c r="C440" s="63">
        <v>1</v>
      </c>
    </row>
    <row r="441" spans="1:3" ht="15.5" x14ac:dyDescent="0.35">
      <c r="A441" s="62" t="s">
        <v>4227</v>
      </c>
      <c r="B441" s="62" t="s">
        <v>4228</v>
      </c>
      <c r="C441" s="63">
        <v>1</v>
      </c>
    </row>
    <row r="442" spans="1:3" ht="15.5" x14ac:dyDescent="0.35">
      <c r="A442" s="62" t="s">
        <v>4229</v>
      </c>
      <c r="B442" s="62" t="s">
        <v>4230</v>
      </c>
      <c r="C442" s="63">
        <v>1</v>
      </c>
    </row>
    <row r="443" spans="1:3" ht="15.5" x14ac:dyDescent="0.35">
      <c r="A443" s="62" t="s">
        <v>4231</v>
      </c>
      <c r="B443" s="62" t="s">
        <v>4232</v>
      </c>
      <c r="C443" s="63">
        <v>1</v>
      </c>
    </row>
    <row r="444" spans="1:3" ht="15.5" x14ac:dyDescent="0.35">
      <c r="A444" s="62" t="s">
        <v>4233</v>
      </c>
      <c r="B444" s="62" t="s">
        <v>4234</v>
      </c>
      <c r="C444" s="63">
        <v>1</v>
      </c>
    </row>
    <row r="445" spans="1:3" ht="15.5" x14ac:dyDescent="0.35">
      <c r="A445" s="62" t="s">
        <v>4235</v>
      </c>
      <c r="B445" s="62" t="s">
        <v>4236</v>
      </c>
      <c r="C445" s="63">
        <v>1</v>
      </c>
    </row>
    <row r="446" spans="1:3" ht="15.5" x14ac:dyDescent="0.35">
      <c r="A446" s="62" t="s">
        <v>4237</v>
      </c>
      <c r="B446" s="62" t="s">
        <v>4238</v>
      </c>
      <c r="C446" s="63">
        <v>1</v>
      </c>
    </row>
    <row r="447" spans="1:3" ht="15.5" x14ac:dyDescent="0.35">
      <c r="A447" s="62" t="s">
        <v>4239</v>
      </c>
      <c r="B447" s="62" t="s">
        <v>4240</v>
      </c>
      <c r="C447" s="63">
        <v>1</v>
      </c>
    </row>
    <row r="448" spans="1:3" ht="15.5" x14ac:dyDescent="0.35">
      <c r="A448" s="62" t="s">
        <v>4241</v>
      </c>
      <c r="B448" s="62" t="s">
        <v>4242</v>
      </c>
      <c r="C448" s="63">
        <v>1</v>
      </c>
    </row>
    <row r="449" spans="1:3" ht="15.5" x14ac:dyDescent="0.35">
      <c r="A449" s="62" t="s">
        <v>4243</v>
      </c>
      <c r="B449" s="62" t="s">
        <v>4244</v>
      </c>
      <c r="C449" s="63">
        <v>1</v>
      </c>
    </row>
    <row r="450" spans="1:3" ht="15.5" x14ac:dyDescent="0.35">
      <c r="A450" s="62" t="s">
        <v>4245</v>
      </c>
      <c r="B450" s="62" t="s">
        <v>4246</v>
      </c>
      <c r="C450" s="63">
        <v>1</v>
      </c>
    </row>
    <row r="451" spans="1:3" ht="15.5" x14ac:dyDescent="0.35">
      <c r="A451" s="62" t="s">
        <v>4247</v>
      </c>
      <c r="B451" s="62" t="s">
        <v>4248</v>
      </c>
      <c r="C451" s="63">
        <v>1</v>
      </c>
    </row>
    <row r="452" spans="1:3" ht="15.5" x14ac:dyDescent="0.35">
      <c r="A452" s="62" t="s">
        <v>4249</v>
      </c>
      <c r="B452" s="62" t="s">
        <v>4250</v>
      </c>
      <c r="C452" s="63">
        <v>1</v>
      </c>
    </row>
    <row r="453" spans="1:3" ht="15.5" x14ac:dyDescent="0.35">
      <c r="A453" s="62" t="s">
        <v>4251</v>
      </c>
      <c r="B453" s="62" t="s">
        <v>4252</v>
      </c>
      <c r="C453" s="63">
        <v>1</v>
      </c>
    </row>
    <row r="454" spans="1:3" ht="15.5" x14ac:dyDescent="0.35">
      <c r="A454" s="62" t="s">
        <v>4253</v>
      </c>
      <c r="B454" s="62" t="s">
        <v>4254</v>
      </c>
      <c r="C454" s="63">
        <v>1</v>
      </c>
    </row>
    <row r="455" spans="1:3" ht="15.5" x14ac:dyDescent="0.35">
      <c r="A455" s="62" t="s">
        <v>4255</v>
      </c>
      <c r="B455" s="62" t="s">
        <v>4256</v>
      </c>
      <c r="C455" s="63">
        <v>1</v>
      </c>
    </row>
    <row r="456" spans="1:3" ht="15.5" x14ac:dyDescent="0.35">
      <c r="A456" s="62" t="s">
        <v>4257</v>
      </c>
      <c r="B456" s="62" t="s">
        <v>4258</v>
      </c>
      <c r="C456" s="63">
        <v>1</v>
      </c>
    </row>
    <row r="457" spans="1:3" ht="15.5" x14ac:dyDescent="0.35">
      <c r="A457" s="62" t="s">
        <v>4259</v>
      </c>
      <c r="B457" s="62" t="s">
        <v>4260</v>
      </c>
      <c r="C457" s="63">
        <v>1</v>
      </c>
    </row>
    <row r="458" spans="1:3" ht="15.5" x14ac:dyDescent="0.35">
      <c r="A458" s="62" t="s">
        <v>4261</v>
      </c>
      <c r="B458" s="62" t="s">
        <v>4262</v>
      </c>
      <c r="C458" s="63">
        <v>1</v>
      </c>
    </row>
    <row r="459" spans="1:3" ht="15.5" x14ac:dyDescent="0.35">
      <c r="A459" s="62" t="s">
        <v>4263</v>
      </c>
      <c r="B459" s="62" t="s">
        <v>4264</v>
      </c>
      <c r="C459" s="63">
        <v>1</v>
      </c>
    </row>
    <row r="460" spans="1:3" ht="15.5" x14ac:dyDescent="0.35">
      <c r="A460" s="62" t="s">
        <v>4265</v>
      </c>
      <c r="B460" s="62" t="s">
        <v>4266</v>
      </c>
      <c r="C460" s="63">
        <v>1</v>
      </c>
    </row>
    <row r="461" spans="1:3" ht="15.5" x14ac:dyDescent="0.35">
      <c r="A461" s="62" t="s">
        <v>4267</v>
      </c>
      <c r="B461" s="62" t="s">
        <v>4268</v>
      </c>
      <c r="C461" s="63">
        <v>1</v>
      </c>
    </row>
    <row r="462" spans="1:3" ht="15.5" x14ac:dyDescent="0.35">
      <c r="A462" s="62" t="s">
        <v>4269</v>
      </c>
      <c r="B462" s="62" t="s">
        <v>4270</v>
      </c>
      <c r="C462" s="63">
        <v>1</v>
      </c>
    </row>
    <row r="463" spans="1:3" ht="15.5" x14ac:dyDescent="0.35">
      <c r="A463" s="62" t="s">
        <v>4271</v>
      </c>
      <c r="B463" s="62" t="s">
        <v>4272</v>
      </c>
      <c r="C463" s="63">
        <v>1</v>
      </c>
    </row>
    <row r="464" spans="1:3" ht="15.5" x14ac:dyDescent="0.35">
      <c r="A464" s="62" t="s">
        <v>4273</v>
      </c>
      <c r="B464" s="62" t="s">
        <v>4274</v>
      </c>
      <c r="C464" s="63">
        <v>1</v>
      </c>
    </row>
    <row r="465" spans="1:3" ht="15.5" x14ac:dyDescent="0.35">
      <c r="A465" s="62" t="s">
        <v>4275</v>
      </c>
      <c r="B465" s="62" t="s">
        <v>4276</v>
      </c>
      <c r="C465" s="63">
        <v>1</v>
      </c>
    </row>
    <row r="466" spans="1:3" ht="15.5" x14ac:dyDescent="0.35">
      <c r="A466" s="62" t="s">
        <v>4277</v>
      </c>
      <c r="B466" s="62" t="s">
        <v>4278</v>
      </c>
      <c r="C466" s="63">
        <v>1</v>
      </c>
    </row>
    <row r="467" spans="1:3" ht="15.5" x14ac:dyDescent="0.35">
      <c r="A467" s="62" t="s">
        <v>4279</v>
      </c>
      <c r="B467" s="62" t="s">
        <v>4280</v>
      </c>
      <c r="C467" s="63">
        <v>1</v>
      </c>
    </row>
    <row r="468" spans="1:3" ht="15.5" x14ac:dyDescent="0.35">
      <c r="A468" s="62" t="s">
        <v>4281</v>
      </c>
      <c r="B468" s="62" t="s">
        <v>4282</v>
      </c>
      <c r="C468" s="63">
        <v>1</v>
      </c>
    </row>
    <row r="469" spans="1:3" ht="15.5" x14ac:dyDescent="0.35">
      <c r="A469" s="62" t="s">
        <v>4283</v>
      </c>
      <c r="B469" s="62" t="s">
        <v>4284</v>
      </c>
      <c r="C469" s="63">
        <v>1</v>
      </c>
    </row>
    <row r="470" spans="1:3" ht="15.5" x14ac:dyDescent="0.35">
      <c r="A470" s="62" t="s">
        <v>4285</v>
      </c>
      <c r="B470" s="62" t="s">
        <v>4286</v>
      </c>
      <c r="C470" s="63">
        <v>1</v>
      </c>
    </row>
    <row r="471" spans="1:3" ht="15.5" x14ac:dyDescent="0.35">
      <c r="A471" s="62" t="s">
        <v>4287</v>
      </c>
      <c r="B471" s="62" t="s">
        <v>4288</v>
      </c>
      <c r="C471" s="63">
        <v>1</v>
      </c>
    </row>
    <row r="472" spans="1:3" ht="15.5" x14ac:dyDescent="0.35">
      <c r="A472" s="62" t="s">
        <v>4289</v>
      </c>
      <c r="B472" s="62" t="s">
        <v>4290</v>
      </c>
      <c r="C472" s="63">
        <v>1</v>
      </c>
    </row>
    <row r="473" spans="1:3" ht="15.5" x14ac:dyDescent="0.35">
      <c r="A473" s="62" t="s">
        <v>4291</v>
      </c>
      <c r="B473" s="62" t="s">
        <v>4292</v>
      </c>
      <c r="C473" s="63">
        <v>1</v>
      </c>
    </row>
    <row r="474" spans="1:3" ht="15.5" x14ac:dyDescent="0.35">
      <c r="A474" s="62" t="s">
        <v>4293</v>
      </c>
      <c r="B474" s="62" t="s">
        <v>4294</v>
      </c>
      <c r="C474" s="63">
        <v>1</v>
      </c>
    </row>
    <row r="475" spans="1:3" ht="15.5" x14ac:dyDescent="0.35">
      <c r="A475" s="62" t="s">
        <v>4295</v>
      </c>
      <c r="B475" s="62" t="s">
        <v>4296</v>
      </c>
      <c r="C475" s="63">
        <v>5</v>
      </c>
    </row>
    <row r="476" spans="1:3" ht="15.5" x14ac:dyDescent="0.35">
      <c r="A476" s="62" t="s">
        <v>4297</v>
      </c>
      <c r="B476" s="62" t="s">
        <v>4298</v>
      </c>
      <c r="C476" s="63">
        <v>4</v>
      </c>
    </row>
    <row r="477" spans="1:3" ht="15.5" x14ac:dyDescent="0.35">
      <c r="A477" s="62" t="s">
        <v>4299</v>
      </c>
      <c r="B477" s="62" t="s">
        <v>4300</v>
      </c>
      <c r="C477" s="63">
        <v>1</v>
      </c>
    </row>
    <row r="478" spans="1:3" ht="15.5" x14ac:dyDescent="0.35">
      <c r="A478" s="62" t="s">
        <v>4301</v>
      </c>
      <c r="B478" s="62" t="s">
        <v>4302</v>
      </c>
      <c r="C478" s="63">
        <v>1</v>
      </c>
    </row>
    <row r="479" spans="1:3" ht="15.5" x14ac:dyDescent="0.35">
      <c r="A479" s="62" t="s">
        <v>4303</v>
      </c>
      <c r="B479" s="62" t="s">
        <v>4304</v>
      </c>
      <c r="C479" s="63">
        <v>1</v>
      </c>
    </row>
    <row r="480" spans="1:3" ht="15.5" x14ac:dyDescent="0.35">
      <c r="A480" s="62" t="s">
        <v>4305</v>
      </c>
      <c r="B480" s="62" t="s">
        <v>4306</v>
      </c>
      <c r="C480" s="63">
        <v>1</v>
      </c>
    </row>
    <row r="481" spans="1:3" ht="15.5" x14ac:dyDescent="0.35">
      <c r="A481" s="62" t="s">
        <v>4307</v>
      </c>
      <c r="B481" s="62" t="s">
        <v>4308</v>
      </c>
      <c r="C481" s="63">
        <v>1</v>
      </c>
    </row>
    <row r="482" spans="1:3" ht="15.5" x14ac:dyDescent="0.35">
      <c r="A482" s="62" t="s">
        <v>4309</v>
      </c>
      <c r="B482" s="62" t="s">
        <v>4310</v>
      </c>
      <c r="C482" s="63">
        <v>1</v>
      </c>
    </row>
    <row r="483" spans="1:3" ht="15.5" x14ac:dyDescent="0.35">
      <c r="A483" s="62" t="s">
        <v>4311</v>
      </c>
      <c r="B483" s="62" t="s">
        <v>4312</v>
      </c>
      <c r="C483" s="63">
        <v>1</v>
      </c>
    </row>
    <row r="484" spans="1:3" ht="15.5" x14ac:dyDescent="0.35">
      <c r="A484" s="62" t="s">
        <v>4313</v>
      </c>
      <c r="B484" s="62" t="s">
        <v>4314</v>
      </c>
      <c r="C484" s="63">
        <v>1</v>
      </c>
    </row>
    <row r="485" spans="1:3" ht="15.5" x14ac:dyDescent="0.35">
      <c r="A485" s="62" t="s">
        <v>4315</v>
      </c>
      <c r="B485" s="62" t="s">
        <v>4316</v>
      </c>
      <c r="C485" s="63">
        <v>1</v>
      </c>
    </row>
    <row r="486" spans="1:3" ht="15.5" x14ac:dyDescent="0.35">
      <c r="A486" s="62" t="s">
        <v>4317</v>
      </c>
      <c r="B486" s="62" t="s">
        <v>4318</v>
      </c>
      <c r="C486" s="63">
        <v>1</v>
      </c>
    </row>
    <row r="487" spans="1:3" ht="15.5" x14ac:dyDescent="0.35">
      <c r="A487" s="62" t="s">
        <v>4319</v>
      </c>
      <c r="B487" s="62" t="s">
        <v>4320</v>
      </c>
      <c r="C487" s="63">
        <v>1</v>
      </c>
    </row>
    <row r="488" spans="1:3" ht="15.5" x14ac:dyDescent="0.35">
      <c r="A488" s="62" t="s">
        <v>4321</v>
      </c>
      <c r="B488" s="62" t="s">
        <v>4322</v>
      </c>
      <c r="C488" s="63">
        <v>1</v>
      </c>
    </row>
    <row r="489" spans="1:3" ht="15.5" x14ac:dyDescent="0.35">
      <c r="A489" s="62" t="s">
        <v>4323</v>
      </c>
      <c r="B489" s="62" t="s">
        <v>4324</v>
      </c>
      <c r="C489" s="63">
        <v>1</v>
      </c>
    </row>
    <row r="490" spans="1:3" ht="15.5" x14ac:dyDescent="0.35">
      <c r="A490" s="62" t="s">
        <v>4325</v>
      </c>
      <c r="B490" s="62" t="s">
        <v>4326</v>
      </c>
      <c r="C490" s="63">
        <v>8</v>
      </c>
    </row>
    <row r="491" spans="1:3" ht="15.5" x14ac:dyDescent="0.35">
      <c r="A491" s="62" t="s">
        <v>4327</v>
      </c>
      <c r="B491" s="62" t="s">
        <v>4328</v>
      </c>
      <c r="C491" s="63">
        <v>1</v>
      </c>
    </row>
    <row r="492" spans="1:3" ht="15.5" x14ac:dyDescent="0.35">
      <c r="A492" s="62" t="s">
        <v>4329</v>
      </c>
      <c r="B492" s="62" t="s">
        <v>4330</v>
      </c>
      <c r="C492" s="63">
        <v>1</v>
      </c>
    </row>
    <row r="493" spans="1:3" ht="15.5" x14ac:dyDescent="0.35">
      <c r="A493" s="62" t="s">
        <v>4331</v>
      </c>
      <c r="B493" s="62" t="s">
        <v>4332</v>
      </c>
      <c r="C493" s="63">
        <v>1</v>
      </c>
    </row>
    <row r="494" spans="1:3" ht="15.5" x14ac:dyDescent="0.35">
      <c r="A494" s="62" t="s">
        <v>4333</v>
      </c>
      <c r="B494" s="62" t="s">
        <v>4334</v>
      </c>
      <c r="C494" s="63">
        <v>1</v>
      </c>
    </row>
    <row r="495" spans="1:3" ht="15.5" x14ac:dyDescent="0.35">
      <c r="A495" s="62" t="s">
        <v>4335</v>
      </c>
      <c r="B495" s="62" t="s">
        <v>4336</v>
      </c>
      <c r="C495" s="63">
        <v>1</v>
      </c>
    </row>
    <row r="496" spans="1:3" ht="15.5" x14ac:dyDescent="0.35">
      <c r="A496" s="62" t="s">
        <v>4337</v>
      </c>
      <c r="B496" s="62" t="s">
        <v>4338</v>
      </c>
      <c r="C496" s="63">
        <v>1</v>
      </c>
    </row>
    <row r="497" spans="1:3" ht="15.5" x14ac:dyDescent="0.35">
      <c r="A497" s="62" t="s">
        <v>4339</v>
      </c>
      <c r="B497" s="62" t="s">
        <v>4340</v>
      </c>
      <c r="C497" s="63">
        <v>1</v>
      </c>
    </row>
    <row r="498" spans="1:3" ht="15.5" x14ac:dyDescent="0.35">
      <c r="A498" s="62" t="s">
        <v>4341</v>
      </c>
      <c r="B498" s="62" t="s">
        <v>4342</v>
      </c>
      <c r="C498" s="63">
        <v>1</v>
      </c>
    </row>
    <row r="499" spans="1:3" ht="15.5" x14ac:dyDescent="0.35">
      <c r="A499" s="62" t="s">
        <v>4343</v>
      </c>
      <c r="B499" s="62" t="s">
        <v>4344</v>
      </c>
      <c r="C499" s="63">
        <v>1</v>
      </c>
    </row>
    <row r="500" spans="1:3" ht="15.5" x14ac:dyDescent="0.35">
      <c r="A500" s="62" t="s">
        <v>4345</v>
      </c>
      <c r="B500" s="62" t="s">
        <v>4346</v>
      </c>
      <c r="C500" s="63">
        <v>1</v>
      </c>
    </row>
    <row r="501" spans="1:3" ht="15.5" x14ac:dyDescent="0.35">
      <c r="A501" s="62" t="s">
        <v>4347</v>
      </c>
      <c r="B501" s="62" t="s">
        <v>4348</v>
      </c>
      <c r="C501" s="63">
        <v>1</v>
      </c>
    </row>
    <row r="502" spans="1:3" ht="15.5" x14ac:dyDescent="0.35">
      <c r="A502" s="62" t="s">
        <v>4349</v>
      </c>
      <c r="B502" s="62" t="s">
        <v>4350</v>
      </c>
      <c r="C502" s="63">
        <v>1</v>
      </c>
    </row>
    <row r="503" spans="1:3" ht="15.5" x14ac:dyDescent="0.35">
      <c r="A503" s="62" t="s">
        <v>4351</v>
      </c>
      <c r="B503" s="62" t="s">
        <v>4352</v>
      </c>
      <c r="C503" s="63">
        <v>1</v>
      </c>
    </row>
    <row r="504" spans="1:3" ht="15.5" x14ac:dyDescent="0.35">
      <c r="A504" s="62" t="s">
        <v>4353</v>
      </c>
      <c r="B504" s="62" t="s">
        <v>4354</v>
      </c>
      <c r="C504" s="63">
        <v>1</v>
      </c>
    </row>
    <row r="505" spans="1:3" ht="15.5" x14ac:dyDescent="0.35">
      <c r="A505" s="62" t="s">
        <v>4355</v>
      </c>
      <c r="B505" s="62" t="s">
        <v>4356</v>
      </c>
      <c r="C505" s="63">
        <v>1</v>
      </c>
    </row>
    <row r="506" spans="1:3" ht="15.5" x14ac:dyDescent="0.35">
      <c r="A506" s="62" t="s">
        <v>4357</v>
      </c>
      <c r="B506" s="62" t="s">
        <v>4358</v>
      </c>
      <c r="C506" s="63">
        <v>1</v>
      </c>
    </row>
    <row r="507" spans="1:3" ht="15.5" x14ac:dyDescent="0.35">
      <c r="A507" s="62" t="s">
        <v>4359</v>
      </c>
      <c r="B507" s="62" t="s">
        <v>4360</v>
      </c>
      <c r="C507" s="63">
        <v>1</v>
      </c>
    </row>
    <row r="508" spans="1:3" ht="15.5" x14ac:dyDescent="0.35">
      <c r="A508" s="62" t="s">
        <v>4361</v>
      </c>
      <c r="B508" s="62" t="s">
        <v>4362</v>
      </c>
      <c r="C508" s="63">
        <v>1</v>
      </c>
    </row>
    <row r="509" spans="1:3" ht="15.5" x14ac:dyDescent="0.35">
      <c r="A509" s="62" t="s">
        <v>4363</v>
      </c>
      <c r="B509" s="62" t="s">
        <v>4364</v>
      </c>
      <c r="C509" s="63">
        <v>1</v>
      </c>
    </row>
    <row r="510" spans="1:3" ht="15.5" x14ac:dyDescent="0.35">
      <c r="A510" s="62" t="s">
        <v>4365</v>
      </c>
      <c r="B510" s="62" t="s">
        <v>4366</v>
      </c>
      <c r="C510" s="63">
        <v>1</v>
      </c>
    </row>
    <row r="511" spans="1:3" ht="15.5" x14ac:dyDescent="0.35">
      <c r="A511" s="62" t="s">
        <v>4367</v>
      </c>
      <c r="B511" s="62" t="s">
        <v>4368</v>
      </c>
      <c r="C511" s="63">
        <v>1</v>
      </c>
    </row>
    <row r="512" spans="1:3" ht="15.5" x14ac:dyDescent="0.35">
      <c r="A512" s="62" t="s">
        <v>4369</v>
      </c>
      <c r="B512" s="62" t="s">
        <v>4370</v>
      </c>
      <c r="C512" s="63">
        <v>1</v>
      </c>
    </row>
    <row r="513" spans="1:3" ht="15.5" x14ac:dyDescent="0.35">
      <c r="A513" s="62" t="s">
        <v>4371</v>
      </c>
      <c r="B513" s="62" t="s">
        <v>4372</v>
      </c>
      <c r="C513" s="63">
        <v>1</v>
      </c>
    </row>
    <row r="514" spans="1:3" ht="15.5" x14ac:dyDescent="0.35">
      <c r="A514" s="62" t="s">
        <v>4373</v>
      </c>
      <c r="B514" s="62" t="s">
        <v>4374</v>
      </c>
      <c r="C514" s="63">
        <v>1</v>
      </c>
    </row>
    <row r="515" spans="1:3" ht="15.5" x14ac:dyDescent="0.35">
      <c r="A515" s="62" t="s">
        <v>4375</v>
      </c>
      <c r="B515" s="62" t="s">
        <v>4376</v>
      </c>
      <c r="C515" s="63">
        <v>1</v>
      </c>
    </row>
    <row r="516" spans="1:3" ht="15.5" x14ac:dyDescent="0.35">
      <c r="A516" s="62" t="s">
        <v>4377</v>
      </c>
      <c r="B516" s="62" t="s">
        <v>4378</v>
      </c>
      <c r="C516" s="63">
        <v>1</v>
      </c>
    </row>
    <row r="517" spans="1:3" ht="15.5" x14ac:dyDescent="0.35">
      <c r="A517" s="62" t="s">
        <v>4379</v>
      </c>
      <c r="B517" s="62" t="s">
        <v>4380</v>
      </c>
      <c r="C517" s="63">
        <v>1</v>
      </c>
    </row>
    <row r="518" spans="1:3" ht="15.5" x14ac:dyDescent="0.35">
      <c r="A518" s="62" t="s">
        <v>4381</v>
      </c>
      <c r="B518" s="62" t="s">
        <v>4382</v>
      </c>
      <c r="C518" s="63">
        <v>1</v>
      </c>
    </row>
    <row r="519" spans="1:3" ht="15.5" x14ac:dyDescent="0.35">
      <c r="A519" s="62" t="s">
        <v>4383</v>
      </c>
      <c r="B519" s="62" t="s">
        <v>4384</v>
      </c>
      <c r="C519" s="63">
        <v>1</v>
      </c>
    </row>
    <row r="520" spans="1:3" ht="15.5" x14ac:dyDescent="0.35">
      <c r="A520" s="62" t="s">
        <v>4385</v>
      </c>
      <c r="B520" s="62" t="s">
        <v>4386</v>
      </c>
      <c r="C520" s="63">
        <v>1</v>
      </c>
    </row>
    <row r="521" spans="1:3" ht="15.5" x14ac:dyDescent="0.35">
      <c r="A521" s="62" t="s">
        <v>4387</v>
      </c>
      <c r="B521" s="62" t="s">
        <v>4388</v>
      </c>
      <c r="C521" s="63">
        <v>1</v>
      </c>
    </row>
    <row r="522" spans="1:3" ht="15.5" x14ac:dyDescent="0.35">
      <c r="A522" s="62" t="s">
        <v>4389</v>
      </c>
      <c r="B522" s="62" t="s">
        <v>4390</v>
      </c>
      <c r="C522" s="63">
        <v>1</v>
      </c>
    </row>
    <row r="523" spans="1:3" ht="15.5" x14ac:dyDescent="0.35">
      <c r="A523" s="62" t="s">
        <v>4391</v>
      </c>
      <c r="B523" s="62" t="s">
        <v>4392</v>
      </c>
      <c r="C523" s="63">
        <v>1</v>
      </c>
    </row>
    <row r="524" spans="1:3" ht="15.5" x14ac:dyDescent="0.35">
      <c r="A524" s="62" t="s">
        <v>4393</v>
      </c>
      <c r="B524" s="62" t="s">
        <v>4394</v>
      </c>
      <c r="C524" s="63">
        <v>1</v>
      </c>
    </row>
    <row r="525" spans="1:3" ht="15.5" x14ac:dyDescent="0.35">
      <c r="A525" s="62" t="s">
        <v>4395</v>
      </c>
      <c r="B525" s="62" t="s">
        <v>4396</v>
      </c>
      <c r="C525" s="63">
        <v>1</v>
      </c>
    </row>
    <row r="526" spans="1:3" ht="15.5" x14ac:dyDescent="0.35">
      <c r="A526" s="62" t="s">
        <v>4397</v>
      </c>
      <c r="B526" s="62" t="s">
        <v>4398</v>
      </c>
      <c r="C526" s="63">
        <v>1</v>
      </c>
    </row>
    <row r="527" spans="1:3" ht="15.5" x14ac:dyDescent="0.35">
      <c r="A527" s="62" t="s">
        <v>4399</v>
      </c>
      <c r="B527" s="62" t="s">
        <v>4400</v>
      </c>
      <c r="C527" s="63">
        <v>1</v>
      </c>
    </row>
    <row r="528" spans="1:3" ht="15.5" x14ac:dyDescent="0.35">
      <c r="A528" s="62" t="s">
        <v>4401</v>
      </c>
      <c r="B528" s="62" t="s">
        <v>4402</v>
      </c>
      <c r="C528" s="63">
        <v>1</v>
      </c>
    </row>
    <row r="529" spans="1:3" ht="15.5" x14ac:dyDescent="0.35">
      <c r="A529" s="62" t="s">
        <v>4403</v>
      </c>
      <c r="B529" s="62" t="s">
        <v>4404</v>
      </c>
      <c r="C529" s="63">
        <v>1</v>
      </c>
    </row>
    <row r="530" spans="1:3" ht="15.5" x14ac:dyDescent="0.35">
      <c r="A530" s="62" t="s">
        <v>4405</v>
      </c>
      <c r="B530" s="62" t="s">
        <v>4406</v>
      </c>
      <c r="C530" s="63">
        <v>1</v>
      </c>
    </row>
    <row r="531" spans="1:3" ht="15.5" x14ac:dyDescent="0.35">
      <c r="A531" s="62" t="s">
        <v>4407</v>
      </c>
      <c r="B531" s="62" t="s">
        <v>4408</v>
      </c>
      <c r="C531" s="63">
        <v>1</v>
      </c>
    </row>
    <row r="532" spans="1:3" ht="15.5" x14ac:dyDescent="0.35">
      <c r="A532" s="62" t="s">
        <v>4409</v>
      </c>
      <c r="B532" s="62" t="s">
        <v>4410</v>
      </c>
      <c r="C532" s="63">
        <v>1</v>
      </c>
    </row>
    <row r="533" spans="1:3" ht="15.5" x14ac:dyDescent="0.35">
      <c r="A533" s="62" t="s">
        <v>4411</v>
      </c>
      <c r="B533" s="62" t="s">
        <v>4412</v>
      </c>
      <c r="C533" s="63">
        <v>1</v>
      </c>
    </row>
    <row r="534" spans="1:3" ht="31" x14ac:dyDescent="0.35">
      <c r="A534" s="62" t="s">
        <v>4413</v>
      </c>
      <c r="B534" s="62" t="s">
        <v>4414</v>
      </c>
      <c r="C534" s="63">
        <v>1</v>
      </c>
    </row>
    <row r="535" spans="1:3" ht="31" x14ac:dyDescent="0.35">
      <c r="A535" s="62" t="s">
        <v>4415</v>
      </c>
      <c r="B535" s="62" t="s">
        <v>4416</v>
      </c>
      <c r="C535" s="63">
        <v>1</v>
      </c>
    </row>
    <row r="536" spans="1:3" ht="15.5" x14ac:dyDescent="0.35">
      <c r="A536" s="62" t="s">
        <v>4417</v>
      </c>
      <c r="B536" s="62" t="s">
        <v>4418</v>
      </c>
      <c r="C536" s="63">
        <v>1</v>
      </c>
    </row>
    <row r="537" spans="1:3" ht="15.5" x14ac:dyDescent="0.35">
      <c r="A537" s="62" t="s">
        <v>4419</v>
      </c>
      <c r="B537" s="62" t="s">
        <v>4420</v>
      </c>
      <c r="C537" s="63">
        <v>1</v>
      </c>
    </row>
    <row r="538" spans="1:3" ht="15.5" x14ac:dyDescent="0.35">
      <c r="A538" s="62" t="s">
        <v>4421</v>
      </c>
      <c r="B538" s="62" t="s">
        <v>4422</v>
      </c>
      <c r="C538" s="63">
        <v>1</v>
      </c>
    </row>
    <row r="539" spans="1:3" ht="15.5" x14ac:dyDescent="0.35">
      <c r="A539" s="62" t="s">
        <v>4423</v>
      </c>
      <c r="B539" s="62" t="s">
        <v>4434</v>
      </c>
      <c r="C539" s="63">
        <v>1</v>
      </c>
    </row>
    <row r="540" spans="1:3" ht="15.5" x14ac:dyDescent="0.35">
      <c r="A540" s="62" t="s">
        <v>4435</v>
      </c>
      <c r="B540" s="62" t="s">
        <v>4436</v>
      </c>
      <c r="C540" s="63">
        <v>1</v>
      </c>
    </row>
    <row r="541" spans="1:3" ht="15.5" x14ac:dyDescent="0.35">
      <c r="A541" s="62" t="s">
        <v>4437</v>
      </c>
      <c r="B541" s="62" t="s">
        <v>4438</v>
      </c>
      <c r="C541" s="63">
        <v>1</v>
      </c>
    </row>
    <row r="542" spans="1:3" ht="15.5" x14ac:dyDescent="0.35">
      <c r="A542" s="62" t="s">
        <v>4439</v>
      </c>
      <c r="B542" s="62" t="s">
        <v>4440</v>
      </c>
      <c r="C542" s="63">
        <v>1</v>
      </c>
    </row>
    <row r="543" spans="1:3" ht="15.5" x14ac:dyDescent="0.35">
      <c r="A543" s="62" t="s">
        <v>4441</v>
      </c>
      <c r="B543" s="62" t="s">
        <v>4442</v>
      </c>
      <c r="C543" s="63">
        <v>1</v>
      </c>
    </row>
    <row r="544" spans="1:3" ht="15.5" x14ac:dyDescent="0.35">
      <c r="A544" s="62" t="s">
        <v>4443</v>
      </c>
      <c r="B544" s="62" t="s">
        <v>4444</v>
      </c>
      <c r="C544" s="63">
        <v>1</v>
      </c>
    </row>
    <row r="545" spans="1:3" ht="15.5" x14ac:dyDescent="0.35">
      <c r="A545" s="62" t="s">
        <v>4445</v>
      </c>
      <c r="B545" s="62" t="s">
        <v>4446</v>
      </c>
      <c r="C545" s="63">
        <v>1</v>
      </c>
    </row>
    <row r="546" spans="1:3" ht="15.5" x14ac:dyDescent="0.35">
      <c r="A546" s="62" t="s">
        <v>4447</v>
      </c>
      <c r="B546" s="62" t="s">
        <v>4448</v>
      </c>
      <c r="C546" s="63">
        <v>1</v>
      </c>
    </row>
    <row r="547" spans="1:3" ht="15.5" x14ac:dyDescent="0.35">
      <c r="A547" s="62" t="s">
        <v>4449</v>
      </c>
      <c r="B547" s="62" t="s">
        <v>4450</v>
      </c>
      <c r="C547" s="63">
        <v>1</v>
      </c>
    </row>
    <row r="548" spans="1:3" ht="15.5" x14ac:dyDescent="0.35">
      <c r="A548" s="62" t="s">
        <v>4451</v>
      </c>
      <c r="B548" s="62" t="s">
        <v>4452</v>
      </c>
      <c r="C548" s="63">
        <v>1</v>
      </c>
    </row>
  </sheetData>
  <autoFilter ref="A1:U502" xr:uid="{03AC57DE-1E8A-4032-9097-3D36B88082A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4C9BD3-B83A-487C-BA23-7CD6A5000FBE}">
  <ds:schemaRefs>
    <ds:schemaRef ds:uri="http://schemas.microsoft.com/office/infopath/2007/PartnerControls"/>
    <ds:schemaRef ds:uri="http://purl.org/dc/terms/"/>
    <ds:schemaRef ds:uri="http://schemas.microsoft.com/office/2006/documentManagement/types"/>
    <ds:schemaRef ds:uri="2c75e67c-ed2d-4c91-baba-8aa4949e551e"/>
    <ds:schemaRef ds:uri="http://schemas.openxmlformats.org/package/2006/metadata/core-properties"/>
    <ds:schemaRef ds:uri="33874043-1092-46f2-b7ed-3863b0441e79"/>
    <ds:schemaRef ds:uri="http://purl.org/dc/elements/1.1/"/>
    <ds:schemaRef ds:uri="http://www.w3.org/XML/1998/namespace"/>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33374F6-9FA2-4AB2-B7AE-99033EAC0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53A11C-A441-491E-848A-244FD83AA4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Test Cases Server 2019</vt:lpstr>
      <vt:lpstr>Appendix</vt:lpstr>
      <vt:lpstr>Change Log</vt:lpstr>
      <vt:lpstr>New Release Changes</vt:lpstr>
      <vt:lpstr>Issue Code Table</vt:lpstr>
      <vt:lpstr>Appendix!Print_Area</vt:lpstr>
      <vt:lpstr>'Change Log'!Print_Area</vt:lpstr>
      <vt:lpstr>Dashboard!Print_Area</vt:lpstr>
      <vt:lpstr>Instructions!Print_Area</vt:lpstr>
      <vt:lpstr>'New Release Changes'!Print_Area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2023-11-28T16:13:02Z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