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codeName="ThisWorkbook" autoCompressPictures="0"/>
  <mc:AlternateContent xmlns:mc="http://schemas.openxmlformats.org/markup-compatibility/2006">
    <mc:Choice Requires="x15">
      <x15ac:absPath xmlns:x15ac="http://schemas.microsoft.com/office/spreadsheetml/2010/11/ac" url="C:\Users\570594\Desktop\SAFEGUARD\Correction package from IRS 03312020\Windows\"/>
    </mc:Choice>
  </mc:AlternateContent>
  <xr:revisionPtr revIDLastSave="0" documentId="13_ncr:1_{5ED943DE-6D69-4F79-9E45-5DDBBEBCDA8B}" xr6:coauthVersionLast="45" xr6:coauthVersionMax="45" xr10:uidLastSave="{00000000-0000-0000-0000-000000000000}"/>
  <bookViews>
    <workbookView xWindow="-120" yWindow="-120" windowWidth="29040" windowHeight="15840" tabRatio="726" xr2:uid="{00000000-000D-0000-FFFF-FFFF00000000}"/>
  </bookViews>
  <sheets>
    <sheet name="Dashboard" sheetId="1" r:id="rId1"/>
    <sheet name="Results" sheetId="2" r:id="rId2"/>
    <sheet name="Instructions" sheetId="3" r:id="rId3"/>
    <sheet name="Test Cases" sheetId="4" r:id="rId4"/>
    <sheet name="Change Log" sheetId="6" r:id="rId5"/>
    <sheet name="Appendix" sheetId="5" r:id="rId6"/>
    <sheet name="Issue Code Table" sheetId="7" r:id="rId7"/>
  </sheets>
  <definedNames>
    <definedName name="_xlnm._FilterDatabase" localSheetId="3" hidden="1">'Test Cases'!$A$2:$AI$219</definedName>
    <definedName name="_xlnm.Print_Area" localSheetId="5">Appendix!$A$1:$N$28</definedName>
    <definedName name="_xlnm.Print_Area" localSheetId="4">'Change Log'!$A$1:$D$8</definedName>
    <definedName name="_xlnm.Print_Area" localSheetId="0">Dashboard!$A$1:$C$45</definedName>
    <definedName name="_xlnm.Print_Area" localSheetId="2">Instructions!$A$1:$N$62</definedName>
    <definedName name="_xlnm.Print_Area" localSheetId="1">Results!#REF!</definedName>
    <definedName name="Z_49FE20BB_FBAE_4179_A770_21772DC36366_.wvu.Cols" localSheetId="4" hidden="1">'Change Log'!$S:$S</definedName>
    <definedName name="Z_49FE20BB_FBAE_4179_A770_21772DC36366_.wvu.FilterData" localSheetId="3" hidden="1">'Test Cases'!$A$1:$X$243</definedName>
    <definedName name="Z_49FE20BB_FBAE_4179_A770_21772DC36366_.wvu.PrintArea" localSheetId="5" hidden="1">Appendix!$A$1:$N$28</definedName>
    <definedName name="Z_49FE20BB_FBAE_4179_A770_21772DC36366_.wvu.PrintArea" localSheetId="4" hidden="1">'Change Log'!$A$1:$D$8</definedName>
    <definedName name="Z_49FE20BB_FBAE_4179_A770_21772DC36366_.wvu.PrintArea" localSheetId="0" hidden="1">Dashboard!$A$1:$C$45</definedName>
    <definedName name="Z_49FE20BB_FBAE_4179_A770_21772DC36366_.wvu.PrintArea" localSheetId="2" hidden="1">Instructions!$A$1:$N$62</definedName>
    <definedName name="Z_49FE20BB_FBAE_4179_A770_21772DC36366_.wvu.Rows" localSheetId="0" hidden="1">Dashboard!$47:$49</definedName>
    <definedName name="Z_49FE20BB_FBAE_4179_A770_21772DC36366_.wvu.Rows" localSheetId="1" hidden="1">Results!$29:$31</definedName>
    <definedName name="Z_DC6629D9_6399_4F23_8521_98E0AAB6DE93_.wvu.Cols" localSheetId="4" hidden="1">'Change Log'!$S:$S</definedName>
    <definedName name="Z_DC6629D9_6399_4F23_8521_98E0AAB6DE93_.wvu.FilterData" localSheetId="3" hidden="1">'Test Cases'!$A$1:$W$245</definedName>
    <definedName name="Z_DC6629D9_6399_4F23_8521_98E0AAB6DE93_.wvu.PrintArea" localSheetId="5" hidden="1">Appendix!$A$1:$N$28</definedName>
    <definedName name="Z_DC6629D9_6399_4F23_8521_98E0AAB6DE93_.wvu.PrintArea" localSheetId="4" hidden="1">'Change Log'!$A$1:$D$8</definedName>
    <definedName name="Z_DC6629D9_6399_4F23_8521_98E0AAB6DE93_.wvu.PrintArea" localSheetId="0" hidden="1">Dashboard!$A$1:$C$45</definedName>
    <definedName name="Z_DC6629D9_6399_4F23_8521_98E0AAB6DE93_.wvu.PrintArea" localSheetId="2" hidden="1">Instructions!$A$1:$N$62</definedName>
    <definedName name="Z_DC6629D9_6399_4F23_8521_98E0AAB6DE93_.wvu.Rows" localSheetId="0" hidden="1">Dashboard!$47:$49</definedName>
    <definedName name="Z_DC6629D9_6399_4F23_8521_98E0AAB6DE93_.wvu.Rows" localSheetId="1" hidden="1">Results!$29:$31</definedName>
    <definedName name="Z_E96EC931_7DB8_9949_B69E_EB800FAB8EDD_.wvu.Cols" localSheetId="4" hidden="1">'Change Log'!$S:$S</definedName>
    <definedName name="Z_E96EC931_7DB8_9949_B69E_EB800FAB8EDD_.wvu.FilterData" localSheetId="3" hidden="1">'Test Cases'!$A$1:$X$243</definedName>
    <definedName name="Z_E96EC931_7DB8_9949_B69E_EB800FAB8EDD_.wvu.PrintArea" localSheetId="5" hidden="1">Appendix!$A$1:$N$28</definedName>
    <definedName name="Z_E96EC931_7DB8_9949_B69E_EB800FAB8EDD_.wvu.PrintArea" localSheetId="4" hidden="1">'Change Log'!$A$1:$D$8</definedName>
    <definedName name="Z_E96EC931_7DB8_9949_B69E_EB800FAB8EDD_.wvu.PrintArea" localSheetId="0" hidden="1">Dashboard!$A$1:$C$45</definedName>
    <definedName name="Z_E96EC931_7DB8_9949_B69E_EB800FAB8EDD_.wvu.PrintArea" localSheetId="2" hidden="1">Instructions!$A$1:$N$62</definedName>
    <definedName name="Z_E96EC931_7DB8_9949_B69E_EB800FAB8EDD_.wvu.Rows" localSheetId="0" hidden="1">Dashboard!$47:$49</definedName>
    <definedName name="Z_E96EC931_7DB8_9949_B69E_EB800FAB8EDD_.wvu.Rows" localSheetId="1" hidden="1">Results!$29:$31</definedName>
  </definedNames>
  <calcPr calcId="191029"/>
  <customWorkbookViews>
    <customWorkbookView name="Sean Jennings - Personal View" guid="{E96EC931-7DB8-9949-B69E-EB800FAB8EDD}" mergeInterval="0" personalView="1" xWindow="21" yWindow="65" windowWidth="1719" windowHeight="945" tabRatio="726" activeSheetId="4" showComments="commIndAndComment"/>
    <customWorkbookView name="Sinay, Corey [USA] - Personal View" guid="{DC6629D9-6399-4F23-8521-98E0AAB6DE93}" mergeInterval="0" personalView="1" maximized="1" xWindow="-9" yWindow="-9" windowWidth="1938" windowHeight="1050" tabRatio="749" activeSheetId="4"/>
    <customWorkbookView name="Buffum, Tyler [USA] - Personal View" guid="{49FE20BB-FBAE-4179-A770-21772DC36366}" mergeInterval="0" personalView="1" maximized="1" xWindow="-8" yWindow="-8" windowWidth="1616" windowHeight="876" tabRatio="726"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AA201" i="4"/>
  <c r="AA202" i="4"/>
  <c r="AA203" i="4"/>
  <c r="AA204" i="4"/>
  <c r="AA205" i="4"/>
  <c r="AA206" i="4"/>
  <c r="AA207" i="4"/>
  <c r="AA208" i="4"/>
  <c r="AA209" i="4"/>
  <c r="AA210" i="4"/>
  <c r="AA211" i="4"/>
  <c r="AA212" i="4"/>
  <c r="AA213" i="4"/>
  <c r="AA214" i="4"/>
  <c r="AA215" i="4"/>
  <c r="AA216" i="4"/>
  <c r="AA217" i="4"/>
  <c r="AA218" i="4"/>
  <c r="AA3" i="4"/>
  <c r="B29" i="2" l="1"/>
  <c r="B27" i="2"/>
  <c r="O12" i="2"/>
  <c r="M12" i="2"/>
  <c r="E12" i="2"/>
  <c r="D12" i="2"/>
  <c r="C12" i="2"/>
  <c r="B12" i="2"/>
  <c r="F19" i="2" l="1"/>
  <c r="F12" i="2"/>
  <c r="N12" i="2"/>
  <c r="A27" i="2" s="1"/>
  <c r="D23" i="2"/>
  <c r="I23" i="2" s="1"/>
  <c r="E20" i="2"/>
  <c r="C16" i="2"/>
  <c r="D18" i="2"/>
  <c r="I18" i="2" s="1"/>
  <c r="F16" i="2"/>
  <c r="C19" i="2"/>
  <c r="D22" i="2"/>
  <c r="I22" i="2" s="1"/>
  <c r="E16" i="2"/>
  <c r="E23" i="2"/>
  <c r="E22" i="2"/>
  <c r="E21" i="2"/>
  <c r="F20" i="2"/>
  <c r="D19" i="2"/>
  <c r="I19" i="2" s="1"/>
  <c r="E17" i="2"/>
  <c r="D17" i="2"/>
  <c r="I17" i="2" s="1"/>
  <c r="D16" i="2"/>
  <c r="I16" i="2" s="1"/>
  <c r="F23" i="2"/>
  <c r="F22" i="2"/>
  <c r="F21" i="2"/>
  <c r="C21" i="2"/>
  <c r="D20" i="2"/>
  <c r="I20" i="2" s="1"/>
  <c r="E18" i="2"/>
  <c r="F17" i="2"/>
  <c r="C17" i="2"/>
  <c r="C20" i="2"/>
  <c r="A29" i="2"/>
  <c r="C23" i="2"/>
  <c r="C22" i="2"/>
  <c r="D21" i="2"/>
  <c r="I21" i="2" s="1"/>
  <c r="E19" i="2"/>
  <c r="F18" i="2"/>
  <c r="C18" i="2"/>
  <c r="H19" i="2" l="1"/>
  <c r="H16" i="2"/>
  <c r="H23" i="2"/>
  <c r="H20" i="2"/>
  <c r="H22" i="2"/>
  <c r="H21" i="2"/>
  <c r="H18" i="2"/>
  <c r="H17" i="2"/>
  <c r="D24" i="2" l="1"/>
  <c r="G12" i="2" s="1"/>
</calcChain>
</file>

<file path=xl/sharedStrings.xml><?xml version="1.0" encoding="utf-8"?>
<sst xmlns="http://schemas.openxmlformats.org/spreadsheetml/2006/main" count="5439" uniqueCount="3608">
  <si>
    <t>NOTICE:</t>
  </si>
  <si>
    <t>General Testing Information</t>
  </si>
  <si>
    <t>Agency Name:</t>
  </si>
  <si>
    <t>Test Location:</t>
  </si>
  <si>
    <t>Test Date:</t>
  </si>
  <si>
    <t>Name of Tester:</t>
  </si>
  <si>
    <t>Status</t>
  </si>
  <si>
    <t>Pass</t>
  </si>
  <si>
    <t>Fail</t>
  </si>
  <si>
    <t>Name:</t>
  </si>
  <si>
    <t>Org:</t>
  </si>
  <si>
    <t>Title:</t>
  </si>
  <si>
    <t>Phone:</t>
  </si>
  <si>
    <t>E-mail:</t>
  </si>
  <si>
    <t>Test ID</t>
  </si>
  <si>
    <t>Test Method</t>
  </si>
  <si>
    <t>Expected Results</t>
  </si>
  <si>
    <t>Actual Results</t>
  </si>
  <si>
    <t>INSTRUCTIONS:</t>
  </si>
  <si>
    <t>Blank</t>
  </si>
  <si>
    <t>Available</t>
  </si>
  <si>
    <t>Test (Automated)</t>
  </si>
  <si>
    <t>Test (Manual)</t>
  </si>
  <si>
    <t>Complete</t>
  </si>
  <si>
    <t>All SCSEM Tests</t>
  </si>
  <si>
    <t>NIST ID</t>
  </si>
  <si>
    <t>Instructions</t>
  </si>
  <si>
    <t>Test Cases Legend:</t>
  </si>
  <si>
    <t>Notes/Evidence</t>
  </si>
  <si>
    <t>Appendix</t>
  </si>
  <si>
    <t>SCSEM Sources:</t>
  </si>
  <si>
    <t>Out of Scope Controls - Physical Security or Disclosure Controls</t>
  </si>
  <si>
    <t>Reason: Tested in the Safeguard Disclosure Security Evaluation Matrix (SDSEM)</t>
  </si>
  <si>
    <t>Reason: Tested in the Management, Operational and Technical (MOT) SCSEM</t>
  </si>
  <si>
    <t>Out of Scope Controls - Policy &amp; Procedural Controls</t>
  </si>
  <si>
    <t>Reason: Not required by Publication 1075.  See Publication 1075 for more details.</t>
  </si>
  <si>
    <t>Version</t>
  </si>
  <si>
    <t>Date</t>
  </si>
  <si>
    <t>Description of Changes</t>
  </si>
  <si>
    <t>Change Log</t>
  </si>
  <si>
    <t>Mapping of test case requirements to one or more NIST SP 800-53 control identifiers for reporting purposes.</t>
  </si>
  <si>
    <t>▪ Status</t>
  </si>
  <si>
    <t>▪ Test ID</t>
  </si>
  <si>
    <t>▪ NIST ID</t>
  </si>
  <si>
    <t>▪ Test Procedures</t>
  </si>
  <si>
    <t>Provides a description of the acceptable conditions allowed as a result of the test procedure execution.</t>
  </si>
  <si>
    <t>▪ Notes/Evidence</t>
  </si>
  <si>
    <t>With an account with administrative privileges, open the Microsoft Management Console by typing "mmc" on the Windows Start Menu.</t>
  </si>
  <si>
    <t>Type Ctrl+M or click on "File &gt; Add/Remove Snap-in..."</t>
  </si>
  <si>
    <t>From the left panel, select the "Resultant Set of Policy", click "Add" and then click "OK" to proceed.</t>
  </si>
  <si>
    <t>Ensure "Logging mode" is selected and click "Next" to continue.</t>
  </si>
  <si>
    <t>Ensure "This computer" is selected and click "Next to continue".</t>
  </si>
  <si>
    <t>Select an appropriate user account which has access to FTI.  If  the system is used for administrative purposes, select Administrator.</t>
  </si>
  <si>
    <t>Click "Next" on the following screen to generate RSoP data.</t>
  </si>
  <si>
    <t>To execute the tests in this SCSEM manually, please perform the following steps to begin:</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</si>
  <si>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</si>
  <si>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</si>
  <si>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</si>
  <si>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</si>
  <si>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</si>
  <si>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1.)</t>
  </si>
  <si>
    <t>2.)</t>
  </si>
  <si>
    <t>3.)</t>
  </si>
  <si>
    <t>4.)</t>
  </si>
  <si>
    <t>5.)</t>
  </si>
  <si>
    <t>6.)</t>
  </si>
  <si>
    <t>7.)</t>
  </si>
  <si>
    <t>8.)</t>
  </si>
  <si>
    <t>OS/App Version:</t>
  </si>
  <si>
    <t>Author</t>
  </si>
  <si>
    <t>Agency Representatives and Contact Information</t>
  </si>
  <si>
    <t>This SCSEM was designed to comply with Section 508 of the Rehabilitation Act</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</si>
  <si>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</si>
  <si>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</si>
  <si>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</si>
  <si>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Introduction and Purpose:</t>
  </si>
  <si>
    <t xml:space="preserve">Pre-populated number to uniquely identify SCSEM test cases.  The ID format  includes the platform, platform version </t>
  </si>
  <si>
    <t>and a unique number (01-XX) and can therefore be easily identified after the test has been executed.</t>
  </si>
  <si>
    <t xml:space="preserve">A detailed description of the step-by-step instructions to be followed by the tester.  The test procedures should be </t>
  </si>
  <si>
    <t>The tester shall provide appropriate detail describing the outcome of the test.  The tester is responsible for identifying</t>
  </si>
  <si>
    <t>Interviewees and Evidence to validate the results in this field or the separate Notes/Evidence field.</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</si>
  <si>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</si>
  <si>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</si>
  <si>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test subject is not capable of implementing the expected results and doing so does not impact security.  The tester </t>
  </si>
  <si>
    <t>must determine the appropriateness of the "N/A" status.</t>
  </si>
  <si>
    <t xml:space="preserve">is not completed and additional information is required to determine a Pass/Fail status. "N/A" indicates that the </t>
  </si>
  <si>
    <t xml:space="preserve">As determined appropriate to the tester or as required by the test method, procedures or expected results, the tester </t>
  </si>
  <si>
    <t>may need to provide additional information pertaining to the test execution (Interviewee, Documentation, etc.)</t>
  </si>
  <si>
    <t>From the MMC, select "Resultant Set of Policy" and from right panel, select "More Actions &gt; Generate RSoP Data..." to begin RSoP Wizard.</t>
  </si>
  <si>
    <t>This SCSEM was created for the IRS Office of Safeguards based on the following resources.</t>
  </si>
  <si>
    <t xml:space="preserve">AC-21, AU-13, AU-14, CP-3, CP-8, CP-9, CP-10, IA-8, PE-9, PE-10, PE-11, PE-12, PE-13, PE-14, PE-15, PM-1, PM-3, PM-5, PM-6, </t>
  </si>
  <si>
    <t>PM-7, PM-8, PM-9, PM-10, PM-11, SA-12, SA-13, SA-14, SC-16, SC-20, SC-22, SC-25, SC-26, SC-27, SC-28, SC-29, SC-30, SC-31,</t>
  </si>
  <si>
    <t>SC-33, SC-34, SI-8, SI-13</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</si>
  <si>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</si>
  <si>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</si>
  <si>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</si>
  <si>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</si>
  <si>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AT-1, AT-2, CP-7, IR-1, IR-2, IR-4, IR-5, IR-6, MP-1, MP-2, MP-3, MP-4, MP-5, MP-6, MP-7, PE-1, PE-2, PE-3, PE-4, PE-5, PE-6, PE-7, PE-8, PE-16,</t>
  </si>
  <si>
    <t xml:space="preserve"> PE-17, PE-18, PM-4, PS-1, PS-2, PS-3, PS-4, PS-5, PS-6, PS-7, PS-8, SA-9, SI-12</t>
  </si>
  <si>
    <t>▪ Expected Results</t>
  </si>
  <si>
    <t>▪ Actual Results</t>
  </si>
  <si>
    <t>Obtaining Group Policy Settings in Microsoft Windows:</t>
  </si>
  <si>
    <t>Device Name:</t>
  </si>
  <si>
    <t>Office of Safeguards</t>
  </si>
  <si>
    <t>Internal Revenue Service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</si>
  <si>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</si>
  <si>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</si>
  <si>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</si>
  <si>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</si>
  <si>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</si>
  <si>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 xml:space="preserve">This SCSEM is used by the IRS Office of Safeguards to evaluate compliance with IRS Publication 1075 for agencies that have implemented </t>
  </si>
  <si>
    <t>Booz Allen Hamilton</t>
  </si>
  <si>
    <t>▪ Internal Revenue Manual (IRM) 10.8.20, IT Security, Windows Security Policy (2/22/2012)</t>
  </si>
  <si>
    <t>complement tests executed through the Security Content Automation Protocol (SCAP) or through manual evaluation.</t>
  </si>
  <si>
    <t>Out of Scope Controls - Unselected NIST 800-53 Controls</t>
  </si>
  <si>
    <t>▪ NIST Control Name</t>
  </si>
  <si>
    <t>Full name which describes the NIST ID.</t>
  </si>
  <si>
    <t>Testing Results</t>
  </si>
  <si>
    <t>Please submit SCSEM feedback and suggestions to SafeguardReports@IRS.gov</t>
  </si>
  <si>
    <t>Obtain SCSEM updates online at http://www.irs.gov/uac/Safeguards-Program</t>
  </si>
  <si>
    <t>▪ NIST SP 800-53 Rev. 4, Security and Privacy Controls for Federal Information Systems and Organizations</t>
  </si>
  <si>
    <t>Agency Code:</t>
  </si>
  <si>
    <t>Closing Date:</t>
  </si>
  <si>
    <t>Shared Agencies:</t>
  </si>
  <si>
    <t>Tribute to "Super" Saumil Shah</t>
  </si>
  <si>
    <t>N/A</t>
  </si>
  <si>
    <t>Info</t>
  </si>
  <si>
    <t>Section Title</t>
  </si>
  <si>
    <t>CCE-ID</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</si>
  <si>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</si>
  <si>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</si>
  <si>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</si>
  <si>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</si>
  <si>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This policy setting determines the maximum allowable age for a computer account password. By default, domain members automatically change their domain passwords every 30 days. If you increase this interval significantly or set it to 0 so that the computers no longer change their passwords, an attacker would have more time to undertake a brute force attack against one of the computer accounts.</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</si>
  <si>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</si>
  <si>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</si>
  <si>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</si>
  <si>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t>
  </si>
  <si>
    <t>This policy setting determines who is allowed to format and eject removable media. You can use this policy setting to prevent unauthorized users from removing data on one computer to access it on another computer on which they have local administrator privileges.</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</si>
  <si>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</si>
  <si>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</si>
  <si>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</si>
  <si>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</si>
  <si>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</si>
  <si>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</si>
  <si>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</si>
  <si>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t>
  </si>
  <si>
    <t>The recovery console is a command-line environment that is used to recover from system problems. If you enable this policy setting, the administrator account is automatically logged on to the recovery console when it is invoked during startup.</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</si>
  <si>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</si>
  <si>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</si>
  <si>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</si>
  <si>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Microsoft recommends to configure the Domain member: Digitally sign secure channel data (when possible) setting to Enabled.</t>
  </si>
  <si>
    <t>It is feasible for a attacker to disguise a Trojan horse program as a printer driver. The program may appear to users as if they must use it to print, but such a program could unleash malicious code on your computer network. To reduce the possibility of such an event, only administrators should be allowed to install printer drivers. However, because laptops are mobile devices, laptop users may occasionally need to install a printer driver from a remote source to continue their work. Therefore, this policy setting should be disabled for laptop users, but always enabled for desktop users.</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</si>
  <si>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</si>
  <si>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</si>
  <si>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t>
  </si>
  <si>
    <t>This policy setting determines whether the SMB client will attempt to negotiate SMB packet signing. The implementation of digital signing in Windowsbased networks helps to prevent sessions from being hijacked. If you enable this policy setting, the Microsoft network client will use signing only if the server with which it communicates accepts digitally signed communication. Microsoft recommends to enable The Microsoft network client: Digitally sign communications (if server agrees) setting. Note Enabling this policy setting on SMB clients on your network makes them fully effective for packet signing with all clients and servers in your environment.</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</si>
  <si>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</si>
  <si>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This entry appears as MSS: (DisableIPSourceRouting) IPv6 source routing protection level (protects against packet spoofing) in the SCE. IP source routing is a mechanism that allows the sender to determine the IP route that a datagram should follow through the network.</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</si>
  <si>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</si>
  <si>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</si>
  <si>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</si>
  <si>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</si>
  <si>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Microsoft recommends to configure the Domain member: Digitally encrypt secure channel data (when possible) setting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</si>
  <si>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</si>
  <si>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</si>
  <si>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</si>
  <si>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t>
  </si>
  <si>
    <t>This policy setting determines whether case insensitivity is enforced for all subsystems. The Microsoft Win32(R)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</si>
  <si>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t>
  </si>
  <si>
    <t>This policy setting determines if the server side SMB service is required to perform SMB packet signing. Enable this policy setting in a mixed environment to prevent downstream clients from using the workstation as a network server.</t>
  </si>
  <si>
    <t>Microsoft recommends that you use this setting, if appropriate to your environment and your organizations business requirements, to help protect end user computers. This policy setting specifies a text message that displays to users when they log on.</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</si>
  <si>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</si>
  <si>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</si>
  <si>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onlyrefuse LM . Send NTLMv2 responses onlyrefuse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onlyrefuse LM. Clients use NTLMv2 authentication only and use NTLMv2 session security if the server supports it. Domain controllers refuse LM (accept only NTLM and NTLMv2 authentication). . Send NTLMv2 response onlyrefuse LM never use NTLMv2 session security. Clients use LM and NTLM authentication, and never use NTLMv2 session security. Domain controllers accept LM, NTLM, and NTLMv2 authentication. . Level 1 Use NTLMv2 session security if negotiated. Clients use LM and NTLM authentication, and use NTLMv2 session security if the server supports it. Domain controllers accept LM, NTLM, and NTLMv2 authentication. . Level 2 Send NTLM response only. Clients use only NTLM authentication, and use NTLMv2 session security if the server supports it. Domain controllers accept LM, NTLM, and NTLMv2 authentication. . Level 3 Send NTLMv2 response only. Clients use NTLMv2 authentication, and use NTLMv2 session security if the server supports it. Domain controllers accept LM, NTLM, and NTLMv2 authentication. . Level 4 Domain controllers refuse LM responses. Clients use NTLM authentication, and use NTLMv2 session security if the server supports it. Domain controllers refuse LM authentication, that is, they accept NTLM and NTLMv2. . Level 5 Domain controllers refuse LM and NTLM responses (accept only NTLMv2). Clients use NTLMv2 authentication, use and NTLMv2 session security if the server supports it. Domain controllers refuse NTLM and LM authentication (they accept only NTLMv2).</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</si>
  <si>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Microsoft recommends to configure the Domain member: Digitally encrypt or sign secure channel data (always) setting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</si>
  <si>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</si>
  <si>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If communication to non-Windows 2000based domains is required, it is recommended that you disable this policy setting.</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</si>
  <si>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</si>
  <si>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</si>
  <si>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Note If log settings are configured to Overwrite events as needed or Overwrite events older than x days, this event will not be generated.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</si>
  <si>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t>
  </si>
  <si>
    <t>This policy setting determines whether the LAN Manager (LM) hash value for the new password is stored when the password is changed. The LM hash is relatively weak and prone to attack compared to the cryptographically stronger Microsoft Windows NT(R) hash. Note Older operating systems and some third-party applications may fail when this policy setting is enabled. Also you will need to change the password on all accounts after you enable this setting.</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</si>
  <si>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</si>
  <si>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</si>
  <si>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</si>
  <si>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t>
  </si>
  <si>
    <t>This policy setting allows users to manage the systems volume or disk configuration, which could allow a user to delete a volume and cause data loss as well as a denial-of-service condition. When configuring a user right in the SCM enter a comma delimited list of accounts. Accounts can be either local or located in Active Directory, they can be groups, users, or computers.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</si>
  <si>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</si>
  <si>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When configuring a user right in the SCM enter a comma delimited list of accounts. Accounts can be either local or located in Active Directory, they can be groups, users, or computers.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</si>
  <si>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When configuring a user right in the SCM enter a comma delimited list of accounts. Accounts can be either local or located in Active Directory, they can be groups, users, or computers.</t>
  </si>
  <si>
    <t>This privilege determines which user accounts can increase or decrease the size of a process's working set.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When configuring a user right in the SCM enter a comma delimited list of accounts. Accounts can be either local or located in Active Directory, they can be groups, users, or computers.</t>
  </si>
  <si>
    <t>This policy setting allows one process or service to start another service or process with a different security access token, which can be used to modify the security access token of that sub-process and result in the escalation of privileges. When configuring a user right in the SCM enter a comma delimited list of accounts. Accounts can be either local or located in Active Directory, they can be groups, users, or computers.</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</si>
  <si>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t>
  </si>
  <si>
    <t>This policy setting allows users to shut down Windows Vistabased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When configuring a user right in the SCM enter a comma delimited list of accounts. Accounts can be either local or located in Active Directory, they can be groups, users, or computers.</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</si>
  <si>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</si>
  <si>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When configuring a user right in the SCM enter a comma delimited list of accounts. Accounts can be either local or located in Active Directory, they can be groups, users, or computers.</t>
  </si>
  <si>
    <t>This setting determines which users can change the time zone of the computer. This ability holds no great danger for the computer and may be useful for mobile workers. When configuring a user right in the SCM enter a comma delimited list of accounts. Accounts can be either local or located in Active Directory, they can be groups, users, or computers.</t>
  </si>
  <si>
    <t>This policy setting allows a process to keep data in physical memory, which prevents the system from paging the data to virtual memory on disk. If this user right is assigned, significant degradation of system performance can occur. When configuring a user right in the SCM enter a comma delimited list of accounts. Accounts can be either local or located in Active Directory, they can be groups, users, or computers.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</si>
  <si>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</si>
  <si>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When configuring a user right in the SCM enter a comma delimited list of accounts. Accounts can be either local or located in Active Directory, they can be groups, users, or computers.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</si>
  <si>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</si>
  <si>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When configuring a user right in the SCM enter a comma delimited list of accounts. Accounts can be either local or located in Active Directory, they can be groups, users, or computers.</t>
  </si>
  <si>
    <t>This policy setting allows users to change the Trusted for Delegation setting on a computer object in Active Directory. Abuse of this privilege could allow unauthorized users to impersonate other users on the network. When configuring a user right in the SCM enter a comma delimited list of accounts. Accounts can be either local or located in Active Directory, they can be groups, users, or computers.</t>
  </si>
  <si>
    <t>This policy setting allows the user of a portable computer to click Eject PC on the Start menu to undock the computer. When configuring a user right in the SCM enter a comma delimited list of accounts. Accounts can be either local or located in Active Directory, they can be groups, users, or computers.</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</si>
  <si>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</si>
  <si>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</si>
  <si>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</si>
  <si>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</si>
  <si>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</si>
  <si>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When configuring a user right in the SCM enter a comma delimited list of accounts. Accounts can be either local or located in Active Directory, they can be groups, users, or computers.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</si>
  <si>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This policy setting allows users to use tools to view the performance of different system processes, which could be abused to allow attackers to determine a systems active processes and provide insight into the potential attack surface of the computer. When configuring a user right in the SCM enter a comma delimited list of accounts. Accounts can be either local or located in Active Directory, they can be groups, users, or computers.</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</si>
  <si>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</si>
  <si>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</si>
  <si>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</si>
  <si>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</si>
  <si>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</si>
  <si>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</si>
  <si>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</si>
  <si>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</si>
  <si>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</si>
  <si>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t>
  </si>
  <si>
    <t>This subcategory reports when SAM objects are accessed. Refer to the Microsoft Knowledgebase article Description of security events in Windows Vista and in Windows Server 2008 for the most recent information about this setting: http://support.microsoft.com/default.aspx/kb/947226.</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</si>
  <si>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</si>
  <si>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</si>
  <si>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</si>
  <si>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</si>
  <si>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</si>
  <si>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</si>
  <si>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</si>
  <si>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</si>
  <si>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</si>
  <si>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</si>
  <si>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</si>
  <si>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</si>
  <si>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</si>
  <si>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</si>
  <si>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</si>
  <si>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</si>
  <si>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</si>
  <si>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</si>
  <si>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</si>
  <si>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</si>
  <si>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</si>
  <si>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</si>
  <si>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</si>
  <si>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</si>
  <si>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</si>
  <si>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</si>
  <si>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</si>
  <si>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</si>
  <si>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</si>
  <si>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</si>
  <si>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</si>
  <si>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</si>
  <si>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</si>
  <si>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</si>
  <si>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</si>
  <si>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</si>
  <si>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</si>
  <si>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</si>
  <si>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</si>
  <si>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</si>
  <si>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This setting determines the behavior for inbound connections that do not match an inbound firewall rule. The default behavior is to block connections unless there are firewall rules to allow the connection.</t>
  </si>
  <si>
    <t>This setting controls whether local administrators are allowed to create local firewall rules that apply together with firewall rules configured by Group Policy.</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</si>
  <si>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</si>
  <si>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This setting controls whether local administrators are allowed to create connection security rules that apply together with connection security rules configured by Group Policy.</t>
  </si>
  <si>
    <t>This option is useful if you need to control whether this computer receives unicast responses to its outgoing multicast or broadcast messages.</t>
  </si>
  <si>
    <t>This setting determines the behavior for outbound connections that do not match an outbound firewall rule. In Windows Vista, the default behavior is to allow connections unless there are firewall rules that block the connection.</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</si>
  <si>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</si>
  <si>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t>
  </si>
  <si>
    <t>This policy setting specifies whether the tasks Publish this file to the Web, Publish this folder to the Web, and Publish the selected items to the Web are available from File and Folder Tasks in Windows folders.</t>
  </si>
  <si>
    <t>This policy setting specifies whether Windows will search Windows Update for device drivers when no local drivers for a device are present. Note See also Turn off Windows Update device driver search prompt in Administrative Templates/System, which governs whether an administrator is prompted before Windows Update is searched for device drivers if a driver is not found locally.</t>
  </si>
  <si>
    <t>This policy setting specifies whether Windows Messenger can collect anonymous information about how the Windows Messenger software and service is used.</t>
  </si>
  <si>
    <t>This policy setting controls whether the computer can download print driver packages over HTTP. To set up HTTP printing, printer drivers that are not available in the standard operating system installation might need to be downloaded over HTTP.</t>
  </si>
  <si>
    <t>This policy setting specifies whether Search Companion should automatically download content updates during local and Internet searches.</t>
  </si>
  <si>
    <t>This policy setting allows you to disable the client computer's ability to print over HTTP, which allows the computer to print to printers on the intranet as well as the Internet.</t>
  </si>
  <si>
    <t>This policy setting controls whether Windows will download a list of providers for the Web publishing and online ordering wizards.</t>
  </si>
  <si>
    <t>If this policy setting is enabled, the following options are available:
. Do not apply during periodic background processing.
. Process even if the Group Policy objects have not changed.</t>
  </si>
  <si>
    <t>This policy setting configures the RPC Runtime on an RPC server to restrict unauthenticated RPC clients from connecting to the RPC server. A client will be considered an authenticated client if it uses a named pipe to communicate with the server or if it uses RPC Security. RPC interfaces that have specifically asked to be accessible by unauthenticated clients may be exempt from this restriction, depending on the selected value for this policy.</t>
  </si>
  <si>
    <t>If you enable this policy setting, client computers that communicate with this computer are forced to provide authentication before RPC communication can be established. By default, RPC clients do not use authentication to communicate with the RPC Server Endpoint Mapper Service when they request the endpoint of a server.</t>
  </si>
  <si>
    <t>This policy setting determines whether remote assistance may be solicited from computers running Windows operating systems in your environment. You can enable this policy setting to allow users to solicit remote assistance from IT expert administrators. If the Solicited Remote Assistance setting is enabled, the following options are available: . Allow helpers to remotely control the computer . Allow helpers to only view the computer Also, the following options are available to configure the amount of time that a user help request remains valid: . Maximum ticket time (value): . Maximum ticket time (units): hours, minutes or days When a ticket (help request) expires, the user must send another request before an expert can connect to the computer. If you disable the Solicited Remote Assistance setting, users cannot send help requests and the expert cannot connect to their computers. If the Solicited Remote Assistance setting is not configured, users can configure solicited remote assistance through the Control Panel. The following settings are enabled by default in the Control Panel: Solicited Remote Assistance, Buddy support, and Remote control. The value for the Maximum ticket time is set to 30 days. If this policy setting is disabled, no one will be able to access Windows Vista client computers across the network.</t>
  </si>
  <si>
    <t>This policy setting determines whether a support person or an IT expert administrator can offer remote assistance to computers in your environment if a user does not explicitly request assistance first through a channel, such as e-mail, or Instant Messenger. Note The expert cannot connect to the computer unannounced or control it without permission from the user. When the expert tries to connect, the user can still choose to deny the connection or give the expert view-only privileges. The user must explicitly click the Yes button to allow the expert to remotely control the workstation after the Offer Remote Assistance setting is configured to Enabled. If this policy setting is enabled the following options are available: . Allow helpers to only view the computer . Allow helpers to remotely control the computer When you configure this policy setting, you can also specify a list of users or user groups known as helpers who may offer remote assistance. To configure the list of helpers 1. In the Offer Remote Assistance setting configuration window, click Show. A new window will open in which you can enter helper names. 2. Add each user or group to the Helper list in one of the following formats: .  .  If this policy setting is disabled or not configured, users and or groups will not be able to offer unsolicited remote assistance to computer users in your environment.</t>
  </si>
  <si>
    <t>This policy requires Windows Vista or later versions of Windows. 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maximum size will be set to the local configuration value. This value can be changed by the local administrator using the log properties dialog and it defaults to 20 megabytes. For backwards compatibility the same setting can also be configured at Computer ConfigurationWindows SettingsSecurity SettingsEvent Log, if set at both locations this one will take precedence.</t>
  </si>
  <si>
    <t>This policy setting controls Event Log behavior when the log file reaches its maximum size. Old events may or may not be retained according to the Backup log automatically when full policy setting.</t>
  </si>
  <si>
    <t>This policy setting specifies whether the computer that is about to host the remote connection will enforce an encryption level for all data sent between it and the client computer for the remote session.</t>
  </si>
  <si>
    <t>This policy setting helps prevent Terminal Services clients from saving passwords on a computer. Note If this policy setting was previously configured as Disabled or Not configured, any previously saved passwords will be deleted the first time a Terminal Services client disconnects from any server.</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</si>
  <si>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t>
  </si>
  <si>
    <t>This policy setting allows you to manage whether the Install Updates and Shut Down option is allowed to be the default choice in the Shut Down Windows dialog. Note that this policy setting has no impact if the Computer ConfigurationAdministrative TemplatesWindows ComponentsWindows UpdateDo not display Install Updates and Shut Down option in Shut Down Windows dialog box policy setting is enabled.</t>
  </si>
  <si>
    <t>This policy setting specifies that Automatic Updates will wait for computers to be restarted by the users who are logged on to them to complete a scheduled installation. If you enable the No auto-restart for scheduled Automatic Updates installations setting, Automatic Updates does not restart computers automatically during scheduled installations. Instead, Automatic Updates notifies users to restart their computers to complete the installations. You should note that Automatic Updates will not be able to detect future updates until restarts occur on the affected computers. If you disable or do not configure this setting, Automatic Updates will notify users that their computers will automatically restart in 5 minutes to complete the installations. The possible values for the No auto-restart for scheduled Automatic Updates installations setting are: . Enabled . Disabled . Not Configured Note: This setting applies only when you configure Automatic Updates to perform scheduled update installations. If you configure the Configure Automatic Updates setting to Disabled, this setting has no effect.</t>
  </si>
  <si>
    <t>This policy setting determines the amount of time before previously scheduled Automatic Update installations will proceed after system startup. If you configure this policy setting to Enabled, a previously scheduled installation will begin after a specified number of minutes when you next start the computer. If you configure this policy setting to Disabled or Not configured, previously scheduled installations will occur during the next regularly scheduled installation time. Note: This policy setting only works when Automatic Updates is configured to perform scheduled update installations. If the Configure Automatic Updates setting is Disabled, the Reschedule Automatic Updates scheduled installations setting has no effect. You can enable the latter two settings to ensure that previously missed installations will be scheduled to install each time the computer restarts.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</si>
  <si>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t>
  </si>
  <si>
    <t>By default, all administrator accounts are displayed when you attempt to elevate a running application.</t>
  </si>
  <si>
    <t>Navigate to the UI Path articulated in the Remediation section and confirm it is set as prescribed.</t>
  </si>
  <si>
    <t>1.1.1.2.1</t>
  </si>
  <si>
    <t>1.1.1.3.1.1</t>
  </si>
  <si>
    <t>1.1.1.3.1.2</t>
  </si>
  <si>
    <t>1.1.1.5.1</t>
  </si>
  <si>
    <t>1.2.1.1.1</t>
  </si>
  <si>
    <t>1.2.1.1.1.2</t>
  </si>
  <si>
    <t>1.2.1.1.1.4</t>
  </si>
  <si>
    <t>1.2.1.1.1.7</t>
  </si>
  <si>
    <t>1.2.1.4.1</t>
  </si>
  <si>
    <t>1.2.1.4.2</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</si>
  <si>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</si>
  <si>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</si>
  <si>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</si>
  <si>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</si>
  <si>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</si>
  <si>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</si>
  <si>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This setting reduces vulnerabilities by ensuring that legacy applications only write data to permitted locations.</t>
  </si>
  <si>
    <t>It is very dangerous to enable this setting. Any shares that are listed can be accessed by any network user, which could lead to the exposure or corruption of sensitive data.</t>
  </si>
  <si>
    <t>Prior to the introduction of auditing subcategories in Windows Vista, it was difficult to track events at a per-system or per-user level. The larger event categories created too many events and the key information that needed to be audited was difficult to find.</t>
  </si>
  <si>
    <t>An unauthorized user could anonymously list account names and shared resources and use the information to attempt to guess passwords or perform social engineering attacks.</t>
  </si>
  <si>
    <t>Each SMB session consumes server resources, and numerous null sessions will slow the server or possibly cause it to fail. An attacker could repeatedly establish SMB sessions until the servers SMB services become slow or unresponsive.</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</si>
  <si>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</si>
  <si>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</si>
  <si>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</si>
  <si>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</si>
  <si>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</si>
  <si>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</si>
  <si>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</si>
  <si>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An attacker could use source routed packets to obscure their identity and location. Source routing allows a computer that sends a packet to specify the route that the packet takes.</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</si>
  <si>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</si>
  <si>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</si>
  <si>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</si>
  <si>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Elevation prompt dialog boxes can be spoofed, causing users to disclose their passwords to malicious software.</t>
  </si>
  <si>
    <t>Null sessions are a weakness that can be exploited through shares (including the default shares) on computers in your environment.</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</si>
  <si>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</si>
  <si>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</si>
  <si>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</si>
  <si>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This is the setting that turns on or off UAC. If this setting is disabled, UAC will not be used and any security benefits and risk mitigations that are dependent on UAC will not be present on the system.</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</si>
  <si>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</si>
  <si>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</si>
  <si>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</si>
  <si>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</si>
  <si>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</si>
  <si>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</si>
  <si>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</si>
  <si>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</si>
  <si>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Accounts that have the Deny log on as a batch job user right could be used to schedule jobs that could consume excessive computer resources and cause a DoS condition.</t>
  </si>
  <si>
    <t>This right is granted to all users by default. However, increasing the working set size for a process decreases the amount of physical memory available to the rest of the system. It would be possible for malicious code to increase the process working set to a level that could severely degrade system performance and potentially cause a denial of service.</t>
  </si>
  <si>
    <t>User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</si>
  <si>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</si>
  <si>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</si>
  <si>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An attacker with the Impersonate a client after authentication user right could create a service, trick a client to make them connect to the service, and then impersonate that client to elevate the attackers level of access to that of the client.</t>
  </si>
  <si>
    <t>Changing the time zone represents little vulnerability because the system time is not affected. This setting merely enables users to display their preferred time zone while being synchronized with domain controllers in different time zones.</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</si>
  <si>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</si>
  <si>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</si>
  <si>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Users who can log on to the computer over the network can enumerate lists of account names, group names, and shared resources. Users with permission to access shared folders and files can connect over the network and possibly view or modify data.</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</si>
  <si>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</si>
  <si>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Anyone who has the Remove computer from docking station user right can log on and then remove a portable computer from its docking station. If this setting is not defined, it has the same effect as if everyone was granted this right. However, the value of implementing this countermeasure is reduced by the following factors: . If attackers can restart the computer, they could remove it from the docking station after the BIOS starts but before the operating system starts. . This setting does not affect servers, because they typically are not installed in docking stations. . An attacker could steal the computer and the docking station together.</t>
  </si>
  <si>
    <t>Users who can change the page file size could make it extremely small or move the file to a highly fragmented storage volume, which could cause reduced computer performance.</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</si>
  <si>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</si>
  <si>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The ability to manage the Security event log is a powerful user right and it should be closely guarded. Anyone with this user right can clear the Security log to erase important evidence of unauthorized activity.</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</si>
  <si>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</si>
  <si>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</si>
  <si>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The Act as part of the operating system user right is extremely powerful. Anyone with this user right can take complete control of the computer and erase evidence of their activities.</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</si>
  <si>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</si>
  <si>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</si>
  <si>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</si>
  <si>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If the firewall is turned off all traffic will be able to access the system and an attacker may be more easily able to remotely exploit a weakness in a network service.</t>
  </si>
  <si>
    <t>An attacker could respond to broadcast or multicast message with malicious payloads.</t>
  </si>
  <si>
    <t>Some organizations may prefer to avoid alarming users when firewall rules block certain types of network activity. However, notifications can be helpful when troubleshooting network issues involving the firewall.</t>
  </si>
  <si>
    <t>If the firewall allows all traffic to access the system then an attacker may be more easily able to remotely exploit a weakness in a network service.</t>
  </si>
  <si>
    <t>Users with administrative privileges might create firewall rules that expose the system to remote attack.</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</si>
  <si>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</si>
  <si>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</si>
  <si>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</si>
  <si>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Enabling this policy setting allows the operating system to store passwords in a weaker format that is much more susceptible to compromise and weakens your system security.</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</si>
  <si>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</si>
  <si>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</si>
  <si>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</si>
  <si>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Passwords that contain only alphanumeric characters are extremely easy to discover with several publicly available tools.</t>
  </si>
  <si>
    <t>Users may publish confidential or sensitive information to a public service outside of the control of the organization.</t>
  </si>
  <si>
    <t>If users are able to download and install device drivers there is a small chance that they will install a driver that reduces system stability. There is an even smaller possibility that they will install a driver that includes malicious code. These risks are very low because Microsoft requires vendors to test drivers extensively before they can be published on Windows Update.</t>
  </si>
  <si>
    <t>Large enterprise environments may not want to have information collected from managed client computers.</t>
  </si>
  <si>
    <t>Users might download drivers that include malicious code.</t>
  </si>
  <si>
    <t>There is a small risk that users will unknowingly reveal sensitive information because of the topics they are searching for. This risk is very low because even if this setting is enabled users still must submit search queries to the desired search engine in order to perform searches.</t>
  </si>
  <si>
    <t>Information that is transmitted over HTTP through this capability is not protected and can be intercepted by malicious users. For this reason, it is not often used in enterprise environments.</t>
  </si>
  <si>
    <t>Although the risk is minimal, enabling this setting will reduce the possibility of a user unknowingly downloading malicious content through this feature.</t>
  </si>
  <si>
    <t>You can enable this setting and then select the Process even if the Group Policy objects have not changed option to ensure that the policies will be reprocessed even if none have been changed. This way, any unauthorized changes that might have been configured locally are forced to match the domainbased Group Policy settings again.</t>
  </si>
  <si>
    <t>Unauthenticated RPC communication can create a security vulnerability.</t>
  </si>
  <si>
    <t>Anonymous access to RPC services could result in accidental disclosure of information to unauthenticated users.</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</si>
  <si>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</si>
  <si>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A user might be tricked and accept an unsolicited Remote Assistance offer from a malicious user.</t>
  </si>
  <si>
    <t>If events are not recorded it may be difficult or impossible to determine the root cause of system problems or the unauthorized activities of malicious users</t>
  </si>
  <si>
    <t>If new events are not recorded it may be difficult or impossible to determine the root cause of system problems or the unauthorized activities of malicious users</t>
  </si>
  <si>
    <t>If you significantly increase the number of objects to audit in your organization, there is a risk that the Security log will reach its capacity and force the computer to shut down if you enabled the Audit: Shut down system immediately if unable to log security audits setting. If such a shutdown occurs, the computer will be unusable until an administrator clears the Security log. To prevent such a shutdown, you can disable the Audit: Shut down system immediately if unable to log security audits setting that is described in Chapter 5, "Security Options," and increase the Security log size. Alternatively, you can configure automatic log rotation as described in the Microsoft Knowledge Base article "The event log stops logging events before reaching the maximum log size" at http://support.microsoft.com/default.aspx?kbid=312571.</t>
  </si>
  <si>
    <t>If Terminal Server client connections are allowed that use low level encryption, it is more likely that an attacker will be able to decrypt any captured Terminal Services network traffic.</t>
  </si>
  <si>
    <t>Users have the option to store both their username and password when they create a new Remote Desktop connection shortcut. If the server that runs Terminal Services allows users who have used this feature to log on to the server but not enter their password, then it is possible that an attacker who has gained physical access to the users computer could connect to a Terminal Server through the Remote Desktop connection shortcut, even though they may not know the users password.</t>
  </si>
  <si>
    <t>Data could be forwarded from the users Terminal Server session to the users local computer without any direct user interaction.</t>
  </si>
  <si>
    <t>An attacker with physical access to the computer may be able to break the protection guarding saved passwords. An attacker who compromises a users account and connects to their computer could use saved passwords to gain access to additional hosts.</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</si>
  <si>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</si>
  <si>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Updates are important for maintaining the ongoing security of a computer, therefore this setting should not be enabled.</t>
  </si>
  <si>
    <t>Sometimes updates require updated computers to be restarted to complete an installation. If the computer cannot restart automatically, then the most recent update will not completely install and no new updates will download to the computer until it is restarted.</t>
  </si>
  <si>
    <t>If Automatic Updates is not forced to wait a few minutes after a restart, computers in your environment might not have enough time to completely start all of their applications and services. If you specify enough time after a restart, new update installations should not conflict with the computers startup procedures.</t>
  </si>
  <si>
    <t>An attacker could use this feature to launch a program to damage a client computer or data on the computer.</t>
  </si>
  <si>
    <t>Users could see the list of administrator accounts, making it slightly easier for a malicious user who has logged onto a console session to try to crack the passwords of those accounts.</t>
  </si>
  <si>
    <t>If logon hours are not used in your organization, this policy setting will have no impact. If logon hours are used, existing user sessions will be forcibly terminated when their logon hours expire.</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</si>
  <si>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</si>
  <si>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None. This is the default configuration.</t>
  </si>
  <si>
    <t>Only Administrators will be able to format and eject removable media. If users are in the habit of using removable media for file transfers and storage, they will need to be informed of the change in policy.</t>
  </si>
  <si>
    <t>Users will have to enter their passwords to resume their console sessions as soon as the screen saver activates.</t>
  </si>
  <si>
    <t>There should be little impact because this is the default configuration. Only authenticated users will have access to shared resources on the server.</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</si>
  <si>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</si>
  <si>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There will be little impact because SMB sessions will be re-established automatically if the client resumes activity.</t>
  </si>
  <si>
    <t>Some very old applications and operating systems such as MS-DOS, Windows for Workgroups 3.11, and Windows 95a may not be able to communicate with the servers in your organization by means of the SMB protocol.</t>
  </si>
  <si>
    <t>Users will have to enter a user name and password to access the Recovery Console.</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</si>
  <si>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</si>
  <si>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None. By default this entry is not enabled.</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</si>
  <si>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</si>
  <si>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Only users with Administrative, Power User, or Server Operator privileges will be able to install printers on the servers. If this policy setting is enabled but the driver for a network printer already exists on the local computer, users can still add the network printer.</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</si>
  <si>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</si>
  <si>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Users will need to provide administrative passwords to be able to install programs.</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</si>
  <si>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</si>
  <si>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If you configure this value to 2, all incoming source routed packets will be dropped.</t>
  </si>
  <si>
    <t>Unless they use a smart card to log on, users will have to simultaneously press three keys before the logon dialog box will display.</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</si>
  <si>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</si>
  <si>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All subsystems will be forced to observe case insensitivity. This configuration may confuse users who are familiar with any UNIX-based operating systems that is case-sensitive.</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</si>
  <si>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</si>
  <si>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</si>
  <si>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</si>
  <si>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</si>
  <si>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Users will not see their user name or domain name when unlocking their computer, they will have to enter that information.</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</si>
  <si>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</si>
  <si>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</si>
  <si>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This setting will generate an audit event when the Security log reaches the 90 percent-full threshold unless the log is configured to overwrite events as needed.</t>
  </si>
  <si>
    <t>Applications will be forced to search for DLLs in the system path first. For applications that require unique versions of these DLLs that are included with the application, this entry could cause performance or stability problems.</t>
  </si>
  <si>
    <t>Earlier operating systems such as Windows 95, Windows 98, and Windows ME as well as some third-party applications will fail.</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</si>
  <si>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</si>
  <si>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Users will be unable to increase the working set for their processes, which could degrade performance.</t>
  </si>
  <si>
    <t>On most computers, this is the default configuration and there will be no negative impact. However, if you have installed optional components such as ASP.NET or IIS, you may need to assign the Replace a process level token privilege to additional accounts. For example, IIS requires that the Service, Network Service, and IWAM_ accounts be explicitly granted this user right.</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</si>
  <si>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</si>
  <si>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</si>
  <si>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In most cases this configuration will have no impact. If you have installed optional components such as ASP.NET or IIS, you may need to assign the Impersonate a client after authentication user right to additional accounts that are required by those components, such as IUSR_, IIS_WPG, ASP.NET or IWAM_.</t>
  </si>
  <si>
    <t>The impact of removing these default groups from the Shut down the system user right could limit the delegated abilities of assigned roles in your environment. You should confirm that delegated activities will not be adversely affected.</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</si>
  <si>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</si>
  <si>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</si>
  <si>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None, this is the default configuration</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</si>
  <si>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</si>
  <si>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IIS requires that this user right be assigned to the IUSR_ account. You should confirm that delegated activities will not be adversely affected by any changes that you make to the Allow log on locally user rights assignments.</t>
  </si>
  <si>
    <t>There should be no impact, because time synchronization for most organizations should be fully automated for all computers that belong to the domain. Computers that do not belong to the domain should be configured to synchronize with an external source.</t>
  </si>
  <si>
    <t>There should be little or no impact because the Act as part of the operating system user right is rarely needed by any accounts other than the Local System account.</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</si>
  <si>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</si>
  <si>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</si>
  <si>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None, this is the default configuration.</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</si>
  <si>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</si>
  <si>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If you configure this policy setting to Yes, Windows Firewall will display these notifications.</t>
  </si>
  <si>
    <t>If you configure this setting to No, administrators can still create firewall rules, but the rules will not be applied. This setting is available only when configuring the policy through Group Policy.</t>
  </si>
  <si>
    <t>Although it may seem like a good idea to configure this policy setting to never automatically unlock an account, such a configuration can increase the number of requests that your organization's help desk receives to unlock accounts that were locked by mistake.</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</si>
  <si>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</si>
  <si>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</si>
  <si>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</si>
  <si>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</si>
  <si>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The Web Publishing wizard is used to download a list of providers and allow users to publish content to the Web.</t>
  </si>
  <si>
    <t>Users will not be able to download new or updated device drivers from Windows Update.</t>
  </si>
  <si>
    <t>Microsoft uses information collected through the Customer Experience Improvement Program to detect software flaws so that they can be corrected more quickly, enabling this setting will reduce the amount of data Microsoft is able to gather for this purpose.</t>
  </si>
  <si>
    <t>This policy setting does not prevent the client computer from printing to printers on the intranet or the Internet over HTTP. It only prohibits drivers that are not already installed locally from downloading.</t>
  </si>
  <si>
    <t>Internet searches will still send the search text and information about the search to Microsoft and the chosen search provider. If you select Classic Search, the Search Companion feature will be unavailable. You can select Classic Search by clicking Start, Search, Change Preferences, and then Change Internet Search Behavior.</t>
  </si>
  <si>
    <t>If you enable this policy setting, the client computer will not be able to print to Internet printers over HTTP. This policy setting affects the client side of Internet printing only. Regardless of how it is configured, a computer could act as an Internet Printing server and make its shared printers available through HTTP.</t>
  </si>
  <si>
    <t>If this policy setting is enabled, Windows is prevented from downloading providers; only the service providers cached in the local registry will display.</t>
  </si>
  <si>
    <t>Group Policies will be reapplied every time they are refreshed, which could have a slight impact on performance.</t>
  </si>
  <si>
    <t>RPC applications that do not authenticate unsolicited inbound connection requests may not work properly when this configuration is applied. Ensure you test applications before you deploy this policy setting throughout your environment. Although the Authenticated value for this policy setting is not completely secure, it can be useful for providing application compatibility in your environment.</t>
  </si>
  <si>
    <t>RPC clients will be forced to authenticate before they can begin communicating with the desired RPC service, this means that anonymous access will not be available and RPC clients that do not support authentication will fail.</t>
  </si>
  <si>
    <t>If you enable this policy, users on this computer can use e-mail or file transfer to ask someone for help. Also, users can use instant messaging programs to allow connections to this computer, and you can configure additional Remote Assistance settings. If you disable this policy, users on this computer cannot use e-mail or file transfer to ask someone for help. Also, users cannot use instant messaging programs to allow connections to this computer. If you dont configure this policy, users can enable or disable Solicited (Ask for) Remote Assistance themselves in System Properties in Control Panel. Users can also configure Remote Assistance settings. If you enable this policy setting, you have two ways to allow helpers to provide Remote Assistance: "Allow helpers to only view the computer" or "Allow helpers to remotely control the computer." The "Maximum ticket time" setting sets a limit on the amount of time that a Remote Assistance invitation created by using e-mail or file transfer can remain open. The "Select the method for sending e-mail invitations" setting specifies which e-mail standard to use to send Remote Assistance invitations. Depending on your e-mail program, you can use either the Mailto standard (the invitation recipient connects through an Internet link) or the SMAPI (Simple MAPI) standard (the invitation is attached to your e-mail message). This setting is not available in Windows Vista since SMAPI is the only method supported. If you enable this policy you should also enable appropriate firewall exceptions to allow Remote Assistance communications.</t>
  </si>
  <si>
    <t>Help desk and support personnel will not be able to proactively offer assistance, although they can still respond to user assistance requests.</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</si>
  <si>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</si>
  <si>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When this policy setting is enabled and a log file reaches its maximum size, new events are not written to the log and are lost. When this policy setting is disabled and a log file reaches its maximum size, new events overwrite old events.</t>
  </si>
  <si>
    <t>Clients that do not support 128-bit encryption will be unable to establish Terminal Server sessions.</t>
  </si>
  <si>
    <t>Users will always have to enter their password when they establish new Terminal Server sessions.</t>
  </si>
  <si>
    <t>Drive redirection will not be possible.</t>
  </si>
  <si>
    <t>If you enable this policy setting, the password saving checkbox is disabled for Terminal Services clients and users will not be able to save passwords.</t>
  </si>
  <si>
    <t>Critical operating system updates and service packs will automatically download and install at 3:00 A.M. daily.</t>
  </si>
  <si>
    <t>If you enable this policy setting, the users last shut down choice (Hibernate, Restart, etc.) is the default option in the Shut Down Windows dialog box, regardless of whether the Install Updates and Shut Down option is available in the What do you want the computer to do? list. If you disable or do not configure this policy setting, the Install Updates and Shut Down option will be the default option in the Shut Down Windows dialog box if updates are available for installation at the time the user selects the Shut Down option in the Start menu.</t>
  </si>
  <si>
    <t>Automatic Updates will not start until 10 minutes after the computer restarts.</t>
  </si>
  <si>
    <t>If you disable this policy setting, the Install Updates and Shut Down option will display in the Shut Down Windows dialog box if updates are available when the user selects the Shut Down option in the Start menu.</t>
  </si>
  <si>
    <t>Users will have to manually launch setup or installation programs that are provided on removable media.</t>
  </si>
  <si>
    <t>AC-3</t>
  </si>
  <si>
    <t>AC-7</t>
  </si>
  <si>
    <t>CM-6</t>
  </si>
  <si>
    <t>AC-1</t>
  </si>
  <si>
    <t>AU-2</t>
  </si>
  <si>
    <t>IA-5</t>
  </si>
  <si>
    <t>AC-4</t>
  </si>
  <si>
    <t>CM-5</t>
  </si>
  <si>
    <t>CM-7</t>
  </si>
  <si>
    <t>AU-8</t>
  </si>
  <si>
    <t>AC-2</t>
  </si>
  <si>
    <t>IA-2</t>
  </si>
  <si>
    <t>▪ Criticality</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</si>
  <si>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</si>
  <si>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</si>
  <si>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</si>
  <si>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</si>
  <si>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</si>
  <si>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</si>
  <si>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Weighted Pass Rate</t>
  </si>
  <si>
    <t>Totals</t>
  </si>
  <si>
    <t>Weighted Score</t>
  </si>
  <si>
    <t>Risk Rating</t>
  </si>
  <si>
    <t>Test Cases</t>
  </si>
  <si>
    <t>Weight</t>
  </si>
  <si>
    <t>Device Weighted Score:</t>
  </si>
  <si>
    <t>AU-11</t>
  </si>
  <si>
    <t>1.1.1.2</t>
  </si>
  <si>
    <t>1.1.1.3.1</t>
  </si>
  <si>
    <t>1.1.1.3.2</t>
  </si>
  <si>
    <t>1.1.1.3.2.1</t>
  </si>
  <si>
    <t>1.1.1.3.2.2</t>
  </si>
  <si>
    <t>1.1.1.3.3</t>
  </si>
  <si>
    <t>1.1.1.3.3.1</t>
  </si>
  <si>
    <t>1.1.1.3.3.2</t>
  </si>
  <si>
    <t>1.1.1.4</t>
  </si>
  <si>
    <t>1.1.1.4.1</t>
  </si>
  <si>
    <t>1.1.1.5</t>
  </si>
  <si>
    <t>1.1.1.6</t>
  </si>
  <si>
    <t>1.1.1.6.1</t>
  </si>
  <si>
    <t>1.1.1.6.2</t>
  </si>
  <si>
    <t>1.1.1.6.3</t>
  </si>
  <si>
    <t>1.1.1.6.4</t>
  </si>
  <si>
    <t>1.1.1.6.5</t>
  </si>
  <si>
    <t>1.1.1.7</t>
  </si>
  <si>
    <t>1.1.1.7.1</t>
  </si>
  <si>
    <t>1.1.1.8.1.1</t>
  </si>
  <si>
    <t>1.1.1.8.1.1.1</t>
  </si>
  <si>
    <t>1.1.1.8.1.1.2</t>
  </si>
  <si>
    <t>1.1.1.8.1.2</t>
  </si>
  <si>
    <t>1.1.1.8.1.2.1</t>
  </si>
  <si>
    <t>1.1.1.8.2</t>
  </si>
  <si>
    <t>1.1.1.8.2.1</t>
  </si>
  <si>
    <t>1.1.2.1.1</t>
  </si>
  <si>
    <t>1.1.2.1.1.2</t>
  </si>
  <si>
    <t>1.1.2.1.1.4</t>
  </si>
  <si>
    <t>1.1.2.2.1</t>
  </si>
  <si>
    <t>1.1.2.2.1.1</t>
  </si>
  <si>
    <t>1.1.2.2.1.2</t>
  </si>
  <si>
    <t>1.1.2.2.1.3</t>
  </si>
  <si>
    <t>1.1.2.2.1.4</t>
  </si>
  <si>
    <t>1.1.2.2.1.5</t>
  </si>
  <si>
    <t>1.1.2.2.1.6</t>
  </si>
  <si>
    <t>1.1.2.2.1.7</t>
  </si>
  <si>
    <t>1.1.2.3</t>
  </si>
  <si>
    <t>1.1.2.3.1</t>
  </si>
  <si>
    <t>1.1.2.3.2</t>
  </si>
  <si>
    <t>1.1.2.4</t>
  </si>
  <si>
    <t>1.1.2.4.1</t>
  </si>
  <si>
    <t>1.1.2.4.2</t>
  </si>
  <si>
    <t>1.1.2.5</t>
  </si>
  <si>
    <t>1.1.2.5.1</t>
  </si>
  <si>
    <t>1.1.2.5.2</t>
  </si>
  <si>
    <t>1.1.2.5.3</t>
  </si>
  <si>
    <t>1.2.1.1.1.8</t>
  </si>
  <si>
    <t>1.2.1.1.1.10</t>
  </si>
  <si>
    <t>1.2.1.1.1.11</t>
  </si>
  <si>
    <t>1.2.1.1.1.12</t>
  </si>
  <si>
    <t>1.2.1.1.1.13</t>
  </si>
  <si>
    <t>1.2.1.1.1.16</t>
  </si>
  <si>
    <t>1.2.1.1.1.17</t>
  </si>
  <si>
    <t>1.2.1.1.1.19</t>
  </si>
  <si>
    <t>1.2.1.1.1.20</t>
  </si>
  <si>
    <t>1.2.1.1.1.21</t>
  </si>
  <si>
    <t>1.2.1.1.1.22</t>
  </si>
  <si>
    <t>1.2.1.1.1.23</t>
  </si>
  <si>
    <t>1.2.1.1.1.24</t>
  </si>
  <si>
    <t>1.2.1.1.1.25</t>
  </si>
  <si>
    <t>1.2.1.1.1.27</t>
  </si>
  <si>
    <t>1.2.1.1.1.28</t>
  </si>
  <si>
    <t>1.2.1.1.1.29</t>
  </si>
  <si>
    <t>1.2.1.1.1.30</t>
  </si>
  <si>
    <t>1.2.1.1.1.32</t>
  </si>
  <si>
    <t>1.2.1.1.1.36</t>
  </si>
  <si>
    <t>1.2.1.1.1.37</t>
  </si>
  <si>
    <t>1.2.1.1.1.39</t>
  </si>
  <si>
    <t>1.2.1.1.1.40</t>
  </si>
  <si>
    <t>1.2.1.1.1.42</t>
  </si>
  <si>
    <t>1.2.1.1.1.44</t>
  </si>
  <si>
    <t>1.2.1.1.1.47</t>
  </si>
  <si>
    <t>1.2.1.1.1.48</t>
  </si>
  <si>
    <t>1.2.1.1.1.49</t>
  </si>
  <si>
    <t>1.2.1.1.1.50</t>
  </si>
  <si>
    <t>1.2.1.1.1.51</t>
  </si>
  <si>
    <t>1.2.1.1.1.52</t>
  </si>
  <si>
    <t>1.2.1.1.1.54</t>
  </si>
  <si>
    <t>1.2.1.1.1.55</t>
  </si>
  <si>
    <t>1.2.1.1.1.56</t>
  </si>
  <si>
    <t>1.2.1.1.1.59</t>
  </si>
  <si>
    <t>1.2.1.1.1.61</t>
  </si>
  <si>
    <t>1.2.1.1.1.62</t>
  </si>
  <si>
    <t>1.2.1.1.1.63</t>
  </si>
  <si>
    <t>1.2.1.1.1.64</t>
  </si>
  <si>
    <t>1.2.1.1.1.65</t>
  </si>
  <si>
    <t>1.2.1.1.1.69</t>
  </si>
  <si>
    <t>1.2.1.1.1.70</t>
  </si>
  <si>
    <t>1.2.1.1.1.72</t>
  </si>
  <si>
    <t>1.2.1.1.1.73</t>
  </si>
  <si>
    <t>1.2.1.1.1.74</t>
  </si>
  <si>
    <t>1.2.1.1.1.75</t>
  </si>
  <si>
    <t>1.2.1.1.1.76</t>
  </si>
  <si>
    <t>1.2.1.1.1.79</t>
  </si>
  <si>
    <t>1.2.1.1.1.80</t>
  </si>
  <si>
    <t>1.2.1.1.1.81</t>
  </si>
  <si>
    <t>1.2.1.1.1.82</t>
  </si>
  <si>
    <t>1.2.1.1.1.83</t>
  </si>
  <si>
    <t>1.2.1.1.1.87</t>
  </si>
  <si>
    <t>1.2.1.1.1.88</t>
  </si>
  <si>
    <t>1.2.1.1.1.89</t>
  </si>
  <si>
    <t>1.2.1.1.1.91</t>
  </si>
  <si>
    <t>1.2.1.1.2</t>
  </si>
  <si>
    <t>1.2.1.1.2.3</t>
  </si>
  <si>
    <t>1.2.1.1.2.4</t>
  </si>
  <si>
    <t>1.2.1.1.2.5</t>
  </si>
  <si>
    <t>1.2.1.1.2.6</t>
  </si>
  <si>
    <t>1.2.1.1.2.7</t>
  </si>
  <si>
    <t>1.2.1.1.2.8</t>
  </si>
  <si>
    <t>1.2.1.1.2.9</t>
  </si>
  <si>
    <t>1.2.1.1.2.10</t>
  </si>
  <si>
    <t>1.2.1.1.2.13</t>
  </si>
  <si>
    <t>1.2.1.1.2.14</t>
  </si>
  <si>
    <t>1.2.1.1.2.17</t>
  </si>
  <si>
    <t>1.2.1.1.2.20</t>
  </si>
  <si>
    <t>1.2.1.1.2.21</t>
  </si>
  <si>
    <t>1.2.1.1.2.22</t>
  </si>
  <si>
    <t>1.2.1.1.2.23</t>
  </si>
  <si>
    <t>1.2.1.1.2.24</t>
  </si>
  <si>
    <t>1.2.1.1.2.25</t>
  </si>
  <si>
    <t>1.2.1.1.2.26</t>
  </si>
  <si>
    <t>1.2.1.1.2.27</t>
  </si>
  <si>
    <t>1.2.1.1.2.28</t>
  </si>
  <si>
    <t>1.2.1.1.2.29</t>
  </si>
  <si>
    <t>1.2.1.1.2.31</t>
  </si>
  <si>
    <t>1.2.1.1.2.32</t>
  </si>
  <si>
    <t>1.2.1.1.2.33</t>
  </si>
  <si>
    <t>1.2.1.1.2.34</t>
  </si>
  <si>
    <t>1.2.1.1.2.35</t>
  </si>
  <si>
    <t>1.2.1.1.2.37</t>
  </si>
  <si>
    <t>1.2.1.1.2.38</t>
  </si>
  <si>
    <t>1.2.1.1.2.39</t>
  </si>
  <si>
    <t>1.2.1.1.2.40</t>
  </si>
  <si>
    <t>1.2.1.2.1.1</t>
  </si>
  <si>
    <t>1.2.1.2.1.1.1</t>
  </si>
  <si>
    <t>1.2.1.2.1.1.2</t>
  </si>
  <si>
    <t>1.2.1.2.1.1.3</t>
  </si>
  <si>
    <t>1.2.1.2.1.1.4</t>
  </si>
  <si>
    <t>1.2.1.2.1.1.5</t>
  </si>
  <si>
    <t>1.2.1.2.1.2</t>
  </si>
  <si>
    <t>1.2.1.2.1.2.1</t>
  </si>
  <si>
    <t>1.2.1.2.1.2.2</t>
  </si>
  <si>
    <t>1.2.1.2.1.2.3</t>
  </si>
  <si>
    <t>1.2.1.2.1.2.4</t>
  </si>
  <si>
    <t>1.2.1.2.1.2.5</t>
  </si>
  <si>
    <t>1.2.1.2.1.2.6</t>
  </si>
  <si>
    <t>1.2.1.2.1.2.7</t>
  </si>
  <si>
    <t>1.2.1.2.1.2.8</t>
  </si>
  <si>
    <t>1.2.1.2.1.2.9</t>
  </si>
  <si>
    <t>1.2.1.2.1.2.10</t>
  </si>
  <si>
    <t>1.2.1.2.1.2.11</t>
  </si>
  <si>
    <t>1.2.1.2.1.2.12</t>
  </si>
  <si>
    <t>1.2.1.2.1.3</t>
  </si>
  <si>
    <t>1.2.1.2.1.3.1</t>
  </si>
  <si>
    <t>1.2.1.2.1.3.2</t>
  </si>
  <si>
    <t>1.2.1.2.1.3.3</t>
  </si>
  <si>
    <t>1.2.1.2.1.3.4</t>
  </si>
  <si>
    <t>1.2.1.2.1.3.5</t>
  </si>
  <si>
    <t>1.2.1.2.1.3.6</t>
  </si>
  <si>
    <t>1.2.1.2.1.3.7</t>
  </si>
  <si>
    <t>1.2.1.2.1.3.8</t>
  </si>
  <si>
    <t>1.2.1.2.1.3.9</t>
  </si>
  <si>
    <t>1.2.1.2.1.4</t>
  </si>
  <si>
    <t>1.2.1.2.1.4.1</t>
  </si>
  <si>
    <t>1.2.1.2.1.4.2</t>
  </si>
  <si>
    <t>1.2.1.2.1.4.3</t>
  </si>
  <si>
    <t>1.2.1.2.1.4.4</t>
  </si>
  <si>
    <t>1.2.1.2.1.5</t>
  </si>
  <si>
    <t>1.2.1.2.1.5.1</t>
  </si>
  <si>
    <t>1.2.1.2.1.5.2</t>
  </si>
  <si>
    <t>1.2.1.2.1.5.3</t>
  </si>
  <si>
    <t>1.2.1.2.1.5.4</t>
  </si>
  <si>
    <t>1.2.1.2.1.6</t>
  </si>
  <si>
    <t>1.2.1.2.1.6.1</t>
  </si>
  <si>
    <t>1.2.1.2.1.6.2</t>
  </si>
  <si>
    <t>1.2.1.2.1.6.3</t>
  </si>
  <si>
    <t>1.2.1.2.1.6.4</t>
  </si>
  <si>
    <t>1.2.1.2.1.6.5</t>
  </si>
  <si>
    <t>1.2.1.2.1.6.6</t>
  </si>
  <si>
    <t>1.2.1.2.1.7</t>
  </si>
  <si>
    <t>1.2.1.2.1.7.1</t>
  </si>
  <si>
    <t>1.2.1.2.1.7.2</t>
  </si>
  <si>
    <t>1.2.1.2.1.7.3</t>
  </si>
  <si>
    <t>1.2.1.2.1.7.4</t>
  </si>
  <si>
    <t>1.2.1.2.1.7.5</t>
  </si>
  <si>
    <t>1.2.1.2.1.7.6</t>
  </si>
  <si>
    <t>1.2.1.2.1.8</t>
  </si>
  <si>
    <t>1.2.1.2.1.8.1</t>
  </si>
  <si>
    <t>1.2.1.2.1.8.2</t>
  </si>
  <si>
    <t>1.2.1.2.1.8.3</t>
  </si>
  <si>
    <t>1.2.1.2.1.8.4</t>
  </si>
  <si>
    <t>1.2.1.2.1.9</t>
  </si>
  <si>
    <t>1.2.1.2.1.9.1</t>
  </si>
  <si>
    <t>1.2.1.2.1.9.2</t>
  </si>
  <si>
    <t>1.2.1.2.1.9.3</t>
  </si>
  <si>
    <t>1.2.1.3.1.1.1</t>
  </si>
  <si>
    <t>1.2.1.3.1.1.1.1</t>
  </si>
  <si>
    <t>1.2.1.3.1.1.1.2</t>
  </si>
  <si>
    <t>1.2.1.3.1.1.1.3</t>
  </si>
  <si>
    <t>1.2.1.3.1.1.1.4</t>
  </si>
  <si>
    <t>1.2.1.3.1.1.1.5</t>
  </si>
  <si>
    <t>1.2.1.3.1.1.1.6</t>
  </si>
  <si>
    <t>1.2.1.3.1.1.1.7</t>
  </si>
  <si>
    <t>1.2.1.3.1.1.2</t>
  </si>
  <si>
    <t>1.2.1.3.1.1.2.1</t>
  </si>
  <si>
    <t>1.2.1.3.1.1.2.2</t>
  </si>
  <si>
    <t>1.2.1.3.1.1.2.3</t>
  </si>
  <si>
    <t>1.2.1.3.1.1.2.4</t>
  </si>
  <si>
    <t>1.2.1.3.1.1.2.5</t>
  </si>
  <si>
    <t>1.2.1.3.1.1.2.6</t>
  </si>
  <si>
    <t>1.2.1.3.1.1.2.7</t>
  </si>
  <si>
    <t>1.2.1.3.1.1.3</t>
  </si>
  <si>
    <t>1.2.1.3.1.1.3.1</t>
  </si>
  <si>
    <t>1.2.1.3.1.1.3.2</t>
  </si>
  <si>
    <t>1.2.1.3.1.1.3.3</t>
  </si>
  <si>
    <t>1.2.1.3.1.1.3.4</t>
  </si>
  <si>
    <t>1.2.1.3.1.1.3.5</t>
  </si>
  <si>
    <t>1.2.1.3.1.1.3.6</t>
  </si>
  <si>
    <t>1.2.1.3.1.1.3.7</t>
  </si>
  <si>
    <t>1.2.1.4.1.1</t>
  </si>
  <si>
    <t>1.2.1.4.1.2</t>
  </si>
  <si>
    <t>1.2.1.4.1.3</t>
  </si>
  <si>
    <t>1.2.1.4.2.1</t>
  </si>
  <si>
    <t>1.2.1.4.2.2</t>
  </si>
  <si>
    <t>1.2.1.4.2.3</t>
  </si>
  <si>
    <t>1.2.1.4.2.4</t>
  </si>
  <si>
    <t>1.2.1.4.2.5</t>
  </si>
  <si>
    <t>1.2.1.4.2.6</t>
  </si>
  <si>
    <t>2.1.1.1</t>
  </si>
  <si>
    <t>2.1.1.1.1</t>
  </si>
  <si>
    <t>2.1.1.1.2</t>
  </si>
  <si>
    <t>2.1.1.1.3</t>
  </si>
  <si>
    <t>2.1.2.1</t>
  </si>
  <si>
    <t>2.1.2.1.1</t>
  </si>
  <si>
    <t>2.1.2.1.2</t>
  </si>
  <si>
    <t>2.1.2.1.3</t>
  </si>
  <si>
    <t>2.1.2.1.4</t>
  </si>
  <si>
    <t>CCE-9528-1</t>
  </si>
  <si>
    <t>CCE-9603-2</t>
  </si>
  <si>
    <t>CCE-10136-0</t>
  </si>
  <si>
    <t>CCE-9500-0</t>
  </si>
  <si>
    <t>CCE-00000-0</t>
  </si>
  <si>
    <t>CCE-10156-8</t>
  </si>
  <si>
    <t>CCE-10064-4</t>
  </si>
  <si>
    <t>If you enable this policy setting, remote access is allowed to all supported shells to execute scripts and commands. If you disable or do not configure this policy setting, remote access is not allowed to all supported shells to execute scripts and commands.</t>
  </si>
  <si>
    <t>CCE-10077-6</t>
  </si>
  <si>
    <t>Date execution prevent can cause certain plug-in applications for Windows Explorer to fail.</t>
  </si>
  <si>
    <t>CCE-9918-4</t>
  </si>
  <si>
    <t>CCE-9403-7</t>
  </si>
  <si>
    <t>CCE-10205-3</t>
  </si>
  <si>
    <t>If you enable this policy setting, the operating systems on the servers in your environment will restart themselves automatically. For critical servers this could lead to a temporary denial of service (DoS) condition.</t>
  </si>
  <si>
    <t>CCE-9672-7</t>
  </si>
  <si>
    <t>CCE-9464-9</t>
  </si>
  <si>
    <t>CCE-9733-7</t>
  </si>
  <si>
    <t>If you enable this policy setting, all local administrator accounts on the machine will be displayed so the user can choose one and enter the correct password. If you disable this policy setting, users will be required to always type in a username and password to elevate.</t>
  </si>
  <si>
    <t>CCE-9938-2</t>
  </si>
  <si>
    <t>CCE-10103-0</t>
  </si>
  <si>
    <t>CCE-9764-2</t>
  </si>
  <si>
    <t>CCE-9518-2</t>
  </si>
  <si>
    <t>CCE-10090-9</t>
  </si>
  <si>
    <t>If you enable this policy, or if it is not configured, the user is prompted for a password when the system resumes from sleep. If you disable this policy, the user is not prompted for a password when the system resumes from sleep.</t>
  </si>
  <si>
    <t>CCE-9829-3</t>
  </si>
  <si>
    <t>CCE-9670-1</t>
  </si>
  <si>
    <t>CCE-9674-3</t>
  </si>
  <si>
    <t>CCE-10093-3</t>
  </si>
  <si>
    <t>CCE-9643-8</t>
  </si>
  <si>
    <t>CCE-9559-6</t>
  </si>
  <si>
    <t>CCE-10140-2</t>
  </si>
  <si>
    <t>CCE-9195-9</t>
  </si>
  <si>
    <t>CCE-10061-0</t>
  </si>
  <si>
    <t>CCE-9396-3</t>
  </si>
  <si>
    <t>CCE-10181-6</t>
  </si>
  <si>
    <t>CCE-9506-7</t>
  </si>
  <si>
    <t>CCE-9960-6</t>
  </si>
  <si>
    <t>CCE-9361-7</t>
  </si>
  <si>
    <t>CCE-9616-4</t>
  </si>
  <si>
    <t>CCE-8868-2</t>
  </si>
  <si>
    <t>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</si>
  <si>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CCE-9344-3</t>
  </si>
  <si>
    <t>CCE-8591-0</t>
  </si>
  <si>
    <t>Users will see a message in a dialog box before they can log on to the server console.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</si>
  <si>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CCE-9503-4</t>
  </si>
  <si>
    <t>CCE-9534-9</t>
  </si>
  <si>
    <t>CCE-9418-5</t>
  </si>
  <si>
    <t>CCE-9387-2</t>
  </si>
  <si>
    <t>CCE-9199-1</t>
  </si>
  <si>
    <t>CCE-9496-1</t>
  </si>
  <si>
    <t>CCE-8973-0</t>
  </si>
  <si>
    <t>CCE-8936-7</t>
  </si>
  <si>
    <t>CCE-9358-3</t>
  </si>
  <si>
    <t>Disabled is the default configuration for this policy setting on member computers; therefore it will have no impact on them. The default configuration for domain controllers is Enabled. If you disable this policy setting on domain controllers, legacy computers may be unable to communicate with Windows Server 2003based domains. For example, the following computers may not work: . Windows NT 4.0based Remote Access Service servers. . Microsoft SQL Servers that run on Windows NT 3.xbased or Windows NT 4.0based computers. . Remote Access Service or Microsoft SQL servers that run on Windows 2000based computers and are located in Windows NT 3.x domains or Windows NT 4.0 domains.</t>
  </si>
  <si>
    <t>CCE-9531-5</t>
  </si>
  <si>
    <t>Users that log on using the local Administrator account will be prompted for consent whenever a program requests an elevation in privilege.</t>
  </si>
  <si>
    <t>CCE-8811-2</t>
  </si>
  <si>
    <t>CCE-8825-2</t>
  </si>
  <si>
    <t>CCE-8655-3</t>
  </si>
  <si>
    <t>CCE-9342-7</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</si>
  <si>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Windows(R) 2000, Windows XP, and Windows Server 2003.</t>
  </si>
  <si>
    <t>CCE-8714-8</t>
  </si>
  <si>
    <t>CCE-9040-7</t>
  </si>
  <si>
    <t>CCE-9327-8</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</si>
  <si>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 COMNAPSNA session access . COMNODESNA session access . SQLQUERYSQL instance access . SPOOLSSSpooler service . LLSRPCLicense Logging service . NetlogonNet Logon service . LsarpcLSA access . SamrRemote access to SAM objects . browserComputer Browser service Previous to the release of Windows Server 2003 with Service Pack 1 (SP1) these named pipes were allowed anonymous access by default, but with the increased hardening in Windows Server 2003 with SP1 these pipes must be explicitly added if needed.</t>
  </si>
  <si>
    <t>CCE-9540-6</t>
  </si>
  <si>
    <t>CCE-9123-1</t>
  </si>
  <si>
    <t>Enabling this setting requires that you have a PKI infrastructure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</si>
  <si>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CCE-9021-7</t>
  </si>
  <si>
    <t>CCE-9026-6</t>
  </si>
  <si>
    <t>CCE-9191-8</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</si>
  <si>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</si>
  <si>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CCE-9249-4</t>
  </si>
  <si>
    <t>The individual audit policy subcategories that are available in Windows Vista are not exposed in the interface of Group Policy tools. Administrators can deploy a custom audit policy that applies detailed security auditing settings to Windows Vista-based client computers in a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</si>
  <si>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CCE-9432-6</t>
  </si>
  <si>
    <t>CCE-8937-5</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</si>
  <si>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t>
  </si>
  <si>
    <t>CCE-9301-3</t>
  </si>
  <si>
    <t>CCE-9375-7</t>
  </si>
  <si>
    <t>CCE-9395-5</t>
  </si>
  <si>
    <t>CCE-9295-7</t>
  </si>
  <si>
    <t>Users will need to provide administrative passwords to be able to run programs with elevated privileges. This could cause an increased load on IT staff while the programs that are impacted are identified and standard operating procedures are modified to support least privilege operations.</t>
  </si>
  <si>
    <t>CCE-8813-8</t>
  </si>
  <si>
    <t>CCE-8807-0</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</si>
  <si>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 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</si>
  <si>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CCE-8974-8</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</si>
  <si>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</si>
  <si>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CCE-9251-0</t>
  </si>
  <si>
    <t>CCE-9348-4</t>
  </si>
  <si>
    <t>CCE-8806-2</t>
  </si>
  <si>
    <t>CCE-9156-1</t>
  </si>
  <si>
    <t>CCE-9386-4</t>
  </si>
  <si>
    <t>CCE-9265-0</t>
  </si>
  <si>
    <t>CCE-9222-1</t>
  </si>
  <si>
    <t>Users will be unable to log on to any computers if there is no domain controller available to authenticate them. Organizations may want to configure this value to 2 for end-user computers, especially for mobile users. A configuration value of 2 means that the user's logon information will still be in the cache, even if a member of the IT department has recently logged on to their computer to perform system maintenance. This method allows users to log on to their computers when they are not connected to the organization's network.</t>
  </si>
  <si>
    <t>CCE-8487-1</t>
  </si>
  <si>
    <t>CCE-9449-0</t>
  </si>
  <si>
    <t>CCE-9736-0</t>
  </si>
  <si>
    <t>CCE-9501-8</t>
  </si>
  <si>
    <t>CCE-8817-9</t>
  </si>
  <si>
    <t>CCE-8818-7</t>
  </si>
  <si>
    <t>CCE-9463-1</t>
  </si>
  <si>
    <t>CCE-9801-2</t>
  </si>
  <si>
    <t>Users and administrators will need to learn to work with UAC prompts and adjust their work habits to use least privilege operations.</t>
  </si>
  <si>
    <t>CCE-9189-2</t>
  </si>
  <si>
    <t>CCE-9768-3</t>
  </si>
  <si>
    <t>CCE-9406-0</t>
  </si>
  <si>
    <t>CCE-9319-5</t>
  </si>
  <si>
    <t>CCE-9307-0</t>
  </si>
  <si>
    <t>CCE-9196-7</t>
  </si>
  <si>
    <t>This policy setting controls the behavior of the elevation prompt for administrators.</t>
  </si>
  <si>
    <t>CCE-8958-1</t>
  </si>
  <si>
    <t>CCE-9317-9</t>
  </si>
  <si>
    <t>CCE-9345-0</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</si>
  <si>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</si>
  <si>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CCE-8583-7</t>
  </si>
  <si>
    <t>CCE-8612-4</t>
  </si>
  <si>
    <t>CCE-8999-5</t>
  </si>
  <si>
    <t>CCE-8414-5</t>
  </si>
  <si>
    <t>By default, only members of the local Administrator group are granted this right. Other user accounts must be explicitly granted the right as necessary. If your organizations users are not members of the local Administrators groups on their portable computers, they will be unable to remove their own portable computers from their docking stations without shutting them down first. Therefore, you may want to assign the Remove computer from docking station privilege to the local Users group for portable computers.</t>
  </si>
  <si>
    <t>CCE-9326-0</t>
  </si>
  <si>
    <t>CCE-8423-6</t>
  </si>
  <si>
    <t>CCE-9309-6</t>
  </si>
  <si>
    <t>CCE-8732-0</t>
  </si>
  <si>
    <t>CCE-9417-7</t>
  </si>
  <si>
    <t>CCE-9185-0</t>
  </si>
  <si>
    <t>CCE-9068-8</t>
  </si>
  <si>
    <t>CCE-9226-2</t>
  </si>
  <si>
    <t>CCE-9336-9</t>
  </si>
  <si>
    <t>CCE-9244-5</t>
  </si>
  <si>
    <t>CCE-8467-3</t>
  </si>
  <si>
    <t>CCE-8431-9</t>
  </si>
  <si>
    <t>CCE-8475-6</t>
  </si>
  <si>
    <t>CCE-9289-0</t>
  </si>
  <si>
    <t>CCE-9223-9</t>
  </si>
  <si>
    <t>CCE-9380-7</t>
  </si>
  <si>
    <t>CCE-9135-5</t>
  </si>
  <si>
    <t>CCE-9239-5</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</si>
  <si>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 it is recommended that it is assigned to the Users group.If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</si>
  <si>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CCE-9253-6</t>
  </si>
  <si>
    <t>CCE-9212-2</t>
  </si>
  <si>
    <t>CCE-9407-8</t>
  </si>
  <si>
    <t>CCE-8930-0</t>
  </si>
  <si>
    <t>CCE-9419-3</t>
  </si>
  <si>
    <t>CCE-9014-2</t>
  </si>
  <si>
    <t>CCE-9048-0</t>
  </si>
  <si>
    <t>CCE-9520-8</t>
  </si>
  <si>
    <t>CCE-9863-2</t>
  </si>
  <si>
    <t>CCE-9850-9</t>
  </si>
  <si>
    <t>CCE-9925-9</t>
  </si>
  <si>
    <t>CCE-9586-9</t>
  </si>
  <si>
    <t>CCE-9789-9</t>
  </si>
  <si>
    <t>CCE-9455-7</t>
  </si>
  <si>
    <t>CCE-9376-5</t>
  </si>
  <si>
    <t>CCE-9217-1</t>
  </si>
  <si>
    <t>CCE-9856-6</t>
  </si>
  <si>
    <t>CCE-9803-8</t>
  </si>
  <si>
    <t>CCE-9133-0</t>
  </si>
  <si>
    <t>CCE-9737-8</t>
  </si>
  <si>
    <t>CCE-9460-7</t>
  </si>
  <si>
    <t>CCE-9816-0</t>
  </si>
  <si>
    <t>CCE-9720-4</t>
  </si>
  <si>
    <t>CCE-9728-7</t>
  </si>
  <si>
    <t>CCE-9622-2</t>
  </si>
  <si>
    <t>CCE-9763-4</t>
  </si>
  <si>
    <t>CCE-8956-5</t>
  </si>
  <si>
    <t>CCE-8853-4</t>
  </si>
  <si>
    <t>CCE-9661-0</t>
  </si>
  <si>
    <t>CCE-9632-1</t>
  </si>
  <si>
    <t>CCE-8856-7</t>
  </si>
  <si>
    <t>CCE-9076-1</t>
  </si>
  <si>
    <t>CCE-9683-4</t>
  </si>
  <si>
    <t>CCE-9637-0</t>
  </si>
  <si>
    <t>CCE-9628-9</t>
  </si>
  <si>
    <t>CCE-9734-5</t>
  </si>
  <si>
    <t>CCE-9765-9</t>
  </si>
  <si>
    <t>CCE-9735-2</t>
  </si>
  <si>
    <t>CCE-9227-0</t>
  </si>
  <si>
    <t>CCE-9562-0</t>
  </si>
  <si>
    <t>CCE-9492-0</t>
  </si>
  <si>
    <t>CCE-9153-8</t>
  </si>
  <si>
    <t>CCE-9902-8</t>
  </si>
  <si>
    <t>CCE-9633-9</t>
  </si>
  <si>
    <t>CCE-10021-4</t>
  </si>
  <si>
    <t>CCE-9596-8</t>
  </si>
  <si>
    <t>CCE-9976-2</t>
  </si>
  <si>
    <t>CCE-9644-6</t>
  </si>
  <si>
    <t>CCE-9498-7</t>
  </si>
  <si>
    <t>CCE-9542-2</t>
  </si>
  <si>
    <t>CCE-9692-5</t>
  </si>
  <si>
    <t>CCE-9657-8</t>
  </si>
  <si>
    <t>CCE-8822-9</t>
  </si>
  <si>
    <t>CCE-9258-5</t>
  </si>
  <si>
    <t>CCE-9808-7</t>
  </si>
  <si>
    <t>CCE-9148-8</t>
  </si>
  <si>
    <t>CCE-9725-3</t>
  </si>
  <si>
    <t>CCE-9988-7</t>
  </si>
  <si>
    <t>CCE-9190-0</t>
  </si>
  <si>
    <t>CCE-9878-0</t>
  </si>
  <si>
    <t>CCE-9522-4</t>
  </si>
  <si>
    <t>CCE-8870-8</t>
  </si>
  <si>
    <t>CCE-8884-9</t>
  </si>
  <si>
    <t>CCE-9739-4</t>
  </si>
  <si>
    <t>CCE-9663-6</t>
  </si>
  <si>
    <t>CCE-9712-1</t>
  </si>
  <si>
    <t>CCE-9694-1</t>
  </si>
  <si>
    <t>CCE-9817-8</t>
  </si>
  <si>
    <t>CCE-9007-6</t>
  </si>
  <si>
    <t>CCE-9742-8</t>
  </si>
  <si>
    <t>CCE-9593-5</t>
  </si>
  <si>
    <t>CCE-9786-5</t>
  </si>
  <si>
    <t>CCE-9773-3</t>
  </si>
  <si>
    <t>CCE-9588-5</t>
  </si>
  <si>
    <t>CCE-9509-1</t>
  </si>
  <si>
    <t>CCE-9686-7</t>
  </si>
  <si>
    <t>CCE-9465-6</t>
  </si>
  <si>
    <t>CCE-9774-1</t>
  </si>
  <si>
    <t>CCE-9620-6</t>
  </si>
  <si>
    <t>CCE-9329-4</t>
  </si>
  <si>
    <t>CCE-9069-6</t>
  </si>
  <si>
    <t>CCE-9308-8</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</si>
  <si>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</si>
  <si>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CCE-9136-3</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</si>
  <si>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</si>
  <si>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CCE-9400-3</t>
  </si>
  <si>
    <t>CCE-9260-1</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</si>
  <si>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NT(R) 4.0 do not support passwords that are longer than 14 characters. Computers that run these older operating systems are unable to authenticate with computers or domains that use accounts that require long passwords.</t>
  </si>
  <si>
    <t>CCE-9357-5</t>
  </si>
  <si>
    <t>CCE-9193-4</t>
  </si>
  <si>
    <t>CCE-8912-8</t>
  </si>
  <si>
    <t>CCE-9330-2</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</si>
  <si>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</si>
  <si>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CCE-9370-8</t>
  </si>
  <si>
    <t>Users who have a legitimate need to remove zone information from files will not be able to do so.</t>
  </si>
  <si>
    <t>CCE-9684-2</t>
  </si>
  <si>
    <t>CCE-10166-7</t>
  </si>
  <si>
    <t>When the Notify antivirus programs when opening attachments setting is Enabled, every downloaded file or e-mail attachment that the user opens will be scanned.</t>
  </si>
  <si>
    <t>CCE-10076-8</t>
  </si>
  <si>
    <t>The screen saver will automatically activate when the computer has been unattended for the amount of time specified by the Screen Saver timeout setting. The impact should be minimal since the screen saver is enabled by default.</t>
  </si>
  <si>
    <t>CCE-10051-1</t>
  </si>
  <si>
    <t>The screen saver will automatically activate when the computer has been unattended for the amount of time specified. The impact should be minimal since the screen saver is enabled by default.</t>
  </si>
  <si>
    <t>CCE-10148-5</t>
  </si>
  <si>
    <t>Users will have to provide their logon credentials when they want to access their locked desktop session.</t>
  </si>
  <si>
    <t>CCE-9730-3</t>
  </si>
  <si>
    <t>The screen saver will automatically activate when the computer has been unattended for the amount of time specified by the Screen Saver timeout setting.</t>
  </si>
  <si>
    <t>CCE-9958-0</t>
  </si>
  <si>
    <t>Any feature is a potential avenue of attack, those that enable inbound network connections are particularly risky. Only enable the use of the Windows Remote Shell on trusted networks and when feasible employ additional controls such as IPsec.</t>
  </si>
  <si>
    <t>Data execution prevention helps reduce the risk of certain classes of attacks by blocking the execution of code stored where the system only expects data to be stored.</t>
  </si>
  <si>
    <t>Enabling this setting ensures that anyone who wakes an unattended computer from sleep state will have to provide logon credentials before they can access the system.</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</si>
  <si>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</si>
  <si>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Blank passwords are a serious threat to computer security and should be forbidden through both organizational policy and suitable technical measures. In fact, the default settings for Active Directory(R)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</si>
  <si>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</si>
  <si>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An unauthorized user could anonymously list account names and shared resources and use the information to attempt to guess passwords, perform social engineering attacks, or launch DoS attacks.</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</si>
  <si>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</si>
  <si>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</si>
  <si>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adminstrator needs to use during the Remote Desktop session.</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</si>
  <si>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</si>
  <si>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</si>
  <si>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</si>
  <si>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When a Windows Server 2003, Windows XP, Windows 2000, or Windows NT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</si>
  <si>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If you enable this policy setting, the server can transmit passwords in plaintext across the network to other computers that offer SMB services. These other computers may not use any of the SMB security mechanisms that are included with Windows Server 2003.</t>
  </si>
  <si>
    <t>Important information that is kept in real memory may be written periodically to the page file to help Windows Server 2003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</si>
  <si>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</si>
  <si>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</si>
  <si>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</si>
  <si>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A user who is assigned this user right could increase the scheduling priority of a process to Real-Time, which would leave little processing time for all other processes and could lead to a DoS condition.</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</si>
  <si>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</si>
  <si>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Anyone who is assigned the Modify firmware environment values user right could configure the settings of a hardware component to cause it to fail, which could lead to data corruption or a DoS condition.</t>
  </si>
  <si>
    <t>Any user who can shut down a computer could cause a DoS condition to occur. Therefore, this user right should be tightly restricted.</t>
  </si>
  <si>
    <t>Users who can create global objects could affect Windows services and processes that run under other user or system accounts. This capability could lead to a variety of problems, such as application failure, data corruption and elevation of privilege.</t>
  </si>
  <si>
    <t>A user who is assigned the Perform volume maintenance tasks user right could delete a volume, which could result in the loss of data or a DoS condition.</t>
  </si>
  <si>
    <t>Users with the Lock pages in memory user right could assign physical memory to several processes, which could leave little or no RAM for other processes and result in a DoS condition.</t>
  </si>
  <si>
    <t>If an account is given this right the user of the account may create an application that calls into Credential Manager and is returned the credentials for another user.</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</si>
  <si>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Windows Server(R) 2003 with Service Pack 1 (SP1), because the default share and NTFS permissions in Windows Server 2003 do not include the Everyone group. This vulnerability may have a higher level of risk for computers that you upgrade from Windows NT(R) 4.0 or Windows 2000, because the default permissions for these operating systems are not as restrictive as the default permissions in Windows Server 2003.</t>
  </si>
  <si>
    <t>Password attacks can use automated methods to try millions of password combinations for any user account. The effectiveness of such attacks can be almost eliminated if you limit the number of failed logons that can be performed.
However, a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</si>
  <si>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</si>
  <si>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A user might remove information that indicates a file came from an untrustworthy location.</t>
  </si>
  <si>
    <t>A file that is downloaded from a computer in the Internet or Restricted Sites zone may be moved to a location that makes it appear safe, like an intranet file share, and executed by an unsuspecting user.</t>
  </si>
  <si>
    <t>Antivirus programs that do not perform on-access checks may not be able to scan downloaded files.</t>
  </si>
  <si>
    <t>If a user forgets to lock their computer when they walk away its possible that a passerby will hijack it.</t>
  </si>
  <si>
    <t>WIN7-100</t>
  </si>
  <si>
    <t>WIN7-101</t>
  </si>
  <si>
    <t>WIN7-102</t>
  </si>
  <si>
    <t>WIN7-103</t>
  </si>
  <si>
    <t>WIN7-104</t>
  </si>
  <si>
    <t>WIN7-105</t>
  </si>
  <si>
    <t>WIN7-106</t>
  </si>
  <si>
    <t>WIN7-107</t>
  </si>
  <si>
    <t>WIN7-108</t>
  </si>
  <si>
    <t>WIN7-109</t>
  </si>
  <si>
    <t>WIN7-110</t>
  </si>
  <si>
    <t>WIN7-111</t>
  </si>
  <si>
    <t>WIN7-112</t>
  </si>
  <si>
    <t>WIN7-113</t>
  </si>
  <si>
    <t>WIN7-114</t>
  </si>
  <si>
    <t>WIN7-115</t>
  </si>
  <si>
    <t>WIN7-116</t>
  </si>
  <si>
    <t>WIN7-117</t>
  </si>
  <si>
    <t>WIN7-118</t>
  </si>
  <si>
    <t>WIN7-119</t>
  </si>
  <si>
    <t>WIN7-120</t>
  </si>
  <si>
    <t>WIN7-121</t>
  </si>
  <si>
    <t>WIN7-122</t>
  </si>
  <si>
    <t>WIN7-123</t>
  </si>
  <si>
    <t>WIN7-124</t>
  </si>
  <si>
    <t>WIN7-125</t>
  </si>
  <si>
    <t>WIN7-126</t>
  </si>
  <si>
    <t>WIN7-127</t>
  </si>
  <si>
    <t>WIN7-128</t>
  </si>
  <si>
    <t>WIN7-129</t>
  </si>
  <si>
    <t>WIN7-130</t>
  </si>
  <si>
    <t>WIN7-131</t>
  </si>
  <si>
    <t>WIN7-132</t>
  </si>
  <si>
    <t>WIN7-133</t>
  </si>
  <si>
    <t>WIN7-134</t>
  </si>
  <si>
    <t>WIN7-135</t>
  </si>
  <si>
    <t>WIN7-136</t>
  </si>
  <si>
    <t>WIN7-137</t>
  </si>
  <si>
    <t>WIN7-138</t>
  </si>
  <si>
    <t>WIN7-139</t>
  </si>
  <si>
    <t>WIN7-140</t>
  </si>
  <si>
    <t>WIN7-141</t>
  </si>
  <si>
    <t>WIN7-142</t>
  </si>
  <si>
    <t>WIN7-143</t>
  </si>
  <si>
    <t>WIN7-144</t>
  </si>
  <si>
    <t>WIN7-145</t>
  </si>
  <si>
    <t>WIN7-146</t>
  </si>
  <si>
    <t>WIN7-147</t>
  </si>
  <si>
    <t>WIN7-148</t>
  </si>
  <si>
    <t>WIN7-149</t>
  </si>
  <si>
    <t>WIN7-150</t>
  </si>
  <si>
    <t>WIN7-151</t>
  </si>
  <si>
    <t>WIN7-152</t>
  </si>
  <si>
    <t>WIN7-153</t>
  </si>
  <si>
    <t>WIN7-154</t>
  </si>
  <si>
    <t>WIN7-155</t>
  </si>
  <si>
    <t>WIN7-156</t>
  </si>
  <si>
    <t>WIN7-157</t>
  </si>
  <si>
    <t>WIN7-158</t>
  </si>
  <si>
    <t>WIN7-159</t>
  </si>
  <si>
    <t>WIN7-160</t>
  </si>
  <si>
    <t>WIN7-161</t>
  </si>
  <si>
    <t>WIN7-162</t>
  </si>
  <si>
    <t>WIN7-163</t>
  </si>
  <si>
    <t>WIN7-164</t>
  </si>
  <si>
    <t>WIN7-165</t>
  </si>
  <si>
    <t>WIN7-166</t>
  </si>
  <si>
    <t>WIN7-167</t>
  </si>
  <si>
    <t>WIN7-168</t>
  </si>
  <si>
    <t>WIN7-169</t>
  </si>
  <si>
    <t>WIN7-170</t>
  </si>
  <si>
    <t>WIN7-171</t>
  </si>
  <si>
    <t>WIN7-172</t>
  </si>
  <si>
    <t>WIN7-173</t>
  </si>
  <si>
    <t>WIN7-174</t>
  </si>
  <si>
    <t>WIN7-175</t>
  </si>
  <si>
    <t>WIN7-176</t>
  </si>
  <si>
    <t>WIN7-177</t>
  </si>
  <si>
    <t>WIN7-178</t>
  </si>
  <si>
    <t>WIN7-179</t>
  </si>
  <si>
    <t>WIN7-180</t>
  </si>
  <si>
    <t>WIN7-181</t>
  </si>
  <si>
    <t>WIN7-182</t>
  </si>
  <si>
    <t>WIN7-183</t>
  </si>
  <si>
    <t>WIN7-184</t>
  </si>
  <si>
    <t>WIN7-185</t>
  </si>
  <si>
    <t>WIN7-186</t>
  </si>
  <si>
    <t>WIN7-187</t>
  </si>
  <si>
    <t>WIN7-188</t>
  </si>
  <si>
    <t>WIN7-189</t>
  </si>
  <si>
    <t>WIN7-190</t>
  </si>
  <si>
    <t>WIN7-191</t>
  </si>
  <si>
    <t>WIN7-192</t>
  </si>
  <si>
    <t>WIN7-193</t>
  </si>
  <si>
    <t>WIN7-194</t>
  </si>
  <si>
    <t>WIN7-195</t>
  </si>
  <si>
    <t>WIN7-196</t>
  </si>
  <si>
    <t>WIN7-197</t>
  </si>
  <si>
    <t>WIN7-198</t>
  </si>
  <si>
    <t>WIN7-199</t>
  </si>
  <si>
    <t>WIN7-200</t>
  </si>
  <si>
    <t>WIN7-201</t>
  </si>
  <si>
    <t>WIN7-202</t>
  </si>
  <si>
    <t>WIN7-203</t>
  </si>
  <si>
    <t>WIN7-204</t>
  </si>
  <si>
    <t>WIN7-205</t>
  </si>
  <si>
    <t>WIN7-206</t>
  </si>
  <si>
    <t>WIN7-207</t>
  </si>
  <si>
    <t>WIN7-208</t>
  </si>
  <si>
    <t>WIN7-209</t>
  </si>
  <si>
    <t>WIN7-210</t>
  </si>
  <si>
    <t>WIN7-211</t>
  </si>
  <si>
    <t>WIN7-212</t>
  </si>
  <si>
    <t>WIN7-213</t>
  </si>
  <si>
    <t>WIN7-214</t>
  </si>
  <si>
    <t>WIN7-215</t>
  </si>
  <si>
    <t>CIS Benchmark Section #</t>
  </si>
  <si>
    <t>Recommendation #</t>
  </si>
  <si>
    <t>This policy setting allows you to manage configuration of remote access to all supported shells to execute scripts and commands.</t>
  </si>
  <si>
    <t>Disabling data execution prevention can allow certain legacy plug-in applications to function without terminating Explorer.</t>
  </si>
  <si>
    <t>This policy setting specifies whether Terminal Services always prompts the client computer for a password upon connection. You can use this policy setting to enforce a password prompt for users who log on to Terminal Services, even if they already provided the password in the Remote Desktop Connection client. By default, Terminal Services allows users to automatically log on if they enter a password in the Remote Desktop Connection client. Note If you do not configure this policy setting, the local computer administrator can use the Terminal Services Configuration tool to either allow or prevent passwords from being automatically sent.</t>
  </si>
  <si>
    <t>Specifies whether or not the user is prompted for a password when the system resumes from sleep.</t>
  </si>
  <si>
    <t>This policy setting determines when registry policies are updated. It affects all policies in the Administrative Templates folder, and any other policies that store values in the registry. If this policy setting is enabled, the following options are available:
. Do not apply during periodic background processing.
. Process even if the Group Policy objects have not changed.
Some settings that are configured through the Administrative Templates are made in areas of the registry that are accessible to users. User changes to these settings will be overwritten if this policy setting is enabled.</t>
  </si>
  <si>
    <t>This policy setting controls the behavior of the elevation prompt for standard users. The options are: . Prompt for credentials: When an operation requires elevation of privilege, the user is prompted to enter an administrative user name and password. If the user enters valid credentials, the operation continues with the applicable privilege. . Automatically deny elevation requests: When an operation requires elevation of privilege, a configurable access denied error message is displayed. An enterprise that is running desktops as standard user may choose this setting to reduce help desk calls. . Prompt for credentials on the secure desktop: (Default) When an operation requires elevation of privilege, the user is prompted on the secure desktop to enter a different user name and password. If the user enters valid credentials, the operation continues with the applicable privilege. Note that this option was introduced in Windows 7 and it is not applicable to computers running Windows Vista or Windows Server 2008.</t>
  </si>
  <si>
    <t>This policy setting controls the behavior of the elevation prompt for administrators. The options are: . Elevate without prompting: Allows privileged accounts to perform an operation that requires elevation without requiring consent or credentials. Note: Use this option only in the most constrained environments. . Prompt for credentials on the secure desktop: When an operation requires elevation of privilege, the user is prompted on the secure desktop to enter a privileged user name and password. If the user enters valid credentials, the operation continues with the users highest available privilege. . Prompt for consent on the secure desktop: When an operation requires elevation of privilege, the user is prompted on the secure desktop to select either Permit or Deny. If the user selects Permit, the operation continues with the users highest available privilege. . Prompt for credentials: When an operation requires elevation of privilege, the user is prompted to enter an administrative user name and password. If the user enters valid credentials, the operation continues with the applicable privilege. . Prompt for consent: When an operation requires elevation of privilege, the user is prompted to select either Permit or Deny. If the user selects Permit, the operation continues with the users highest available privilege. . Prompt for consent for non-Windows binaries: (Default) When an operation for a non-Microsoft application requires elevation of privilege, the user is prompted on the secure desktop to select either Permit or Deny. If the user selects Permit, the operation continues with the users highest available privilege.</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</si>
  <si>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t>
  </si>
  <si>
    <t>This policy setting allows you to audit attempts to access files and folders on a shared folder. The Detailed File Share setting logs an event every time a file or folder is accessed, whereas the File Share setting only records one event for any connection established between a client and file share. Detailed File Share audit events include detailed information about the permissions or other criteria used to grant or deny access. If you configure this policy setting, an audit event is generated when an attempt is made to access a file or folder on a share. The administrator can specify whether to audit only successes, only failures, or both successes and failures. Note: There are no system access control lists (SACLs) for shared folders. If this policy setting is enabled, access to all shared files and folders on the system is audited. Volume: High on a file server or domain controller because of SYSVOL network access required by Group Policy.</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</si>
  <si>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</si>
  <si>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</si>
  <si>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</si>
  <si>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</si>
  <si>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8 or 10 character string of random numbers and letters, and yet is easier to remember. Users must be educated about the proper selection and maintenance of passwords, especially with regard to password length. In enterprise environments, ensure that the value for the Minimum password length setting is configured to 8 characters. This policy setting is long enough to provide adequate security. In high security environments, configure the value to 12 characters.</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</si>
  <si>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</si>
  <si>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t>
  </si>
  <si>
    <t>This policy setting allows you to manage whether users can manually remove the zone information from saved file attachments. Typically, users can either click the Unblock button in the file's Property sheet or select a check box in the Security Warning dialog. If the zone information is removed, users can open potentially dangerous file attachments that Windows has prevented users from opening. When the Hide mechanisms to remove zone information setting is enabled, Windows hides the check box and Unblock button. When this policy setting is disabled, Windows displays the check box and the Unblock button. Because dangerous attachments are often downloaded from untrusted Internet Explorer zones such as the Internet zone, it is recommended that you configure this policy setting to Enabled to help ensure that as much security information as possible is retained with each file. Note To configure whether files are saved with zone information, see the Do not preserve zone information in file attachments setting.</t>
  </si>
  <si>
    <t>This policy setting allows you to manage whether Windows marks file attachments from Internet Explorer or Microsoft Outlook(R) Express with information about their zone of origin (such as restricted, Internet, intranet, or local). This policy setting requires that files be downloaded to NTFS disk partitions to function correctly. If zone information is not preserved, Windows cannot make proper risk assessments based on the zone where the attachment came from. If the Do not preserve zone information in file attachments setting is enabled, file attachments are not marked with their zone information. If this policy setting is disabled, Windows is forced to store file attachments with their zone information. Because dangerous attachments are often downloaded from untrusted Internet Explorer zones such as the Internet zone, it is recommended that you configure this policy setting to Disabled to help ensure that as much security information as possible is preserved with each file.</t>
  </si>
  <si>
    <t>Antivirus programs are mandatory in many environments and provide a strong defense against attack. The Notify antivirus programs when opening attachments setting allows you to manage how registered antivirus programs are notified. When enabled, this policy setting configures Windows to call the registered antivirus program and have it scan file attachments when they are opened by users. If the antivirus scan fails, the attachments are blocked from being opened. If this policy setting is disabled, Windows does not call the registered antivirus program when file attachments are opened. To help ensure that virus scanners examine every file before it is opened, it is recommended that this policy setting be configured to Enabled in all environments. Note An updated antivirus program must be installed for this policy setting to function properly.</t>
  </si>
  <si>
    <t>This policy setting allows you to manage whether or not screen savers run. If the Screen Saver setting is disabled screen savers do not run and the screen saver section of the Screen Saver tab in Display in Control Panel is disabled. If this setting is enabled a screen saver will run if the following two conditions are met: first, that a valid screen saver is specified on the client via the Screen Saver Executable Name group policy setting or Control Panel on the client. Second, the screensaver timeout is set to a value greater than zero via the Screen Saver Timeout group policy setting or Control Panel on the client.</t>
  </si>
  <si>
    <t>If the Screen Saver Timeout setting is enabled, then the screen saver will be launched when the specified amount of time has passed since the last user action. Valid values range from 1 to 89,400 seconds (24 hours). The setting has no effect if the wait time is set to zero or no screen saver has been specified.</t>
  </si>
  <si>
    <t>If the Password protect the screen saver setting is enabled, then all screen savers are password protected, if it is disabled then password protection cannot be set on any screen saver.</t>
  </si>
  <si>
    <t>CM-3</t>
  </si>
  <si>
    <t>SI-2</t>
  </si>
  <si>
    <t>SC-4</t>
  </si>
  <si>
    <t>SC-8</t>
  </si>
  <si>
    <t>AU-9</t>
  </si>
  <si>
    <t>SC-7</t>
  </si>
  <si>
    <t>SC-5</t>
  </si>
  <si>
    <t>Access Control Policy and Procedures</t>
  </si>
  <si>
    <t>Audit Events</t>
  </si>
  <si>
    <t>Access Enforcement</t>
  </si>
  <si>
    <t>Configuration Settings</t>
  </si>
  <si>
    <t>Audit Record Retention</t>
  </si>
  <si>
    <t>Protection of Audit Information</t>
  </si>
  <si>
    <t>Configuration Change Control</t>
  </si>
  <si>
    <t>Flaw Remediation</t>
  </si>
  <si>
    <t>Identification and Authentication (Organizational Users)</t>
  </si>
  <si>
    <t>Account Management</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</si>
  <si>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</si>
  <si>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</si>
  <si>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t>
  </si>
  <si>
    <t>Transmission Confidentiality and Integrity</t>
  </si>
  <si>
    <t>System and Communications Protection</t>
  </si>
  <si>
    <t>Physical Access Control</t>
  </si>
  <si>
    <t>Authenticator Management</t>
  </si>
  <si>
    <t>Boundary Protection</t>
  </si>
  <si>
    <t>Access Restrictions for Change</t>
  </si>
  <si>
    <t>Information Flow Enforcement</t>
  </si>
  <si>
    <t>System Use Notification</t>
  </si>
  <si>
    <t>Least Functionality</t>
  </si>
  <si>
    <t>Time Stamps</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</si>
  <si>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</si>
  <si>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Denial of Service Protection</t>
  </si>
  <si>
    <t>Unsuccessful Logon Attempts</t>
  </si>
  <si>
    <t xml:space="preserve"> ▪ SCSEM Subject: Microsoft Windows 7</t>
  </si>
  <si>
    <t>Criticality</t>
  </si>
  <si>
    <t>Moderate</t>
  </si>
  <si>
    <t>Significant</t>
  </si>
  <si>
    <t>Input of test results starting with this row require corresponding Test IDs in Column A. Insert new rows above here.</t>
  </si>
  <si>
    <t>Criticality Ratings</t>
  </si>
  <si>
    <t>Critical</t>
  </si>
  <si>
    <t>Limited</t>
  </si>
  <si>
    <t>Possible</t>
  </si>
  <si>
    <t>Actual</t>
  </si>
  <si>
    <t>Total Number of Tests Performed</t>
  </si>
  <si>
    <t>HCM9</t>
  </si>
  <si>
    <t>HAU100</t>
  </si>
  <si>
    <t>HAU10</t>
  </si>
  <si>
    <t>HSI100</t>
  </si>
  <si>
    <t>HSI2</t>
  </si>
  <si>
    <t>HCM100</t>
  </si>
  <si>
    <t>HAC7</t>
  </si>
  <si>
    <t>HPW10</t>
  </si>
  <si>
    <t>HSC18</t>
  </si>
  <si>
    <t>HAC29</t>
  </si>
  <si>
    <t>HRM7</t>
  </si>
  <si>
    <t>HAC100</t>
  </si>
  <si>
    <t>HPW11</t>
  </si>
  <si>
    <t>HAC14</t>
  </si>
  <si>
    <t>HAC22</t>
  </si>
  <si>
    <t>HAC11</t>
  </si>
  <si>
    <t>HAC27</t>
  </si>
  <si>
    <t>HCM10</t>
  </si>
  <si>
    <t>HAC10</t>
  </si>
  <si>
    <t>HPW2</t>
  </si>
  <si>
    <t>HPW100</t>
  </si>
  <si>
    <t>HPW7</t>
  </si>
  <si>
    <t>HRM100</t>
  </si>
  <si>
    <t>HAC17</t>
  </si>
  <si>
    <t>HPW3</t>
  </si>
  <si>
    <t>HPW6</t>
  </si>
  <si>
    <t>HPW4</t>
  </si>
  <si>
    <t xml:space="preserve">Microsoft Windows 7 for a system that receives, stores, processes or transmits Federal Tax Information (FTI).  The tests in this SCSEM </t>
  </si>
  <si>
    <t>▪ CIS Microsoft Windows 7 Benchmark v2.1.0</t>
  </si>
  <si>
    <t>▪ IRS Publication 1075, Tax Information Security Guidelines for Federal, State and Local Agencies (October 2014)</t>
  </si>
  <si>
    <t>This policy setting determines how far in advance users are warned that their password will expire. It is recommended that you configure this policy setting to 8 days to sufficiently warn users when their passwords will expire.</t>
  </si>
  <si>
    <t>Users will see a dialog box prompt to change their password each time that they log on to the domain when their password is configured to expire in 8 or fewer days.</t>
  </si>
  <si>
    <t>Sections below are automatically calculated.</t>
  </si>
  <si>
    <t>The security setting "MSS: (ScreenSaverGracePeriod) The time in seconds before the screen saver grace period expires (0 recommended)" is set to "0".</t>
  </si>
  <si>
    <t>The security setting "Bypass traverse checking" is not set to "Users, Network Service, Local Service, Administrators".</t>
  </si>
  <si>
    <t>The security setting "Account lockout threshold or fewer" is set to "3" or fewer.</t>
  </si>
  <si>
    <t>The security setting "Screen saver timeout or lower" is set to "Enabled:900" or lower.</t>
  </si>
  <si>
    <t>Updated to CIS Benchmark. Added baseline Criticality Score and Issue Codes, weighted test cases based on criticality, and updated Results Tab. Transitioned to CIS Benchmark for Windows 7</t>
  </si>
  <si>
    <t>WIN7-001</t>
  </si>
  <si>
    <t>WIN7-002</t>
  </si>
  <si>
    <t>WIN7-003</t>
  </si>
  <si>
    <t>WIN7-004</t>
  </si>
  <si>
    <t>WIN7-005</t>
  </si>
  <si>
    <t>WIN7-006</t>
  </si>
  <si>
    <t>WIN7-007</t>
  </si>
  <si>
    <t>WIN7-008</t>
  </si>
  <si>
    <t>WIN7-009</t>
  </si>
  <si>
    <t>WIN7-010</t>
  </si>
  <si>
    <t>WIN7-011</t>
  </si>
  <si>
    <t>WIN7-012</t>
  </si>
  <si>
    <t>WIN7-013</t>
  </si>
  <si>
    <t>WIN7-014</t>
  </si>
  <si>
    <t>WIN7-015</t>
  </si>
  <si>
    <t>WIN7-016</t>
  </si>
  <si>
    <t>WIN7-017</t>
  </si>
  <si>
    <t>WIN7-018</t>
  </si>
  <si>
    <t>WIN7-019</t>
  </si>
  <si>
    <t>WIN7-020</t>
  </si>
  <si>
    <t>WIN7-021</t>
  </si>
  <si>
    <t>WIN7-022</t>
  </si>
  <si>
    <t>WIN7-023</t>
  </si>
  <si>
    <t>WIN7-024</t>
  </si>
  <si>
    <t>WIN7-025</t>
  </si>
  <si>
    <t>WIN7-026</t>
  </si>
  <si>
    <t>WIN7-027</t>
  </si>
  <si>
    <t>WIN7-028</t>
  </si>
  <si>
    <t>WIN7-029</t>
  </si>
  <si>
    <t>WIN7-030</t>
  </si>
  <si>
    <t>WIN7-031</t>
  </si>
  <si>
    <t>WIN7-032</t>
  </si>
  <si>
    <t>WIN7-033</t>
  </si>
  <si>
    <t>WIN7-034</t>
  </si>
  <si>
    <t>WIN7-035</t>
  </si>
  <si>
    <t>WIN7-036</t>
  </si>
  <si>
    <t>WIN7-037</t>
  </si>
  <si>
    <t>WIN7-038</t>
  </si>
  <si>
    <t>WIN7-039</t>
  </si>
  <si>
    <t>WIN7-040</t>
  </si>
  <si>
    <t>WIN7-041</t>
  </si>
  <si>
    <t>WIN7-042</t>
  </si>
  <si>
    <t>WIN7-043</t>
  </si>
  <si>
    <t>WIN7-044</t>
  </si>
  <si>
    <t>WIN7-045</t>
  </si>
  <si>
    <t>WIN7-046</t>
  </si>
  <si>
    <t>WIN7-047</t>
  </si>
  <si>
    <t>WIN7-048</t>
  </si>
  <si>
    <t>WIN7-049</t>
  </si>
  <si>
    <t>WIN7-050</t>
  </si>
  <si>
    <t>WIN7-051</t>
  </si>
  <si>
    <t>WIN7-052</t>
  </si>
  <si>
    <t>WIN7-053</t>
  </si>
  <si>
    <t>WIN7-054</t>
  </si>
  <si>
    <t>WIN7-055</t>
  </si>
  <si>
    <t>WIN7-056</t>
  </si>
  <si>
    <t>WIN7-057</t>
  </si>
  <si>
    <t>WIN7-058</t>
  </si>
  <si>
    <t>WIN7-059</t>
  </si>
  <si>
    <t>WIN7-060</t>
  </si>
  <si>
    <t>WIN7-061</t>
  </si>
  <si>
    <t>WIN7-062</t>
  </si>
  <si>
    <t>WIN7-063</t>
  </si>
  <si>
    <t>WIN7-064</t>
  </si>
  <si>
    <t>WIN7-065</t>
  </si>
  <si>
    <t>WIN7-066</t>
  </si>
  <si>
    <t>WIN7-067</t>
  </si>
  <si>
    <t>WIN7-068</t>
  </si>
  <si>
    <t>WIN7-069</t>
  </si>
  <si>
    <t>WIN7-070</t>
  </si>
  <si>
    <t>WIN7-071</t>
  </si>
  <si>
    <t>WIN7-072</t>
  </si>
  <si>
    <t>WIN7-073</t>
  </si>
  <si>
    <t>WIN7-074</t>
  </si>
  <si>
    <t>WIN7-075</t>
  </si>
  <si>
    <t>WIN7-076</t>
  </si>
  <si>
    <t>WIN7-077</t>
  </si>
  <si>
    <t>WIN7-078</t>
  </si>
  <si>
    <t>WIN7-079</t>
  </si>
  <si>
    <t>WIN7-080</t>
  </si>
  <si>
    <t>WIN7-081</t>
  </si>
  <si>
    <t>WIN7-082</t>
  </si>
  <si>
    <t>WIN7-083</t>
  </si>
  <si>
    <t>WIN7-084</t>
  </si>
  <si>
    <t>WIN7-085</t>
  </si>
  <si>
    <t>WIN7-086</t>
  </si>
  <si>
    <t>WIN7-087</t>
  </si>
  <si>
    <t>WIN7-088</t>
  </si>
  <si>
    <t>WIN7-089</t>
  </si>
  <si>
    <t>WIN7-090</t>
  </si>
  <si>
    <t>WIN7-091</t>
  </si>
  <si>
    <t>WIN7-092</t>
  </si>
  <si>
    <t>WIN7-093</t>
  </si>
  <si>
    <t>WIN7-094</t>
  </si>
  <si>
    <t>WIN7-095</t>
  </si>
  <si>
    <t>WIN7-096</t>
  </si>
  <si>
    <t>WIN7-097</t>
  </si>
  <si>
    <t>WIN7-098</t>
  </si>
  <si>
    <t>WIN7-099</t>
  </si>
  <si>
    <t>The security setting "Network access: Shares that can be accessed anonymously" is set to "Null".</t>
  </si>
  <si>
    <t>The security setting "Windows Firewall: Public: Allow unicast response" is set to "No".</t>
  </si>
  <si>
    <t>The security setting "Recovery console: Allow automatic administrative logon" is set to "Disabled".</t>
  </si>
  <si>
    <t>The security setting "Domain member: Digitally encrypt or sign secure channel data (always)" is set to "Enabled".</t>
  </si>
  <si>
    <t>The security setting "Domain member: Digitally encrypt secure channel data (when possible)" is set to "Enabled".</t>
  </si>
  <si>
    <t>The security setting "MSS: (SafeDllSearchMode) Enable Safe DLL search mode (recommended)" is set to "Enabled".</t>
  </si>
  <si>
    <t>The security setting "Network security: LAN Manager authentication level" is set to "Send NTLMv2 response only. Refuse LM &amp; NTLM".</t>
  </si>
  <si>
    <t>The security setting "Network access: Do not allow anonymous enumeration of SAM accounts and shares" is set to "Enabled".</t>
  </si>
  <si>
    <t>The security setting "Microsoft network client: Send unencrypted password to third-party SMB servers" is set to "Disabled".</t>
  </si>
  <si>
    <t>The security setting "Shutdown: Clear virtual memory pagefile" is set to "Disabled".</t>
  </si>
  <si>
    <t>The security setting "Interactive logon: Number of previous logons to cache (in case domain controller is not available)" is set to "2".</t>
  </si>
  <si>
    <t>The security setting "Interactive logon: Number of previous logons to cache (in case domain controller is not available)" is not set to "2".</t>
  </si>
  <si>
    <t>The security setting "Interactive logon: Do not display last user name" is set to "Enabled".</t>
  </si>
  <si>
    <t>The security setting "Network security: Minimum session security for NTLM SSP based (including secure RPC) servers" is set to "Require NTLMv2 session security,Require 128-bit encryption".</t>
  </si>
  <si>
    <t>The security setting "MSS: (WarningLevel) Percentage threshold for the security event log at which the system will generate a warning" is set to "90".</t>
  </si>
  <si>
    <t>The security setting "User Account Control: Virtualize file and registry write failures to per-user locations" is set to "Enabled".</t>
  </si>
  <si>
    <t>The security setting "Interactive logon: Require Domain Controller authentication to unlock workstation" is set to "Enabled".</t>
  </si>
  <si>
    <t>The security setting "Audit: Shut down system immediately if unable to log security audits" is set to "Disabled".</t>
  </si>
  <si>
    <t>The security setting "User Account Control: Only elevate UIAccess applications that are installed in secure locations" is set to "Enabled".</t>
  </si>
  <si>
    <t>The security setting "User Account Control: Run all administrators in Admin Approval Mode" is set to "Enabled".</t>
  </si>
  <si>
    <t>The security setting "Network security: LDAP client signing requirements" is set to "Negotiate signing".</t>
  </si>
  <si>
    <t>The security setting "Network security: LDAP client signing requirements" is not set to "Negotiate signing".</t>
  </si>
  <si>
    <t>The security setting "Microsoft network server: Amount of idle time required before suspending session" is set to "15".</t>
  </si>
  <si>
    <t>The security setting "Microsoft network server: Amount of idle time required before suspending session" is not set to "15".</t>
  </si>
  <si>
    <t>The security setting "System objects: Require case insensitivity for non-Windows subsystems" is set to "Enabled".</t>
  </si>
  <si>
    <t>The security setting "User Account Control: Behavior of the elevation prompt for administrators in Admin Approval Mode" is set to "Prompt for credentials".</t>
  </si>
  <si>
    <t>The security setting "User Account Control: Behavior of the elevation prompt for administrators in Admin Approval Mode" is not set to "Prompt for credentials".</t>
  </si>
  <si>
    <t>The security setting "Interactive logon: Do not require CTRL+ALT+DEL" is set to "Disabled".</t>
  </si>
  <si>
    <t>The security setting "Allow log on locally" is set to "Administrators, Users".</t>
  </si>
  <si>
    <t>The security setting "Allow log on locally" is not set to "Administrators, Users".</t>
  </si>
  <si>
    <t>The security setting "Debug programs" is set to "Administrators".</t>
  </si>
  <si>
    <t>The security setting "Debug programs" is not set to "Administrators".</t>
  </si>
  <si>
    <t>The security setting "Change the system time" is set to "Local Service, Administrators".</t>
  </si>
  <si>
    <t>The security setting "Change the system time" is not set to "Local Service, Administrators".</t>
  </si>
  <si>
    <t>The security setting "Increase scheduling priority" is set to "Administrators".</t>
  </si>
  <si>
    <t>The security setting "Increase scheduling priority" is not set to "Administrators".</t>
  </si>
  <si>
    <t>The security setting "Bypass traverse checking" is set to "Users, Network Service, Local Service, Administrators".</t>
  </si>
  <si>
    <t>The security setting "Remove computer from docking station" is set to "Administrators, Users".</t>
  </si>
  <si>
    <t>The security setting "Remove computer from docking station" is not set to "Administrators, Users".</t>
  </si>
  <si>
    <t>The security setting "Change the time zone" is set to "Local Service, Administrators, Users".</t>
  </si>
  <si>
    <t>The security setting "Take ownership of files or other objects" is set to "Administrators".</t>
  </si>
  <si>
    <t>The security setting "Take ownership of files or other objects" is not set to "Administrators".</t>
  </si>
  <si>
    <t>The security setting "Replace a process level token" is set to "Local Service, Network Service".</t>
  </si>
  <si>
    <t>The security setting "Replace a process level token" is not set to "Local Service, Network Service".</t>
  </si>
  <si>
    <t>The security setting "Modify firmware environment values" is set to "Administrators".</t>
  </si>
  <si>
    <t>The security setting "Modify firmware environment values" is not set to "Administrators".</t>
  </si>
  <si>
    <t>The security setting "Create a pagefile" is set to "Administrators".</t>
  </si>
  <si>
    <t>The security setting "Create a pagefile" is not set to "Administrators".</t>
  </si>
  <si>
    <t>The security setting "Adjust memory quotas for a process" is set to "Administrators, Local Service, Network Service".</t>
  </si>
  <si>
    <t>The security setting "Adjust memory quotas for a process" is not set to "Administrators, Local Service, Network Service".</t>
  </si>
  <si>
    <t>The security setting "Generate security audits" is set to "Local Service, Network Service".</t>
  </si>
  <si>
    <t>The security setting "Generate security audits" is not set to "Local Service, Network Service".</t>
  </si>
  <si>
    <t>The security setting "Force shutdown from a remote system" is set to "Administrators".</t>
  </si>
  <si>
    <t>The security setting "Force shutdown from a remote system" is not set to "Administrators".</t>
  </si>
  <si>
    <t>The security setting "Deny access to this computer from the network" is set to "Guests".</t>
  </si>
  <si>
    <t>The security setting "Deny access to this computer from the network" is not set to "Guests".</t>
  </si>
  <si>
    <t>The security setting "Impersonate a client after authentication" is set to "Administrators, Service, Local Service, Network Service".</t>
  </si>
  <si>
    <t>The security setting "Impersonate a client after authentication" is not set to "Administrators, Service, Local Service, Network Service".</t>
  </si>
  <si>
    <t>The security setting "Create global objects" is set to "Administrators, Service, Local Service, Network Service".</t>
  </si>
  <si>
    <t>The security setting "Create global objects" is not set to "Administrators, Service, Local Service, Network Service".</t>
  </si>
  <si>
    <t>The security setting "Perform volume maintenance tasks" is set to "Administrators".</t>
  </si>
  <si>
    <t>The security setting "Perform volume maintenance tasks" is not set to "Administrators".</t>
  </si>
  <si>
    <t>The security setting "Lock pages in memory" is set to "No One".</t>
  </si>
  <si>
    <t>The security setting "Manage auditing and security log" is set to "Administrators".</t>
  </si>
  <si>
    <t>The security setting "Manage auditing and security log" is not set to "Administrators".</t>
  </si>
  <si>
    <t>The security setting "Load and unload device drivers" is set to "Administrators".</t>
  </si>
  <si>
    <t>The security setting "Load and unload device drivers" is not set to "Administrators".</t>
  </si>
  <si>
    <t>The security setting "Deny log on locally" is set to "Guests".</t>
  </si>
  <si>
    <t>The security setting "Deny log on locally" is not set to "Guests".</t>
  </si>
  <si>
    <t>The security setting "Access this computer from the network" is set to "Users, Administrators".</t>
  </si>
  <si>
    <t>The security setting "Access this computer from the network" is not set to "Users, Administrators".</t>
  </si>
  <si>
    <t>The security setting "Deny log on as a batch job" is set to "Guests".</t>
  </si>
  <si>
    <t>The security setting "Deny log on as a batch job" is not set to "Guests".</t>
  </si>
  <si>
    <t>The security setting "Act as part of the operating system" is set to "No One".</t>
  </si>
  <si>
    <t>The security setting "Enable computer and user accounts to be trusted for delegation" is set to "No One".</t>
  </si>
  <si>
    <t>The security setting "Shut down the system" is set to "Administrators, Users".</t>
  </si>
  <si>
    <t>The security setting "Shut down the system" is not set to "Administrators, Users".</t>
  </si>
  <si>
    <t>The security setting "Increase a process working set" is set to "Administrators, Local Service".</t>
  </si>
  <si>
    <t>The security setting "Increase a process working set" is not set to "Administrators, Local Service".</t>
  </si>
  <si>
    <t>The security setting "Audit Policy: System: System Integrity" is set to "Success and Failure".</t>
  </si>
  <si>
    <t>The security setting "Audit Policy: System: System Integrity" is not set to "Success and Failure".</t>
  </si>
  <si>
    <t>The security setting "Audit Policy: System: Security System Extension" is set to "Success and Failure".</t>
  </si>
  <si>
    <t>The security setting "Audit Policy: System: Security System Extension" is not set to "Success and Failure".</t>
  </si>
  <si>
    <t>The security setting "Audit Policy: System: Security State Change" is set to "Success and Failure".</t>
  </si>
  <si>
    <t>The security setting "Audit Policy: System: Security State Change" is not set to "Success and Failure".</t>
  </si>
  <si>
    <t>The security setting "Audit Policy: System: IPsec Driver" is set to "Success and Failure".</t>
  </si>
  <si>
    <t>The security setting "Audit Policy: System: IPsec Driver" is not set to "Success and Failure".</t>
  </si>
  <si>
    <t>The security setting "Audit Policy: System: Other System Events" is set to "No Auditing".</t>
  </si>
  <si>
    <t>The security setting "Audit Policy: System: Other System Events" is not set to "No Auditing".</t>
  </si>
  <si>
    <t>The security setting "Audit Policy: Object Access: Handle Manipulation" is set to "No Auditing".</t>
  </si>
  <si>
    <t>The security setting "Audit Policy: Object Access: Handle Manipulation" is not set to "No Auditing".</t>
  </si>
  <si>
    <t>The security setting "Audit Policy: Object Access: Other Object Access Events" is set to "No Auditing".</t>
  </si>
  <si>
    <t>The security setting "Audit Policy: Object Access: Other Object Access Events" is not set to "No Auditing".</t>
  </si>
  <si>
    <t>The security setting "Audit Policy: Object Access: File Share" is set to "No Auditing".</t>
  </si>
  <si>
    <t>The security setting "Audit Policy: Object Access: File Share" is not set to "No Auditing".</t>
  </si>
  <si>
    <t>The security setting "Audit Policy: Object Access: File System" is set to "No Auditing".</t>
  </si>
  <si>
    <t>The security setting "Audit Policy: Object Access: File System" is not set to "No Auditing".</t>
  </si>
  <si>
    <t>The security setting "Audit Policy: Object Access: SAM" is set to "No Auditing".</t>
  </si>
  <si>
    <t>The security setting "Audit Policy: Object Access: SAM" is not set to "No Auditing".</t>
  </si>
  <si>
    <t>The security setting "Audit Policy: Object Access: Kernel Object" is set to "No Auditing".</t>
  </si>
  <si>
    <t>The security setting "Audit Policy: Object Access: Kernel Object" is not set to "No Auditing".</t>
  </si>
  <si>
    <t>The security setting "Audit Policy: Object Access: Filtering Platform Packet Drop" is set to "No Auditing".</t>
  </si>
  <si>
    <t>The security setting "Audit Policy: Object Access: Filtering Platform Packet Drop" is not set to "No Auditing".</t>
  </si>
  <si>
    <t>The security setting "Audit Policy: Object Access: Registry" is set to "No Auditing".</t>
  </si>
  <si>
    <t>The security setting "Audit Policy: Object Access: Registry" is not set to "No Auditing".</t>
  </si>
  <si>
    <t>The security setting "Audit Policy: Object Access: Certification Services" is set to "No Auditing".</t>
  </si>
  <si>
    <t>The security setting "Audit Policy: Object Access: Certification Services" is not set to "No Auditing".</t>
  </si>
  <si>
    <t>The security setting "Audit Policy: Object Access: Application Generated" is set to "No Auditing".</t>
  </si>
  <si>
    <t>The security setting "Audit Policy: Object Access: Application Generated" is not set to "No Auditing".</t>
  </si>
  <si>
    <t>The security setting "Audit Policy: Object Access: Detailed File Share" is set to "No Auditing".</t>
  </si>
  <si>
    <t>The security setting "Audit Policy: Object Access: Detailed File Share" is not set to "No Auditing".</t>
  </si>
  <si>
    <t>The security setting "Audit Policy: Object Access: Filtering Platform Connection" is set to "No Auditing".</t>
  </si>
  <si>
    <t>The security setting "Audit Policy: Object Access: Filtering Platform Connection" is not set to "No Auditing".</t>
  </si>
  <si>
    <t>The security setting "Audit Policy: Logon-Logoff: Other Logon/Logoff Events" is set to "No Auditing".</t>
  </si>
  <si>
    <t>The security setting "Audit Policy: Logon-Logoff: Other Logon/Logoff Events" is not set to "No Auditing".</t>
  </si>
  <si>
    <t>The security setting "Audit Policy: Logon-Logoff: Special Logon" is set to "Success".</t>
  </si>
  <si>
    <t>The security setting "Audit Policy: Logon-Logoff: Special Logon" is not set to "Success".</t>
  </si>
  <si>
    <t>The security setting "Audit Policy: Logon-Logoff: IPsec Main Mode" is set to "No Auditing".</t>
  </si>
  <si>
    <t>The security setting "Audit Policy: Logon-Logoff: IPsec Main Mode" is not set to "No Auditing".</t>
  </si>
  <si>
    <t>The security setting "Audit Policy: Logon-Logoff: Account Lockout" is set to "No Auditing".</t>
  </si>
  <si>
    <t>The security setting "Audit Policy: Logon-Logoff: Account Lockout" is not set to "No Auditing".</t>
  </si>
  <si>
    <t>The security setting "Audit Policy: Logon-Logoff: IPsec Extended Mode" is set to "No Auditing".</t>
  </si>
  <si>
    <t>The security setting "Audit Policy: Logon-Logoff: IPsec Extended Mode" is not set to "No Auditing".</t>
  </si>
  <si>
    <t>The security setting "Audit Policy: Logon-Logoff: IPsec Quick Mode" is set to "No Auditing".</t>
  </si>
  <si>
    <t>The security setting "Audit Policy: Logon-Logoff: IPsec Quick Mode" is not set to "No Auditing".</t>
  </si>
  <si>
    <t>The security setting "Audit Policy: Logon-Logoff: Logoff" is set to "Success".</t>
  </si>
  <si>
    <t>The security setting "Audit Policy: Logon-Logoff: Logoff" is not set to "Success".</t>
  </si>
  <si>
    <t>The security setting "Audit Policy: Logon-Logoff: Network Policy Server" is set to "No Auditing".</t>
  </si>
  <si>
    <t>The security setting "Audit Policy: Logon-Logoff: Network Policy Server" is not set to "No Auditing".</t>
  </si>
  <si>
    <t>The security setting "Audit Policy: Logon-Logoff: Logon" is set to "Success and Failure".</t>
  </si>
  <si>
    <t>The security setting "Audit Policy: Logon-Logoff: Logon" is not set to "Success and Failure".</t>
  </si>
  <si>
    <t>The security setting "Audit Policy: DS Access: Directory Service Replication" is set to "No Auditing".</t>
  </si>
  <si>
    <t>The security setting "Audit Policy: DS Access: Directory Service Replication" is not set to "No Auditing".</t>
  </si>
  <si>
    <t>The security setting "Audit Policy: DS Access: Detailed Directory Service Replication" is set to "No Auditing".</t>
  </si>
  <si>
    <t>The security setting "Audit Policy: DS Access: Detailed Directory Service Replication" is not set to "No Auditing".</t>
  </si>
  <si>
    <t>The security setting "Audit Policy: DS Access: Directory Service Changes" is set to "No Auditing".</t>
  </si>
  <si>
    <t>The security setting "Audit Policy: DS Access: Directory Service Changes" is not set to "No Auditing".</t>
  </si>
  <si>
    <t>The security setting "Audit Policy: DS Access: Directory Service Access" is set to "No Auditing".</t>
  </si>
  <si>
    <t>The security setting "Audit Policy: DS Access: Directory Service Access" is not set to "No Auditing".</t>
  </si>
  <si>
    <t>The security setting "Audit Policy: Detailed Tracking: DPAPI Activity" is set to "No Auditing".</t>
  </si>
  <si>
    <t>The security setting "Audit Policy: Detailed Tracking: DPAPI Activity" is not set to "No Auditing".</t>
  </si>
  <si>
    <t>The security setting "Audit Policy: Detailed Tracking: Process Termination" is set to "No Auditing".</t>
  </si>
  <si>
    <t>The security setting "Audit Policy: Detailed Tracking: Process Termination" is not set to "No Auditing".</t>
  </si>
  <si>
    <t>The security setting "Audit Policy: Detailed Tracking: Process Creation" is set to "Success".</t>
  </si>
  <si>
    <t>The security setting "Audit Policy: Detailed Tracking: Process Creation" is not set to "Success".</t>
  </si>
  <si>
    <t>The security setting "Audit Policy: Detailed Tracking: RPC Events" is set to "No Auditing".</t>
  </si>
  <si>
    <t>The security setting "Audit Policy: Detailed Tracking: RPC Events" is not set to "No Auditing".</t>
  </si>
  <si>
    <t>The security setting "Audit Policy: Policy Change: MPSSVC Rule-Level Policy Change" is set to "No Auditing".</t>
  </si>
  <si>
    <t>The security setting "Audit Policy: Policy Change: MPSSVC Rule-Level Policy Change" is not set to "No Auditing".</t>
  </si>
  <si>
    <t>The security setting "Audit Policy: Policy Change: Filtering Platform Policy Change" is set to "No Auditing".</t>
  </si>
  <si>
    <t>The security setting "Audit Policy: Policy Change: Filtering Platform Policy Change" is not set to "No Auditing".</t>
  </si>
  <si>
    <t>The security setting "Audit Policy: Policy Change: Authorization Policy Change" is set to "No Auditing".</t>
  </si>
  <si>
    <t>The security setting "Audit Policy: Policy Change: Authorization Policy Change" is not set to "No Auditing".</t>
  </si>
  <si>
    <t>The security setting "Audit Policy: Policy Change: Audit Policy Change" is set to "Success and Failure".</t>
  </si>
  <si>
    <t>The security setting "Audit Policy: Policy Change: Audit Policy Change" is not set to "Success and Failure".</t>
  </si>
  <si>
    <t>The security setting "Audit Policy: Policy Change: Other Policy Change Events" is set to "No Auditing".</t>
  </si>
  <si>
    <t>The security setting "Audit Policy: Policy Change: Other Policy Change Events" is not set to "No Auditing".</t>
  </si>
  <si>
    <t>The security setting "Audit Policy: Policy Change: Authentication Policy Change" is set to "Success".</t>
  </si>
  <si>
    <t>The security setting "Audit Policy: Policy Change: Authentication Policy Change" is not set to "Success".</t>
  </si>
  <si>
    <t>The security setting "Audit Policy: Account Management: Distribution Group Management" is set to "No Auditing".</t>
  </si>
  <si>
    <t>The security setting "Audit Policy: Account Management: Distribution Group Management" is not set to "No Auditing".</t>
  </si>
  <si>
    <t>The security setting "Audit Policy: Account Management: Computer Account Management" is set to "Success".</t>
  </si>
  <si>
    <t>The security setting "Audit Policy: Account Management: Computer Account Management" is not set to "Success".</t>
  </si>
  <si>
    <t>The security setting "Audit Policy: Account Management: User Account Management" is set to "Success and Failure".</t>
  </si>
  <si>
    <t>The security setting "Audit Policy: Account Management: User Account Management" is not set to "Success and Failure".</t>
  </si>
  <si>
    <t>The security setting "Audit Policy: Account Management: Security Group Management" is set to "Success and Failure".</t>
  </si>
  <si>
    <t>The security setting "Audit Policy: Account Management: Security Group Management" is not set to "Success and Failure".</t>
  </si>
  <si>
    <t>The security setting "Audit Policy: Account Management: Other Account Management Events" is set to "Success and Failure".</t>
  </si>
  <si>
    <t>The security setting "Audit Policy: Account Management: Other Account Management Events" is not set to "Success and Failure".</t>
  </si>
  <si>
    <t>The security setting "Audit Policy: Account Management: Application Group Management" is set to "No Auditing".</t>
  </si>
  <si>
    <t>The security setting "Audit Policy: Account Management: Application Group Management" is not set to "No Auditing".</t>
  </si>
  <si>
    <t>The security setting "Audit Policy: Account Logon: Kerberos Authentication Service" is set to "No Auditing".</t>
  </si>
  <si>
    <t>The security setting "Audit Policy: Account Logon: Kerberos Authentication Service" is not set to "No Auditing".</t>
  </si>
  <si>
    <t>The security setting "Audit Policy: Account Logon: Other Account Logon Events" is set to "No Auditing".</t>
  </si>
  <si>
    <t>The security setting "Audit Policy: Account Logon: Other Account Logon Events" is not set to "No Auditing".</t>
  </si>
  <si>
    <t>The security setting "Audit Policy: Account Logon: Kerberos Service Ticket Operations" is set to "No Auditing".</t>
  </si>
  <si>
    <t>The security setting "Audit Policy: Account Logon: Kerberos Service Ticket Operations" is not set to "No Auditing".</t>
  </si>
  <si>
    <t>The security setting "Audit Policy: Account Logon: Credential Validation" is set to "Success and Failure".</t>
  </si>
  <si>
    <t>The security setting "Audit Policy: Account Logon: Credential Validation" is not set to "Success and Failure".</t>
  </si>
  <si>
    <t>The security setting "Audit Policy: Privilege Use: Other Privilege Use Events" is set to "No Auditing".</t>
  </si>
  <si>
    <t>The security setting "Audit Policy: Privilege Use: Other Privilege Use Events" is not set to "No Auditing".</t>
  </si>
  <si>
    <t>The security setting "Audit Policy: Privilege Use: Non Sensitive Privilege Use" is set to "No Auditing".</t>
  </si>
  <si>
    <t>The security setting "Audit Policy: Privilege Use: Non Sensitive Privilege Use" is not set to "No Auditing".</t>
  </si>
  <si>
    <t>The security setting "Audit Policy: Privilege Use: Sensitive Privilege Use" is set to "Success and Failure".</t>
  </si>
  <si>
    <t>The security setting "Audit Policy: Privilege Use: Sensitive Privilege Use" is not set to "Success and Failure".</t>
  </si>
  <si>
    <t>The security setting "Windows Firewall: Private: Outbound connections" is set to "Allow (default)".</t>
  </si>
  <si>
    <t>The security setting "Windows Firewall: Private: Outbound connections" is not set to "Allow (default)".</t>
  </si>
  <si>
    <t>The security setting "Windows Firewall: Private: Display a notification" is set to "Yes".</t>
  </si>
  <si>
    <t>The security setting "Windows Firewall: Private: Display a notification" is not set to "Yes".</t>
  </si>
  <si>
    <t>The security setting "Windows Firewall: Private: Firewall state" is set to "On (recommended)".</t>
  </si>
  <si>
    <t>The security setting "Windows Firewall: Private: Firewall state" is not set to "On (recommended)".</t>
  </si>
  <si>
    <t>The security setting "Windows Firewall: Private: Apply local firewall rules" is set to "Yes (default)".</t>
  </si>
  <si>
    <t>The security setting "Windows Firewall: Private: Apply local firewall rules" is not set to "Yes (default)".</t>
  </si>
  <si>
    <t>The security setting "Windows Firewall: Private: Apply local connection security rules" is set to "Yes (default)".</t>
  </si>
  <si>
    <t>The security setting "Windows Firewall: Private: Apply local connection security rules" is not set to "Yes (default)".</t>
  </si>
  <si>
    <t>The security setting "Windows Firewall: Private: Inbound connections" is set to "Block (default)".</t>
  </si>
  <si>
    <t>The security setting "Windows Firewall: Private: Inbound connections" is not set to "Block (default)".</t>
  </si>
  <si>
    <t>The security setting "Windows Firewall: Public: Apply local connection security rules" is set to "No".</t>
  </si>
  <si>
    <t>The security setting "Windows Firewall: Public: Apply local connection security rules" is not set to "No".</t>
  </si>
  <si>
    <t>The security setting "Windows Firewall: Public: Inbound connections" is set to "Block (default)".</t>
  </si>
  <si>
    <t>The security setting "Windows Firewall: Public: Inbound connections" is not set to "Block (default)".</t>
  </si>
  <si>
    <t>The security setting "Windows Firewall: Public: Display a notification" is set to "No".</t>
  </si>
  <si>
    <t>The security setting "Windows Firewall: Public: Display a notification" is not set to "No".</t>
  </si>
  <si>
    <t>The security setting "Windows Firewall: Public: Firewall state" is set to "On (recommended)".</t>
  </si>
  <si>
    <t>The security setting "Windows Firewall: Public: Firewall state" is not set to "On (recommended)".</t>
  </si>
  <si>
    <t>The security setting "Windows Firewall: Public: Apply local firewall rules" is set to "Yes (default)".</t>
  </si>
  <si>
    <t>The security setting "Windows Firewall: Public: Apply local firewall rules" is not set to "Yes (default)".</t>
  </si>
  <si>
    <t>The security setting "Windows Firewall: Public: Allow unicast response" is not set to "No".</t>
  </si>
  <si>
    <t>The security setting "Windows Firewall: Public: Outbound connections" is set to "Allow (default)".</t>
  </si>
  <si>
    <t>The security setting "Windows Firewall: Public: Outbound connections" is not set to "Allow (default)".</t>
  </si>
  <si>
    <t>The security setting "Windows Firewall: Domain: Outbound connections" is set to "Allow (default)".</t>
  </si>
  <si>
    <t>The security setting "Windows Firewall: Domain: Outbound connections" is not set to "Allow (default)".</t>
  </si>
  <si>
    <t>The security setting "Windows Firewall: Domain: Apply local firewall rules" is set to "Yes (default)".</t>
  </si>
  <si>
    <t>The security setting "Windows Firewall: Domain: Apply local firewall rules" is not set to "Yes (default)".</t>
  </si>
  <si>
    <t>The security setting "Windows Firewall: Domain: Firewall state" is set to "On (recommended)".</t>
  </si>
  <si>
    <t>The security setting "Windows Firewall: Domain: Firewall state" is not set to "On (recommended)".</t>
  </si>
  <si>
    <t>The security setting "Windows Firewall: Domain: Display a notification" is set to "Yes".</t>
  </si>
  <si>
    <t>The security setting "Windows Firewall: Domain: Display a notification" is not set to "Yes".</t>
  </si>
  <si>
    <t>The security setting "Windows Firewall: Domain: Inbound connections" is set to "Block (default)".</t>
  </si>
  <si>
    <t>The security setting "Windows Firewall: Domain: Inbound connections" is not set to "Block (default)".</t>
  </si>
  <si>
    <t>The security setting "Windows Firewall: Domain: Apply local connection security rules" is set to "Yes (default)".</t>
  </si>
  <si>
    <t>The security setting "Windows Firewall: Domain: Apply local connection security rules" is not set to "Yes (default)".</t>
  </si>
  <si>
    <t>The security setting "Windows Firewall: Domain: Allow unicast response" is set to "No".</t>
  </si>
  <si>
    <t>The security setting "Windows Firewall: Domain: Allow unicast response" is not set to "No".</t>
  </si>
  <si>
    <t>The security setting "Store passwords using reversible encryption" is set to "Disabled".</t>
  </si>
  <si>
    <t>The security setting "Minimum password length" is set to "8".</t>
  </si>
  <si>
    <t>The security setting "Minimum password length" is not set to "8".</t>
  </si>
  <si>
    <t>The security setting "Password must meet complexity requirements" is set to "Enabled".</t>
  </si>
  <si>
    <t>The security setting "Hide mechanisms to remove zone information" is set to "Enabled".</t>
  </si>
  <si>
    <t>The security setting "Do not preserve zone information in file attachments" is set to "Disabled".</t>
  </si>
  <si>
    <t>The security setting "Notify antivirus programs when opening attachments" is set to "Enabled".</t>
  </si>
  <si>
    <t>The security setting "Enable screen saver" is set to "Enabled".</t>
  </si>
  <si>
    <t>The security setting "Password protect the screen saver" is set to "Enabled".</t>
  </si>
  <si>
    <t>The security setting "Force specific screen saver" is set to "Enabled:scrnsave.scr".</t>
  </si>
  <si>
    <t>The security setting "Force specific screen saver" is not set to "Enabled:scrnsave.scr".</t>
  </si>
  <si>
    <t>The security setting "Maximum Log Size (KB)" is set to "Enabled:32768".</t>
  </si>
  <si>
    <t>The security setting "Maximum Log Size (KB)" is not set to "Enabled:32768".</t>
  </si>
  <si>
    <t>The security setting "Retain old events" is set to "Disabled".</t>
  </si>
  <si>
    <t>The security setting "Maximum Log Size (KB)" is set to "Enabled:81920".</t>
  </si>
  <si>
    <t>The security setting "Maximum Log Size (KB)" is not set to "Enabled:81920".</t>
  </si>
  <si>
    <t>The security setting "Allow Remote Shell Access" is set to "Enabled".</t>
  </si>
  <si>
    <t>The security setting "Turn off Data Execution Prevention for Explorer" is set to "Disabled".</t>
  </si>
  <si>
    <t>The security setting "Configure Automatic Updates" is set to "Enabled:3 - Auto download and notify for install".</t>
  </si>
  <si>
    <t>The security setting "Configure Automatic Updates" is not set to "Enabled:3 - Auto download and notify for install".</t>
  </si>
  <si>
    <t>The security setting "Reschedule Automatic Updates scheduled installations" is set to "Enabled:1".</t>
  </si>
  <si>
    <t>The security setting "Reschedule Automatic Updates scheduled installations" is not set to "Enabled:1".</t>
  </si>
  <si>
    <t>The security setting "No auto-restart with logged on users for scheduled automatic updates installations" is set to "Disabled".</t>
  </si>
  <si>
    <t>The security setting "Do not display "Install Updates and Shut Down" option in Shut Down Windows dialog box" is set to "Disabled".</t>
  </si>
  <si>
    <t>The security setting "Do not adjust default option to "Install Updates and Shut Down" in Shut Down Windows dialog box" is set to "Disabled".</t>
  </si>
  <si>
    <t>The security setting "Enumerate administrator accounts on elevation" is set to "Disabled".</t>
  </si>
  <si>
    <t>The security setting "Always prompt for password upon connection" is set to "Enabled".</t>
  </si>
  <si>
    <t>The security setting "Set client connection encryption level" is set to "Enabled:High Level".</t>
  </si>
  <si>
    <t>The security setting "Set client connection encryption level" is not set to "Enabled:High Level".</t>
  </si>
  <si>
    <t>The security setting "Do not allow drive redirection" is set to "Enabled".</t>
  </si>
  <si>
    <t>The security setting "Do not allow passwords to be saved" is set to "Enabled".</t>
  </si>
  <si>
    <t>The security setting "Require a Password When a Computer Wakes (On Battery)" is set to "Enabled".</t>
  </si>
  <si>
    <t>The security setting "Require a Password When a Computer Wakes (Plugged In)" is set to "Enabled".</t>
  </si>
  <si>
    <t>The security setting "Turn off Internet download for Web publishing and online ordering wizards" is set to "Enabled".</t>
  </si>
  <si>
    <t>The security setting "Turn off Windows Update device driver searching" is set to "Enabled".</t>
  </si>
  <si>
    <t>The security setting "Turn off the "Publish to Web" task for files and folders" is set to "Enabled".</t>
  </si>
  <si>
    <t>The security setting "Turn off the Windows Messenger Customer Experience Improvement Program" is set to "Enabled".</t>
  </si>
  <si>
    <t>The security setting "Turn off Search Companion content file updates" is set to "Enabled".</t>
  </si>
  <si>
    <t>The security setting "Turn off downloading of print drivers over HTTP" is set to "Enabled".</t>
  </si>
  <si>
    <t>The security setting "Turn off printing over HTTP" is set to "Enabled".</t>
  </si>
  <si>
    <t>The security setting "Restrictions for Unauthenticated RPC clients" is set to "Enabled:Authenticated".</t>
  </si>
  <si>
    <t>The security setting "Restrictions for Unauthenticated RPC clients" is not set to "Enabled:Authenticated".</t>
  </si>
  <si>
    <t>The security setting "RPC Endpoint Mapper Client Authentication" is set to "Enabled".</t>
  </si>
  <si>
    <t>The security setting "Solicited Remote Assistance" is set to "Disabled".</t>
  </si>
  <si>
    <t>The security setting "Offer Remote Assistance" is set to "Disabled".</t>
  </si>
  <si>
    <t>The security setting "Registry policy processing" is set to "Enabled".</t>
  </si>
  <si>
    <t>The security setting "Do not apply during periodic background processing" is set to "False".</t>
  </si>
  <si>
    <t>The security setting "Do not apply during periodic background processing" is not set to "False".</t>
  </si>
  <si>
    <t>The security setting "Process even if the Group Policy objects have not changed" is set to "True".</t>
  </si>
  <si>
    <t>The security setting "Process even if the Group Policy objects have not changed" is not set to "True".</t>
  </si>
  <si>
    <t>The security setting "User Account Control: Detect application installations and prompt for elevation" is set to "Enabled".</t>
  </si>
  <si>
    <t>The security setting "Devices: Allowed to format and eject removable media" is set to "Administrators and Interactive Users".</t>
  </si>
  <si>
    <t>The security setting "Devices: Allowed to format and eject removable media" is not set to "Administrators and Interactive Users".</t>
  </si>
  <si>
    <t>The security setting "Microsoft network client: Digitally sign communications (if server agrees)" is set to "Enabled".</t>
  </si>
  <si>
    <t>The security setting "Network access: Sharing and security model for local accounts" is set to "Classic - local users authenticate as themselves".</t>
  </si>
  <si>
    <t>The security setting "Network access: Sharing and security model for local accounts" is not set to "Classic - local users authenticate as themselves".</t>
  </si>
  <si>
    <t>The security setting "Network security: Minimum session security for NTLM SSP based (including secure RPC) clients" is set to "Require NTLMv2 session security,Require 128-bit encryption".</t>
  </si>
  <si>
    <t>The security setting "Accounts: Limit local account use of blank passwords to console logon only" is set to "Enabled".</t>
  </si>
  <si>
    <t>The security setting "Domain member: Require strong (Windows 2000 or later) session key" is set to "Enabled".</t>
  </si>
  <si>
    <t>The security setting "Accounts: Administrator account status" is set to "Disabled".</t>
  </si>
  <si>
    <t>The security setting "MSS: (DisableIPSourceRouting) IP source routing protection level (protects against packet spoofing)" is set to "Highest protection, source routing is completely disabled".</t>
  </si>
  <si>
    <t>The security setting "Network access: Let Everyone permissions apply to anonymous users" is set to "Disabled".</t>
  </si>
  <si>
    <t>The security setting "Microsoft network server: Disconnect clients when logon hours expire" is set to "Enabled".</t>
  </si>
  <si>
    <t>The security setting "Network access: Allow anonymous SID/Name translation" is set to "Disabled".</t>
  </si>
  <si>
    <t>The security setting "User Account Control: Admin Approval Mode for the Built-in Administrator account" is set to "Enabled".</t>
  </si>
  <si>
    <t>The security setting "Microsoft network server: Digitally sign communications (if client agrees)" is set to "Enabled".</t>
  </si>
  <si>
    <t>The security setting "MSS: (DisableIPSourceRouting IPv6) IP source routing protection level (protects against packet spoofing)" is set to "Highest protection, source routing is completely disabled".</t>
  </si>
  <si>
    <t>The security setting "MSS: (AutoAdminLogon) Enable Automatic Logon (not recommended)" is set to "Disabled".</t>
  </si>
  <si>
    <t>The security setting "Accounts: Guest account status" is set to "Disabled".</t>
  </si>
  <si>
    <t>The security setting "Microsoft network server: Digitally sign communications (always)" is set to "Enabled".</t>
  </si>
  <si>
    <t>The security setting "Microsoft network client: Digitally sign communications (always)" is set to "Enabled".</t>
  </si>
  <si>
    <t>The security setting "Network access: Restrict anonymous access to Named Pipes and Shares" is set to "Enabled".</t>
  </si>
  <si>
    <t>The security setting "Domain member: Maximum machine account password age" is set to "30".</t>
  </si>
  <si>
    <t>The security setting "Domain member: Maximum machine account password age" is not set to "30".</t>
  </si>
  <si>
    <t>The security setting "User Account Control: Only elevate executables that are signed and validated" is set to "Disabled".</t>
  </si>
  <si>
    <t>The security setting "Devices: Prevent users from installing printer drivers" is set to "Enabled".</t>
  </si>
  <si>
    <t>The security setting "System objects: Strengthen default permissions of internal system objects (e.g. Symbolic Links)" is set to "Enabled".</t>
  </si>
  <si>
    <t>The security setting "Network access: Do not allow anonymous enumeration of SAM accounts" is set to "Enabled".</t>
  </si>
  <si>
    <t>The security setting "Audit: Force audit policy subcategory settings (Windows Vista or later) to override audit policy category settings" is set to "Enabled".</t>
  </si>
  <si>
    <t>The security setting "Network security: Do not store LAN Manager hash value on next password change" is set to "Enabled".</t>
  </si>
  <si>
    <t>The security setting "User Account Control: Allow UIAccess applications to prompt for elevation without using the secure desktop" is set to "Disabled".</t>
  </si>
  <si>
    <t>The security setting "Domain member: Digitally sign secure channel data (when possible)" is set to "Enabled".</t>
  </si>
  <si>
    <t>The security setting "User Account Control: Switch to the secure desktop when prompting for elevation" is set to "Enabled".</t>
  </si>
  <si>
    <t>The security setting "Domain member: Disable machine account password changes" is set to "Disabled".</t>
  </si>
  <si>
    <t>The security setting "User Account Control: Behavior of the elevation prompt for standard users" is set to "Automatically deny elevation requests".</t>
  </si>
  <si>
    <t>The security setting "User Account Control: Behavior of the elevation prompt for standard users" is not set to "Automatically deny elevation requests".</t>
  </si>
  <si>
    <t>AC-8</t>
  </si>
  <si>
    <t>The security setting "Retain old events" is not disabled.</t>
  </si>
  <si>
    <t>The security setting "Allow Remote Shell Access" is not enabled.</t>
  </si>
  <si>
    <t>The security setting "Turn off Data Execution Prevention for Explorer" is not disabled.</t>
  </si>
  <si>
    <t>The security setting "No auto-restart with logged on users for scheduled automatic updates installations" is not disabled.</t>
  </si>
  <si>
    <t>The security setting "Do not display "Install Updates and Shut Down" option in the Shut Down Windows dialog box" is not disabled.</t>
  </si>
  <si>
    <t>The security setting "Do not adjust default option to "Install Updates and Shut Down" in the Shut Down Windows dialog box" is not disabled.</t>
  </si>
  <si>
    <t>The security setting "Enumerate administrator accounts on elevation" is not disabled.</t>
  </si>
  <si>
    <t>The security setting "Always prompt for password upon connection" is not enabled.</t>
  </si>
  <si>
    <t>The security setting "Do not allow drive redirection" is not enabled.</t>
  </si>
  <si>
    <t>The security setting "Do not allow passwords to be saved" is not enabled.</t>
  </si>
  <si>
    <t>The security setting "Require a Password When a Computer Wakes (On Battery)" is not enabled.</t>
  </si>
  <si>
    <t>The security setting "Require a Password When a Computer Wakes (Plugged In)" is not enabled.</t>
  </si>
  <si>
    <t>The security setting "Turn off Internet download for Web publishing and online ordering wizards" is not enabled.</t>
  </si>
  <si>
    <t>The security setting "Turn off Windows Update device driver searching" is not enabled.</t>
  </si>
  <si>
    <t>The security setting "Turn off the "Publish to Web" task for files and folders" is not enabled.</t>
  </si>
  <si>
    <t>The security setting "Turn off the Windows Messenger Customer Experience Improvement Program" is not enabled.</t>
  </si>
  <si>
    <t>The security setting "Turn off Search Companion content file updates" is not enabled.</t>
  </si>
  <si>
    <t>The security setting "Turn off downloading of print drivers over HTTP" is not enabled.</t>
  </si>
  <si>
    <t>The security setting "Turn off printing over HTTP" is not enabled.</t>
  </si>
  <si>
    <t>The security setting "RPC Endpoint Mapper Client Authentication" is not enabled.</t>
  </si>
  <si>
    <t>The security setting "Solicited Remote Assistance" is not disabled.</t>
  </si>
  <si>
    <t>The security setting "Offer Remote Assistance" is not disabled.</t>
  </si>
  <si>
    <t>The security setting "Registry policy processing" is not enabled.</t>
  </si>
  <si>
    <t>The security setting "User Account Control: Detect application installations and prompt for elevation" is not enabled.</t>
  </si>
  <si>
    <t>The security setting "Microsoft network client: Digitally sign communications (if server agrees)" is not enabled.</t>
  </si>
  <si>
    <t>The security setting "Accounts: Limit local account use of blank passwords to console logon only" is not enabled.</t>
  </si>
  <si>
    <t>The security setting "Domain member: Require strong (Windows 2000 or later) session key" is not enabled.</t>
  </si>
  <si>
    <t>The security setting "Accounts: Administrator account status" is not disabled.</t>
  </si>
  <si>
    <t>The security setting "Network access: Let Everyone permissions apply to anonymous users" is not disabled.</t>
  </si>
  <si>
    <t>The security setting "Microsoft network server: Disconnect clients when logon hours expire" is not enabled.</t>
  </si>
  <si>
    <t>The security setting "Network access: Allow anonymous SID/Name translation" is not disabled.</t>
  </si>
  <si>
    <t>The security setting "User Account Control: Admin Approval Mode for the Built-in Administrator account" is not enabled.</t>
  </si>
  <si>
    <t>The security setting "Microsoft network server: Digitally sign communications (if client agrees)" is not enabled.</t>
  </si>
  <si>
    <t>The security setting "Accounts: Guest account status" is not disabled.</t>
  </si>
  <si>
    <t>The security setting "Microsoft network server: Digitally sign communications (always)" is not enabled.</t>
  </si>
  <si>
    <t>The security setting "Microsoft network client: Digitally sign communications (always)" is not enabled.</t>
  </si>
  <si>
    <t>The security setting "Network access: Restrict anonymous access to Named Pipes and Shares" is not enabled.</t>
  </si>
  <si>
    <t>The security setting "User Account Control: Only elevate executables that are signed and validated" is not disabled.</t>
  </si>
  <si>
    <t>The security setting "Devices: Prevent users from installing printer drivers" is not enabled.</t>
  </si>
  <si>
    <t>The security setting "System objects: Strengthen default permissions of internal system objects (e.g. Symbolic Links)" is not enabled.</t>
  </si>
  <si>
    <t>The security setting "Network access: Do not allow anonymous enumeration of SAM accounts" is not enabled.</t>
  </si>
  <si>
    <t>The security setting "Network security: Do not store LAN Manager hash value on next password change" is not enabled.</t>
  </si>
  <si>
    <t>The security setting "User Account Control: Allow UIAccess applications to prompt for elevation without using the secure desktop" is not disabled.</t>
  </si>
  <si>
    <t>The security setting "Domain member: Digitally sign secure channel data (when possible)" is not enabled.</t>
  </si>
  <si>
    <t>The security setting "User Account Control: Switch to the secure desktop when prompting for elevation" is not enabled.</t>
  </si>
  <si>
    <t>The security setting "Domain member: Disable machine account password changes" is not disabled.</t>
  </si>
  <si>
    <t>The security setting "Recovery console: Allow automatic administrative logon" is not disabled.</t>
  </si>
  <si>
    <t>The security setting "Domain member: Digitally encrypt or sign secure channel data (always)" is not enabled.</t>
  </si>
  <si>
    <t>The security setting "Domain member: Digitally encrypt secure channel data (when possible)" is not enabled.</t>
  </si>
  <si>
    <t>The security setting "Network access: Do not allow anonymous enumeration of SAM accounts and shares" is not enabled.</t>
  </si>
  <si>
    <t>The security setting "Microsoft network client: Send unencrypted password to third-party SMB servers" is not disabled.</t>
  </si>
  <si>
    <t>The security setting "Shutdown: Clear virtual memory pagefile" is not disabled.</t>
  </si>
  <si>
    <t>The security setting "Interactive logon: Do not display last user name" is not enabled.</t>
  </si>
  <si>
    <t>The security setting "User Account Control: Virtualize file and registry write failures to per-user locations" is not enabled.</t>
  </si>
  <si>
    <t>The security setting "Interactive logon: Require Domain Controller authentication to unlock workstation" is not enabled.</t>
  </si>
  <si>
    <t>The security setting "Audit: Shut down system immediately if unable to log security audits" is not disabled.</t>
  </si>
  <si>
    <t>The security setting "User Account Control: Only elevate UIAccess applications that are installed in secure locations" is not enabled.</t>
  </si>
  <si>
    <t>The security setting "User Account Control: Run all administrators in Admin Approval Mode" is not enabled.</t>
  </si>
  <si>
    <t>The security setting "System objects: Require case insensitivity for non-Windows subsystems" is not enabled.</t>
  </si>
  <si>
    <t>The security setting "Interactive logon: Do not require CTRL+ALT+DEL" is not disabled.</t>
  </si>
  <si>
    <t>The security setting "Store passwords using reversible encryption" is not disabled.</t>
  </si>
  <si>
    <t>The security setting "Password must meet complexity requirements" is not enabled.</t>
  </si>
  <si>
    <t>The security setting "Hide mechanisms to remove zone information" is not enabled.</t>
  </si>
  <si>
    <t>The security setting "Do not preserve zone information in file attachments" is not disabled.</t>
  </si>
  <si>
    <t>The security setting "Notify antivirus programs when opening attachments" is not enabled.</t>
  </si>
  <si>
    <t>The security setting "Enable screen saver" is not enabled.</t>
  </si>
  <si>
    <t>The security setting "Password protect the screen saver" is not enabled.</t>
  </si>
  <si>
    <t>Set "Network security: Minimum session security for NTLM SSP based (including secure RPC) clients" to "Require NTLMv2 session security, Require 128-bit encryption".</t>
  </si>
  <si>
    <t>Set "Account lockout threshold" to "3" or fewer</t>
  </si>
  <si>
    <t>Set "Minimum password age" to "1" or greater</t>
  </si>
  <si>
    <t>Set "Screen saver timeout" to "Enabled:900" or lower</t>
  </si>
  <si>
    <t>Set "Force specific screen saver" to "Enabled:scrnsave.scr"</t>
  </si>
  <si>
    <t>Set "Maximum Log Size (KB)" to "Enabled:32768"</t>
  </si>
  <si>
    <t>Set "Retain old events" to "Disabled"</t>
  </si>
  <si>
    <t>Set "Maximum Log Size (KB)" to "Enabled:81920"</t>
  </si>
  <si>
    <t>Set "Allow Remote Shell Access" to "Enabled"</t>
  </si>
  <si>
    <t>Set "Turn off Data Execution Prevention for Explorer" to "Disabled"</t>
  </si>
  <si>
    <t>Set "Configure Automatic Updates" to "Enabled:3 - Auto download and notify for install"</t>
  </si>
  <si>
    <t>Set "Reschedule Automatic Updates scheduled installations" to "Enabled:1"</t>
  </si>
  <si>
    <t>Set "No auto-restart with logged on users for scheduled automatic updates installations" to "Disabled"</t>
  </si>
  <si>
    <t>Set "Do not display "Install Updates and Shut Down" option in Shut Down Windows dialog box" to "Disabled"</t>
  </si>
  <si>
    <t>Set "Do not adjust default option to "Install Updates and Shut Down" in Shut Down Windows dialog box" to "Disabled"</t>
  </si>
  <si>
    <t>Set "Enumerate administrator accounts on elevation" to "Disabled"</t>
  </si>
  <si>
    <t>Set "Always prompt for password upon connection" to "Enabled"</t>
  </si>
  <si>
    <t>Set "Set client connection encryption level" to "Enabled:High Level"</t>
  </si>
  <si>
    <t>Set "Do not allow drive redirection" to "Enabled"</t>
  </si>
  <si>
    <t>Set "Do not allow passwords to be saved" to "Enabled"</t>
  </si>
  <si>
    <t>Set "Require a Password When a Computer Wakes (On Battery)" to "Enabled"</t>
  </si>
  <si>
    <t>Set "Require a Password When a Computer Wakes (Plugged In)" to "Enabled"</t>
  </si>
  <si>
    <t>Set "Turn off Internet download for Web publishing and online ordering wizards" to "Enabled"</t>
  </si>
  <si>
    <t>Set "Turn off Windows Update device driver searching" to "Enabled"</t>
  </si>
  <si>
    <t>Set "Turn off the "Publish to Web" task for files and folders" to "Enabled"</t>
  </si>
  <si>
    <t>Set "Turn off the Windows Messenger Customer Experience Improvement Program" to "Enabled"</t>
  </si>
  <si>
    <t>Set "Turn off Search Companion content file updates" to "Enabled"</t>
  </si>
  <si>
    <t>Set "Turn off downloading of print drivers over HTTP" to "Enabled"</t>
  </si>
  <si>
    <t>Set "Turn off printing over HTTP" to "Enabled"</t>
  </si>
  <si>
    <t>Set "Restrictions for Unauthenticated RPC clients" to "Enabled:Authenticated"</t>
  </si>
  <si>
    <t>Set "RPC Endpoint Mapper Client Authentication" to "Enabled"</t>
  </si>
  <si>
    <t>Set "Solicited Remote Assistance" to "Disabled"</t>
  </si>
  <si>
    <t>Set "Offer Remote Assistance" to "Disabled"</t>
  </si>
  <si>
    <t>Set "Registry policy processing" to "Enabled"</t>
  </si>
  <si>
    <t>Set "Do not apply during periodic background processing" to "False"</t>
  </si>
  <si>
    <t>Set "Process even if the Group Policy objects have not changed" to "True"</t>
  </si>
  <si>
    <t>Set "User Account Control: Detect application installations and prompt for elevation" to "Enabled"</t>
  </si>
  <si>
    <t>Set "Devices: Allowed to format and eject removable media" to "Administrators and Interactive Users"</t>
  </si>
  <si>
    <t>Set "Microsoft network client: Digitally sign communications (if server agrees)" to "Enabled"</t>
  </si>
  <si>
    <t>Set "MSS: (ScreenSaverGracePeriod) The time in seconds before the screen saver grace period expires (0 recommended)" to "0"</t>
  </si>
  <si>
    <t>Set "Network access: Sharing and security model for local accounts" to "Classic - local users authenticate as themselves"</t>
  </si>
  <si>
    <t>Set "Accounts: Limit local account use of blank passwords to console logon only" to "Enabled"</t>
  </si>
  <si>
    <t>Set "Domain member: Require strong (Windows 2000 or later) session key" to "Enabled"</t>
  </si>
  <si>
    <t>Set "Accounts: Administrator account status" to "Disabled"</t>
  </si>
  <si>
    <t>Set "MSS: (DisableIPSourceRouting) IP source routing protection level (protects against packet spoofing)" to "Highest protection, source routing is completely disabled"</t>
  </si>
  <si>
    <t>Configure "Interactive logon: Message text for users attempting to log on"</t>
  </si>
  <si>
    <t>Set "Network access: Let Everyone permissions apply to anonymous users" to "Disabled"</t>
  </si>
  <si>
    <t>Set "Microsoft network server: Disconnect clients when logon hours expire" to "Enabled"</t>
  </si>
  <si>
    <t>Set "Network access: Allow anonymous SID/Name translation" to "Disabled"</t>
  </si>
  <si>
    <t>Set "User Account Control: Admin Approval Mode for the Built-in Administrator account" to "Enabled"</t>
  </si>
  <si>
    <t>Set "Microsoft network server: Digitally sign communications (if client agrees)" to "Enabled"</t>
  </si>
  <si>
    <t>Set "MSS: (DisableIPSourceRouting IPv6) IP source routing protection level (protects against packet spoofing)" to "Highest protection, source routing is completely disabled"</t>
  </si>
  <si>
    <t>Set "MSS: (AutoAdminLogon) Enable Automatic Logon (not recommended)" to "Disabled"</t>
  </si>
  <si>
    <t>Set "Accounts: Guest account status" to "Disabled"</t>
  </si>
  <si>
    <t>Set "Microsoft network server: Digitally sign communications (always)" to "Enabled"</t>
  </si>
  <si>
    <t>Set "Microsoft network client: Digitally sign communications (always)" to "Enabled"</t>
  </si>
  <si>
    <t>Set "Network access: Restrict anonymous access to Named Pipes and Shares" to "Enabled"</t>
  </si>
  <si>
    <t>Set "Domain member: Maximum machine account password age" to "30"</t>
  </si>
  <si>
    <t>Set "User Account Control: Only elevate executables that are signed and validated" to "Disabled"</t>
  </si>
  <si>
    <t>Set "Devices: Prevent users from installing printer drivers" to "Enabled"</t>
  </si>
  <si>
    <t>Set "System objects: Strengthen default permissions of internal system objects (e.g. Symbolic Links)" to "Enabled"</t>
  </si>
  <si>
    <t>Set "Network access: Do not allow anonymous enumeration of SAM accounts" to "Enabled"</t>
  </si>
  <si>
    <t>Set "Audit: Force audit policy subcategory settings (Windows Vista or later) to override audit policy category settings" to "Enabled"</t>
  </si>
  <si>
    <t>Set "Network security: Do not store LAN Manager hash value on next password change" to "Enabled"</t>
  </si>
  <si>
    <t>Set "User Account Control: Allow UIAccess applications to prompt for elevation without using the secure desktop" to "Disabled"</t>
  </si>
  <si>
    <t>Set "Domain member: Digitally sign secure channel data (when possible)" to "Enabled"</t>
  </si>
  <si>
    <t>Set "User Account Control: Switch to the secure desktop when prompting for elevation" to "Enabled"</t>
  </si>
  <si>
    <t>Set "Domain member: Disable machine account password changes" to "Disabled"</t>
  </si>
  <si>
    <t>Set "User Account Control: Behavior of the elevation prompt for standard users" to "Automatically deny elevation requests"</t>
  </si>
  <si>
    <t>Set "Recovery console: Allow automatic administrative logon" to "Disabled"</t>
  </si>
  <si>
    <t>Set "Domain member: Digitally encrypt or sign secure channel data (always)" to "Enabled"</t>
  </si>
  <si>
    <t>Set "Domain member: Digitally encrypt secure channel data (when possible)" to "Enabled"</t>
  </si>
  <si>
    <t>Set "MSS: (SafeDllSearchMode) Enable Safe DLL search mode (recommended)" to "Enabled"</t>
  </si>
  <si>
    <t>Set "Network security: LAN Manager authentication level" to "Send NTLMv2 response only. Refuse LM &amp;amp; NTLM"</t>
  </si>
  <si>
    <t>Set "Network access: Do not allow anonymous enumeration of SAM accounts and shares" to "Enabled"</t>
  </si>
  <si>
    <t>Set "Microsoft network client: Send unencrypted password to third-party SMB servers" to "Disabled"</t>
  </si>
  <si>
    <t>Set "Shutdown: Clear virtual memory pagefile" to "Disabled"</t>
  </si>
  <si>
    <t>Set "Interactive logon: Number of previous logons to cache (in case domain controller is not available)" to "2"</t>
  </si>
  <si>
    <t>Set "Interactive logon: Do not display last user name" to "Enabled"</t>
  </si>
  <si>
    <t>Set "Network security: Minimum session security for NTLM SSP based (including secure RPC) servers" to "Require NTLMv2 session security, Require 128-bit encryption"</t>
  </si>
  <si>
    <t>Set "MSS: (WarningLevel) Percentage threshold for the security event log at which the system will generate a warning" to "90"</t>
  </si>
  <si>
    <t>Set "User Account Control: Virtualize file and registry write failures to per-user locations" to "Enabled"</t>
  </si>
  <si>
    <t>Set "Interactive logon: Require Domain Controller authentication to unlock workstation" to "Enabled"</t>
  </si>
  <si>
    <t>Set "Audit: Shut down system immediately if unable to log security audits" to "Disabled"</t>
  </si>
  <si>
    <t>Set "User Account Control: Only elevate UIAccess applications that are installed in secure locations" to "Enabled"</t>
  </si>
  <si>
    <t>Set "User Account Control: Run all administrators in Admin Approval Mode" to "Enabled"</t>
  </si>
  <si>
    <t>Set "Network security: LDAP client signing requirements" to "Negotiate signing"</t>
  </si>
  <si>
    <t>Set "Microsoft network server: Amount of idle time required before suspending session" to "15"</t>
  </si>
  <si>
    <t>Set "System objects: Require case insensitivity for non-Windows subsystems" to "Enabled"</t>
  </si>
  <si>
    <t>Set "Interactive logon: Prompt user to change password before expiration" to "8"</t>
  </si>
  <si>
    <t>Set "Network access: Shares that can be accessed anonymously" to ""</t>
  </si>
  <si>
    <t>Set "User Account Control: Behavior of the elevation prompt for administrators in Admin Approval Mode" to "Prompt for credentials"</t>
  </si>
  <si>
    <t>Set "Interactive logon: Do not require CTRL+ALT+DEL" to "Disabled"</t>
  </si>
  <si>
    <t>Set "Allow log on locally" to "Administrators, Users"</t>
  </si>
  <si>
    <t>Set "Debug programs" to "Administrators"</t>
  </si>
  <si>
    <t>Set "Increase scheduling priority" to "Administrators"</t>
  </si>
  <si>
    <t>Set "Remove computer from docking station" to "Administrators, Users"</t>
  </si>
  <si>
    <t>Set "Take ownership of files or other objects" to "Administrators"</t>
  </si>
  <si>
    <t>Set "Replace a process level token" to "Local Service, Network Service"</t>
  </si>
  <si>
    <t>Set "Modify firmware environment values" to "Administrators"</t>
  </si>
  <si>
    <t>Set "Create a pagefile" to "Administrators"</t>
  </si>
  <si>
    <t>Set "Adjust memory quotas for a process" to "Administrators, Local Service, Network Service"</t>
  </si>
  <si>
    <t>Set "Generate security audits" to "Local Service, Network Service"</t>
  </si>
  <si>
    <t>Set "Force shutdown from a remote system" to "Administrators"</t>
  </si>
  <si>
    <t>Set "Deny access to this computer from the network" to "Guests"</t>
  </si>
  <si>
    <t>Set "Perform volume maintenance tasks" to "Administrators"</t>
  </si>
  <si>
    <t>Set "Lock pages in memory" to "No One"</t>
  </si>
  <si>
    <t>Set "Manage auditing and security log" to "Administrators"</t>
  </si>
  <si>
    <t>Set "Access Credential Manager as a trusted caller" to "No One"</t>
  </si>
  <si>
    <t>Set "Load and unload device drivers" to "Administrators"</t>
  </si>
  <si>
    <t>Set "Deny log on locally" to "Guests"</t>
  </si>
  <si>
    <t>Set "Access this computer from the network" to "Users, Administrators"</t>
  </si>
  <si>
    <t>Set "Deny log on as a batch job" to "Guests"</t>
  </si>
  <si>
    <t>Set "Act as part of the operating system" to "No One"</t>
  </si>
  <si>
    <t>Set "Enable computer and user accounts to be trusted for delegation" to "No One"</t>
  </si>
  <si>
    <t>Set "Shut down the system" to "Administrators, Users"</t>
  </si>
  <si>
    <t>Set "Increase a process working set" to "Administrators, Local Service"</t>
  </si>
  <si>
    <t>Set "Audit Policy: System: System Integrity" to "Success and Failure"</t>
  </si>
  <si>
    <t>Set "Audit Policy: System: Security System Extension" to "Success and Failure"</t>
  </si>
  <si>
    <t>Set "Audit Policy: System: Security State Change" to "Success and Failure"</t>
  </si>
  <si>
    <t>Set "Audit Policy: System: IPsec Driver" to "Success and Failure"</t>
  </si>
  <si>
    <t>Set "Audit Policy: System: Other System Events" to "No Auditing"</t>
  </si>
  <si>
    <t>Set "Audit Policy: Object Access: Handle Manipulation" to "No Auditing"</t>
  </si>
  <si>
    <t>Set "Audit Policy: Object Access: Other Object Access Events" to "No Auditing"</t>
  </si>
  <si>
    <t>Set "Audit Policy: Object Access: File Share" to "No Auditing"</t>
  </si>
  <si>
    <t>Set "Audit Policy: Object Access: File System" to "No Auditing"</t>
  </si>
  <si>
    <t>Set "Audit Policy: Object Access: SAM" to "No Auditing"</t>
  </si>
  <si>
    <t>Set "Audit Policy: Object Access: Kernel Object" to "No Auditing"</t>
  </si>
  <si>
    <t>Set "Audit Policy: Object Access: Filtering Platform Packet Drop" to "No Auditing"</t>
  </si>
  <si>
    <t>Set "Audit Policy: Object Access: Registry" to "No Auditing"</t>
  </si>
  <si>
    <t>Set "Audit Policy: Object Access: Certification Services" to "No Auditing"</t>
  </si>
  <si>
    <t>Set "Audit Policy: Object Access: Application Generated" to "No Auditing"</t>
  </si>
  <si>
    <t>Set "Audit Policy: Object Access: Detailed File Share" to "No Auditing"</t>
  </si>
  <si>
    <t>Set "Audit Policy: Object Access: Filtering Platform Connection" to "No Auditing"</t>
  </si>
  <si>
    <t>Set "Audit Policy: Logon-Logoff: Other Logon/Logoff Events" to "No Auditing"</t>
  </si>
  <si>
    <t>Set "Audit Policy: Logon-Logoff: Special Logon" to "Success"</t>
  </si>
  <si>
    <t>Set "Audit Policy: Logon-Logoff: IPsec Main Mode" to "No Auditing"</t>
  </si>
  <si>
    <t>Set "Audit Policy: Logon-Logoff: Account Lockout" to "No Auditing"</t>
  </si>
  <si>
    <t>Set "Audit Policy: Logon-Logoff: IPsec Extended Mode" to "No Auditing"</t>
  </si>
  <si>
    <t>Set "Audit Policy: Logon-Logoff: IPsec Quick Mode" to "No Auditing"</t>
  </si>
  <si>
    <t>Set "Audit Policy: Logon-Logoff: Logoff" to "Success"</t>
  </si>
  <si>
    <t>Set "Audit Policy: Logon-Logoff: Network Policy Server" to "No Auditing"</t>
  </si>
  <si>
    <t>Set "Audit Policy: Logon-Logoff: Logon" to "Success and Failure"</t>
  </si>
  <si>
    <t>Set "Audit Policy: DS Access: Directory Service Replication" to "No Auditing"</t>
  </si>
  <si>
    <t>Set "Audit Policy: DS Access: Detailed Directory Service Replication" to "No Auditing"</t>
  </si>
  <si>
    <t>Set "Audit Policy: DS Access: Directory Service Changes" to "No Auditing"</t>
  </si>
  <si>
    <t>Set "Audit Policy: DS Access: Directory Service Access" to "No Auditing"</t>
  </si>
  <si>
    <t>Set "Audit Policy: Detailed Tracking: DPAPI Activity" to "No Auditing"</t>
  </si>
  <si>
    <t>Set "Audit Policy: Detailed Tracking: Process Termination" to "No Auditing"</t>
  </si>
  <si>
    <t>Set "Audit Policy: Detailed Tracking: Process Creation" to "Success"</t>
  </si>
  <si>
    <t>Set "Audit Policy: Detailed Tracking: RPC Events" to "No Auditing"</t>
  </si>
  <si>
    <t>Set "Audit Policy: Policy Change: MPSSVC Rule-Level Policy Change" to "No Auditing"</t>
  </si>
  <si>
    <t>Set "Audit Policy: Policy Change: Filtering Platform Policy Change" to "No Auditing"</t>
  </si>
  <si>
    <t>Set "Audit Policy: Policy Change: Authorization Policy Change" to "No Auditing"</t>
  </si>
  <si>
    <t>Set "Audit Policy: Policy Change: Audit Policy Change" to "Success and Failure"</t>
  </si>
  <si>
    <t>Set "Audit Policy: Policy Change: Other Policy Change Events" to "No Auditing"</t>
  </si>
  <si>
    <t>Set "Audit Policy: Policy Change: Authentication Policy Change" to "Success"</t>
  </si>
  <si>
    <t>Set "Audit Policy: Account Management: Distribution Group Management" to "No Auditing"</t>
  </si>
  <si>
    <t>Set "Audit Policy: Account Management: Computer Account Management" to "Success"</t>
  </si>
  <si>
    <t>Set "Audit Policy: Account Management: User Account Management" to "Success and Failure"</t>
  </si>
  <si>
    <t>Set "Audit Policy: Account Management: Security Group Management" to "Success and Failure"</t>
  </si>
  <si>
    <t>Set "Audit Policy: Account Management: Other Account Management Events" to "Success and Failure"</t>
  </si>
  <si>
    <t>Set "Audit Policy: Account Management: Application Group Management" to "No Auditing"</t>
  </si>
  <si>
    <t>Set "Audit Policy: Account Logon: Kerberos Authentication Service" to "No Auditing"</t>
  </si>
  <si>
    <t>Set "Audit Policy: Account Logon: Other Account Logon Events" to "No Auditing"</t>
  </si>
  <si>
    <t>Set "Audit Policy: Account Logon: Kerberos Service Ticket Operations" to "No Auditing"</t>
  </si>
  <si>
    <t>Set "Audit Policy: Account Logon: Credential Validation" to "Success and Failure"</t>
  </si>
  <si>
    <t>Set "Audit Policy: Privilege Use: Other Privilege Use Events" to "No Auditing"</t>
  </si>
  <si>
    <t>Set "Audit Policy: Privilege Use: Non Sensitive Privilege Use" to "No Auditing"</t>
  </si>
  <si>
    <t>Set "Audit Policy: Privilege Use: Sensitive Privilege Use" to "Success and Failure"</t>
  </si>
  <si>
    <t>Set "Windows Firewall: Private: Allow unicast response" to "No"</t>
  </si>
  <si>
    <t>Set "Windows Firewall: Private: Outbound connections" to "Allow (default)"</t>
  </si>
  <si>
    <t>Set "Windows Firewall: Private: Display a notification" to "Yes"</t>
  </si>
  <si>
    <t>Set "Windows Firewall: Private: Firewall state" to "On (recommended)"</t>
  </si>
  <si>
    <t>Set "Windows Firewall: Private: Apply local firewall rules" to "Yes (default)"</t>
  </si>
  <si>
    <t>Set "Windows Firewall: Private: Apply local connection security rules" to "Yes (default)"</t>
  </si>
  <si>
    <t>Set "Windows Firewall: Private: Inbound connections" to "Block (default)"</t>
  </si>
  <si>
    <t>Set "Windows Firewall: Public: Apply local connection security rules" to "No"</t>
  </si>
  <si>
    <t>Set "Windows Firewall: Public: Inbound connections" to "Block (default)"</t>
  </si>
  <si>
    <t>Set "Windows Firewall: Public: Display a notification" to "No"</t>
  </si>
  <si>
    <t>Set "Windows Firewall: Public: Firewall state" to "On (recommended)"</t>
  </si>
  <si>
    <t>Set "Windows Firewall: Public: Apply local firewall rules" to "Yes (default)"</t>
  </si>
  <si>
    <t>Set "Windows Firewall: Public: Allow unicast response" to "No"</t>
  </si>
  <si>
    <t>Set "Windows Firewall: Public: Outbound connections" to "Allow (default)"</t>
  </si>
  <si>
    <t>Set "Windows Firewall: Domain: Outbound connections" to "Allow (default)"</t>
  </si>
  <si>
    <t>Set "Windows Firewall: Domain: Apply local firewall rules" to "Yes (default)"</t>
  </si>
  <si>
    <t>Set "Windows Firewall: Domain: Firewall state" to "On (recommended)"</t>
  </si>
  <si>
    <t>Set "Windows Firewall: Domain: Display a notification" to "Yes"</t>
  </si>
  <si>
    <t>Set "Windows Firewall: Domain: Inbound connections" to "Block (default)"</t>
  </si>
  <si>
    <t>Set "Windows Firewall: Domain: Apply local connection security rules" to "Yes (default)"</t>
  </si>
  <si>
    <t>Set "Windows Firewall: Domain: Allow unicast response" to "No"</t>
  </si>
  <si>
    <t>Set "Store passwords using reversible encryption" to "Disabled"</t>
  </si>
  <si>
    <t>Set "Minimum password length" to "8"</t>
  </si>
  <si>
    <t>Set "Enforce password history" to "24"</t>
  </si>
  <si>
    <t>Set "Password must meet complexity requirements" to "Enabled"</t>
  </si>
  <si>
    <t>Set "Hide mechanisms to remove zone information" to "Enabled"</t>
  </si>
  <si>
    <t>Set "Do not preserve zone information in file attachments" to "Disabled"</t>
  </si>
  <si>
    <t>Set "Notify antivirus programs when opening attachments" to "Enabled"</t>
  </si>
  <si>
    <t>Set "Enable screen saver" to "Enabled"</t>
  </si>
  <si>
    <t>Set "Password protect the screen saver" to "Enabled"</t>
  </si>
  <si>
    <t>Set "Impersonate a client after authentication" to "Administrators, Service, Local Service, Network Service"</t>
  </si>
  <si>
    <t>Set "Change the time zone" to "Local Service, Administrators, Users"</t>
  </si>
  <si>
    <t>Set "Change the system time" to "Local Service, Administrators"</t>
  </si>
  <si>
    <t>Set "Create global objects" to "Administrators, Service, Local Service, Network Service"</t>
  </si>
  <si>
    <t>Set "Bypass traverse checking" to "Users, Network Service, Local Service, Administrators"</t>
  </si>
  <si>
    <t xml:space="preserve">Updated "8" to "14" based on IRS Requirements.  </t>
  </si>
  <si>
    <t>The security setting "Interactive logon: Prompt user to change password before expiration" is set to "14".</t>
  </si>
  <si>
    <t>The security setting "Interactive logon: Prompt user to change password before expiration" is not set to "14".</t>
  </si>
  <si>
    <t>The security setting "Access Credential Manager as a trusted caller" is set to "Not Defined".</t>
  </si>
  <si>
    <t>Updated "No One" to "Not Defined"</t>
  </si>
  <si>
    <t>Added IRS Warning Banner</t>
  </si>
  <si>
    <t>Impact Statement</t>
  </si>
  <si>
    <t>Remediation Procedure</t>
  </si>
  <si>
    <t>Rationale Statement</t>
  </si>
  <si>
    <t xml:space="preserve">Updated controls to line up with the Audit files.   </t>
  </si>
  <si>
    <t>The security setting "Network access: Remotely accessible registry paths and sub-paths" is not properly configured.</t>
  </si>
  <si>
    <t>The security setting "Network access: Shares that can be accessed anonymously" is not properly configured.</t>
  </si>
  <si>
    <t>The security setting "Change the time zone" is not set to "Local Service, Administrators, Users".</t>
  </si>
  <si>
    <t>The security setting "Lock pages in memory" is not properly configured.</t>
  </si>
  <si>
    <t>The security setting "Access Credential Manager as a trusted caller" is not properly configured.</t>
  </si>
  <si>
    <t>The security setting "Profile system performance" is not properly configured.</t>
  </si>
  <si>
    <t>The security setting "Act as part of the operating system" is not properly configured.</t>
  </si>
  <si>
    <t>The security setting "Enable computer and user accounts to be trusted for delegation" is not properly configured.</t>
  </si>
  <si>
    <t>The security setting "Windows Firewall: Private: Allow unicast response" is set to "1".</t>
  </si>
  <si>
    <t>The security setting "Windows Firewall: Private: Allow unicast response" is not set to "1".</t>
  </si>
  <si>
    <t>The security setting "MSS: DisableIPSourceRouting IP" is not set to "Highest protection, source routing is completely disabled".</t>
  </si>
  <si>
    <t>The security setting "MSS: DisableIPSourceRouting IPv6" is not set to "Highest protection, source routing is completely disabled".</t>
  </si>
  <si>
    <t>The security setting "MSS: AutoAdminLogon" is not disabled.</t>
  </si>
  <si>
    <t>The security setting "Audit: Force audit policy subcategory settings to override audit policy category settings" is not enabled.</t>
  </si>
  <si>
    <t>The security setting "MSS: SafeDllSearchMode" is not enabled.</t>
  </si>
  <si>
    <t>The security setting "Network security: LAN Manager authentication level" is not properly configured.</t>
  </si>
  <si>
    <t>The security setting "Network security: Minimum session security for NTLM SSP based servers" is not properly configured.</t>
  </si>
  <si>
    <t>The security setting "MSS: WarningLevel" is not set to "90".</t>
  </si>
  <si>
    <t>The security setting "Network security: Minimum session security for NTLM SSP based clients" is not properly configured.</t>
  </si>
  <si>
    <t>Aligned the SCSEM with benchmarked controls and removed the controls who's configuration is based upon the agency's security and operational requirements.</t>
  </si>
  <si>
    <t>The Windows policy setting "Interactive logon: Message text for users attempting to log on" should contain a warning banner that is compliant with IRS requirements.   The Waring Banner must contain the following 4 elements:
-  the system contains US government information
-  users actions are monitored and audited
-  unauthorized use of the system is prohibited 
-  unauthorized use of the system is subject to criminal and civil penalties</t>
  </si>
  <si>
    <t>The security setting "Screen saver timeout or lower" is not set to "Enabled:900" or lower.</t>
  </si>
  <si>
    <t>The security setting "Enforce password history" is set to "24" or greater.</t>
  </si>
  <si>
    <t>The security setting "Enforce password history" is not set to "24" or greater.</t>
  </si>
  <si>
    <t>The security setting "Minimum password age" is set to "1" or greater.</t>
  </si>
  <si>
    <t>The security setting "Minimum password age" is not set to "1" or greater.</t>
  </si>
  <si>
    <t xml:space="preserve">The security setting "Maximum password age" is set to "60" or less for Administrators and "90" days or less for Standard Users. </t>
  </si>
  <si>
    <t>Added requirement for Standard Users</t>
  </si>
  <si>
    <t xml:space="preserve">Set "Maximum password age" to "60" or less for Administrators and "90" days ot less for Standard Users. </t>
  </si>
  <si>
    <t xml:space="preserve">Set "Network access: Remotely accessible registry paths and sub-paths" </t>
  </si>
  <si>
    <t>The security setting "MSS: ScreenSaverGracePeriod" is not set to "0".</t>
  </si>
  <si>
    <t xml:space="preserve">The security setting "Maximum password age" has not been configured per IRS Publication 1075 requirements. </t>
  </si>
  <si>
    <t>The security setting "Account lockout threshold or fewer" is not set to "3" or fewer.</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</si>
  <si>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</si>
  <si>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</si>
  <si>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</si>
  <si>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</si>
  <si>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</si>
  <si>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</si>
  <si>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</si>
  <si>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executed using the applicable NIST 800-53A test method (Interview, Examine).</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</si>
  <si>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</si>
  <si>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</si>
  <si>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</si>
  <si>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</si>
  <si>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</si>
  <si>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</si>
  <si>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</si>
  <si>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</si>
  <si>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Network Location:</t>
  </si>
  <si>
    <t xml:space="preserve">Device Function: </t>
  </si>
  <si>
    <t>Internal</t>
  </si>
  <si>
    <t>External</t>
  </si>
  <si>
    <t>Stand-alone</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</si>
  <si>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</si>
  <si>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</si>
  <si>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</si>
  <si>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Issue Codes</t>
  </si>
  <si>
    <t>A single issue code must be selected for each test case to calculate the weighted risk score.  The tester must perform this activity when executing each test.</t>
  </si>
  <si>
    <t>Risk Rating (Do Not Edit)</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</si>
  <si>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</si>
  <si>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</si>
  <si>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</si>
  <si>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</si>
  <si>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</si>
  <si>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</si>
  <si>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</si>
  <si>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</si>
  <si>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</si>
  <si>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</si>
  <si>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</si>
  <si>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</si>
  <si>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</si>
  <si>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</si>
  <si>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</si>
  <si>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</si>
  <si>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</si>
  <si>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</si>
  <si>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Other</t>
  </si>
  <si>
    <t>User access was not established with concept of least privilege</t>
  </si>
  <si>
    <t>HAC12</t>
  </si>
  <si>
    <t>Separation of duties is not in place</t>
  </si>
  <si>
    <t>HAC13</t>
  </si>
  <si>
    <t>Operating system configuration files have incorrect permissions</t>
  </si>
  <si>
    <t>Warning banner is insufficient</t>
  </si>
  <si>
    <t>HAC15</t>
  </si>
  <si>
    <t>User accounts not locked out after 3 unsuccessful login attempts</t>
  </si>
  <si>
    <t>HAC16</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</si>
  <si>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</si>
  <si>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</si>
  <si>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</si>
  <si>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</si>
  <si>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</si>
  <si>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</si>
  <si>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</si>
  <si>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</si>
  <si>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</si>
  <si>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</si>
  <si>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</si>
  <si>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</si>
  <si>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</si>
  <si>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</si>
  <si>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</si>
  <si>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</si>
  <si>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</si>
  <si>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</si>
  <si>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</si>
  <si>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</si>
  <si>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</si>
  <si>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</si>
  <si>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</si>
  <si>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</si>
  <si>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</si>
  <si>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</si>
  <si>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</si>
  <si>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</si>
  <si>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</si>
  <si>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</si>
  <si>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</si>
  <si>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</si>
  <si>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</si>
  <si>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</si>
  <si>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</si>
  <si>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</si>
  <si>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</si>
  <si>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</si>
  <si>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</si>
  <si>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</si>
  <si>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</si>
  <si>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</si>
  <si>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</si>
  <si>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</si>
  <si>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</si>
  <si>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</si>
  <si>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</si>
  <si>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</si>
  <si>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</si>
  <si>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</si>
  <si>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</si>
  <si>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</si>
  <si>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</si>
  <si>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</si>
  <si>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</si>
  <si>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</si>
  <si>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</si>
  <si>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</si>
  <si>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</si>
  <si>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</si>
  <si>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HAC50</t>
  </si>
  <si>
    <t xml:space="preserve">Print spoolers do not adequately restrict jobs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</si>
  <si>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</si>
  <si>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</si>
  <si>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</si>
  <si>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</si>
  <si>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</si>
  <si>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</si>
  <si>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</si>
  <si>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</si>
  <si>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</si>
  <si>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</si>
  <si>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</si>
  <si>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</si>
  <si>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</si>
  <si>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</si>
  <si>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</si>
  <si>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</si>
  <si>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</si>
  <si>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</si>
  <si>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</si>
  <si>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</si>
  <si>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</si>
  <si>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</si>
  <si>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</si>
  <si>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</si>
  <si>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</si>
  <si>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</si>
  <si>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</si>
  <si>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</si>
  <si>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</si>
  <si>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</si>
  <si>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</si>
  <si>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</si>
  <si>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</si>
  <si>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</si>
  <si>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</si>
  <si>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</si>
  <si>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</si>
  <si>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</si>
  <si>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HAU11</t>
  </si>
  <si>
    <t>NTP is not properly implemented</t>
  </si>
  <si>
    <t>HAU12</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</si>
  <si>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</si>
  <si>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</si>
  <si>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</si>
  <si>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</si>
  <si>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</si>
  <si>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</si>
  <si>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</si>
  <si>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</si>
  <si>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</si>
  <si>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</si>
  <si>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</si>
  <si>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</si>
  <si>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</si>
  <si>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</si>
  <si>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</si>
  <si>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</si>
  <si>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</si>
  <si>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</si>
  <si>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</si>
  <si>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</si>
  <si>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</si>
  <si>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</si>
  <si>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</si>
  <si>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</si>
  <si>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</si>
  <si>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</si>
  <si>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</si>
  <si>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</si>
  <si>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</si>
  <si>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</si>
  <si>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</si>
  <si>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</si>
  <si>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</si>
  <si>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</si>
  <si>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</si>
  <si>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</si>
  <si>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</si>
  <si>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</si>
  <si>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</si>
  <si>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</si>
  <si>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</si>
  <si>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</si>
  <si>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</si>
  <si>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</si>
  <si>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</si>
  <si>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</si>
  <si>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</si>
  <si>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</si>
  <si>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</si>
  <si>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</si>
  <si>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</si>
  <si>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</si>
  <si>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</si>
  <si>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</si>
  <si>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</si>
  <si>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</si>
  <si>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</si>
  <si>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</si>
  <si>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HCM2</t>
  </si>
  <si>
    <t>FTI is not properly labeled on-screen</t>
  </si>
  <si>
    <t>HCM3</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</si>
  <si>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</si>
  <si>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</si>
  <si>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</si>
  <si>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</si>
  <si>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</si>
  <si>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</si>
  <si>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</si>
  <si>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</si>
  <si>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</si>
  <si>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</si>
  <si>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</si>
  <si>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</si>
  <si>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</si>
  <si>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</si>
  <si>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</si>
  <si>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</si>
  <si>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</si>
  <si>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</si>
  <si>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</si>
  <si>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</si>
  <si>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</si>
  <si>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</si>
  <si>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</si>
  <si>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</si>
  <si>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</si>
  <si>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</si>
  <si>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</si>
  <si>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</si>
  <si>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</si>
  <si>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</si>
  <si>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</si>
  <si>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</si>
  <si>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</si>
  <si>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</si>
  <si>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</si>
  <si>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</si>
  <si>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</si>
  <si>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</si>
  <si>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</si>
  <si>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</si>
  <si>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</si>
  <si>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</si>
  <si>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</si>
  <si>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</si>
  <si>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</si>
  <si>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</si>
  <si>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</si>
  <si>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</si>
  <si>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</si>
  <si>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</si>
  <si>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</si>
  <si>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</si>
  <si>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</si>
  <si>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</si>
  <si>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</si>
  <si>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</si>
  <si>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</si>
  <si>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</si>
  <si>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</si>
  <si>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</si>
  <si>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</si>
  <si>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</si>
  <si>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</si>
  <si>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</si>
  <si>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</si>
  <si>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</si>
  <si>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</si>
  <si>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</si>
  <si>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</si>
  <si>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</si>
  <si>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</si>
  <si>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</si>
  <si>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</si>
  <si>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</si>
  <si>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</si>
  <si>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</si>
  <si>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</si>
  <si>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</si>
  <si>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</si>
  <si>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</si>
  <si>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</si>
  <si>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</si>
  <si>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</si>
  <si>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</si>
  <si>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</si>
  <si>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not adequately protected</t>
  </si>
  <si>
    <t>HIR1</t>
  </si>
  <si>
    <t>Incident response program does not exist</t>
  </si>
  <si>
    <t>HIR100</t>
  </si>
  <si>
    <t>HIR2</t>
  </si>
  <si>
    <t>Incident response plan is not sufficient</t>
  </si>
  <si>
    <t>HIR3</t>
  </si>
  <si>
    <t>HMA1</t>
  </si>
  <si>
    <t>External maintenance providers not escorted in the data center</t>
  </si>
  <si>
    <t>HMA100</t>
  </si>
  <si>
    <t>HMA2</t>
  </si>
  <si>
    <t>Maintenance not restricted to local access</t>
  </si>
  <si>
    <t>HMA3</t>
  </si>
  <si>
    <t>Maintenance tools are not approved / controlled</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</si>
  <si>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</si>
  <si>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</si>
  <si>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</si>
  <si>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</si>
  <si>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</si>
  <si>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</si>
  <si>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</si>
  <si>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</si>
  <si>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</si>
  <si>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</si>
  <si>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</si>
  <si>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</si>
  <si>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</si>
  <si>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</si>
  <si>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</si>
  <si>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</si>
  <si>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</si>
  <si>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</si>
  <si>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</si>
  <si>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</si>
  <si>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</si>
  <si>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</si>
  <si>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</si>
  <si>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</si>
  <si>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</si>
  <si>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</si>
  <si>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</si>
  <si>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</si>
  <si>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</si>
  <si>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</si>
  <si>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</si>
  <si>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</si>
  <si>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</si>
  <si>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</si>
  <si>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</si>
  <si>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</si>
  <si>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</si>
  <si>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</si>
  <si>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</si>
  <si>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</si>
  <si>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</si>
  <si>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</si>
  <si>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</si>
  <si>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</si>
  <si>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</si>
  <si>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</si>
  <si>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</si>
  <si>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</si>
  <si>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</si>
  <si>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</si>
  <si>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</si>
  <si>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</si>
  <si>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</si>
  <si>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</si>
  <si>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</si>
  <si>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</si>
  <si>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</si>
  <si>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</si>
  <si>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</si>
  <si>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</si>
  <si>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</si>
  <si>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</si>
  <si>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</si>
  <si>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</si>
  <si>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</si>
  <si>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</si>
  <si>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</si>
  <si>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</si>
  <si>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</si>
  <si>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</si>
  <si>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</si>
  <si>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</si>
  <si>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</si>
  <si>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</si>
  <si>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</si>
  <si>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</si>
  <si>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</si>
  <si>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</si>
  <si>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</si>
  <si>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</si>
  <si>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</si>
  <si>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</si>
  <si>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</si>
  <si>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</si>
  <si>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</si>
  <si>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</si>
  <si>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</si>
  <si>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</si>
  <si>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</si>
  <si>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</si>
  <si>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</si>
  <si>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</si>
  <si>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</si>
  <si>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HRM1</t>
  </si>
  <si>
    <t>HRM2</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</si>
  <si>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</si>
  <si>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</si>
  <si>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</si>
  <si>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</si>
  <si>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</si>
  <si>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</si>
  <si>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</si>
  <si>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</si>
  <si>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</si>
  <si>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</si>
  <si>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</si>
  <si>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</si>
  <si>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</si>
  <si>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</si>
  <si>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</si>
  <si>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</si>
  <si>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</si>
  <si>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</si>
  <si>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</si>
  <si>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</si>
  <si>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</si>
  <si>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</si>
  <si>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</si>
  <si>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</si>
  <si>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</si>
  <si>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</si>
  <si>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</si>
  <si>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</si>
  <si>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</si>
  <si>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</si>
  <si>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</si>
  <si>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</si>
  <si>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</si>
  <si>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</si>
  <si>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</si>
  <si>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</si>
  <si>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</si>
  <si>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</si>
  <si>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</si>
  <si>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</si>
  <si>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</si>
  <si>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</si>
  <si>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</si>
  <si>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</si>
  <si>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</si>
  <si>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</si>
  <si>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</si>
  <si>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</si>
  <si>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</si>
  <si>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</si>
  <si>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</si>
  <si>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</si>
  <si>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</si>
  <si>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</si>
  <si>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</si>
  <si>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</si>
  <si>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</si>
  <si>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</si>
  <si>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</si>
  <si>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</si>
  <si>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</si>
  <si>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</si>
  <si>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</si>
  <si>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</si>
  <si>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</si>
  <si>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</si>
  <si>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</si>
  <si>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</si>
  <si>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</si>
  <si>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</si>
  <si>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</si>
  <si>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</si>
  <si>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</si>
  <si>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</si>
  <si>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</si>
  <si>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</si>
  <si>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</si>
  <si>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</si>
  <si>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</si>
  <si>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</si>
  <si>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</si>
  <si>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</si>
  <si>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</si>
  <si>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</si>
  <si>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</si>
  <si>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</si>
  <si>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</si>
  <si>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</si>
  <si>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</si>
  <si>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</si>
  <si>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</si>
  <si>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</si>
  <si>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</si>
  <si>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</si>
  <si>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</si>
  <si>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</si>
  <si>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System communication authenticity is not guaranteed</t>
  </si>
  <si>
    <t>HSC19</t>
  </si>
  <si>
    <t>Network perimeter devices do not properly restrict traffic</t>
  </si>
  <si>
    <t>HSC20</t>
  </si>
  <si>
    <t>HSC21</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</si>
  <si>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</si>
  <si>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</si>
  <si>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</si>
  <si>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</si>
  <si>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</si>
  <si>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</si>
  <si>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</si>
  <si>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</si>
  <si>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</si>
  <si>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HSC27</t>
  </si>
  <si>
    <t>Traffic inspection is not sufficient</t>
  </si>
  <si>
    <t>HSC28</t>
  </si>
  <si>
    <t>The network is not properly segmented</t>
  </si>
  <si>
    <t>HSC29</t>
  </si>
  <si>
    <t xml:space="preserve">Cryptographic key pairs are not properly managed </t>
  </si>
  <si>
    <t>HSC30</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</si>
  <si>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</si>
  <si>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</si>
  <si>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</si>
  <si>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</si>
  <si>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</si>
  <si>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</si>
  <si>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</si>
  <si>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</si>
  <si>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</si>
  <si>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</si>
  <si>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</si>
  <si>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</si>
  <si>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</si>
  <si>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</si>
  <si>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</si>
  <si>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</si>
  <si>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</si>
  <si>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</si>
  <si>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</si>
  <si>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HSI11</t>
  </si>
  <si>
    <t>Antivirus is not configured to automatically scan removable media</t>
  </si>
  <si>
    <t>HSI12</t>
  </si>
  <si>
    <t>No antivirus is configured on the system</t>
  </si>
  <si>
    <t>HSI13</t>
  </si>
  <si>
    <t>Antivirus does not exist on an internet-facing endpoint</t>
  </si>
  <si>
    <t>HSI14</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</si>
  <si>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</si>
  <si>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</si>
  <si>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</si>
  <si>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</si>
  <si>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</si>
  <si>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</si>
  <si>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</si>
  <si>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</si>
  <si>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</si>
  <si>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</si>
  <si>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</si>
  <si>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</si>
  <si>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</si>
  <si>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</si>
  <si>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</si>
  <si>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</si>
  <si>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</si>
  <si>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</si>
  <si>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</si>
  <si>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</si>
  <si>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</si>
  <si>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</si>
  <si>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</si>
  <si>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</si>
  <si>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</si>
  <si>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</si>
  <si>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</si>
  <si>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</si>
  <si>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</si>
  <si>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</si>
  <si>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</si>
  <si>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</si>
  <si>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</si>
  <si>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</si>
  <si>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</si>
  <si>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</si>
  <si>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</si>
  <si>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</si>
  <si>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</si>
  <si>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</si>
  <si>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</si>
  <si>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Issue Code</t>
  </si>
  <si>
    <r>
      <t xml:space="preserve">Issue Code Mapping (Select </t>
    </r>
    <r>
      <rPr>
        <b/>
        <u/>
        <sz val="10"/>
        <rFont val="Arial"/>
        <family val="2"/>
      </rPr>
      <t>one</t>
    </r>
    <r>
      <rPr>
        <b/>
        <sz val="10"/>
        <rFont val="Arial"/>
        <family val="2"/>
      </rPr>
      <t xml:space="preserve"> to enter in column N)</t>
    </r>
  </si>
  <si>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</si>
  <si>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</si>
  <si>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</si>
  <si>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</si>
  <si>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</si>
  <si>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</si>
  <si>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</si>
  <si>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</si>
  <si>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</si>
  <si>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</si>
  <si>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</si>
  <si>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</si>
  <si>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</si>
  <si>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</si>
  <si>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</si>
  <si>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</si>
  <si>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</si>
  <si>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</si>
  <si>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</si>
  <si>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</si>
  <si>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HAU26</t>
  </si>
  <si>
    <t xml:space="preserve">System/service provider is not held accountable to protect and share audit records with the agency </t>
  </si>
  <si>
    <t>HAU27</t>
  </si>
  <si>
    <t>Audit trail does not include access to FTI in pre-production</t>
  </si>
  <si>
    <t>Application architecture does not properly separate user interface from data repository</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</si>
  <si>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</si>
  <si>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</si>
  <si>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</si>
  <si>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</si>
  <si>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</si>
  <si>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</si>
  <si>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</si>
  <si>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</si>
  <si>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</si>
  <si>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</si>
  <si>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</si>
  <si>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</si>
  <si>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</si>
  <si>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</si>
  <si>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</si>
  <si>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</si>
  <si>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</si>
  <si>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</si>
  <si>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</si>
  <si>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</si>
  <si>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Backup data is located on production systems</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</si>
  <si>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</si>
  <si>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</si>
  <si>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</si>
  <si>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</si>
  <si>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</si>
  <si>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HMA4</t>
  </si>
  <si>
    <t>Maintenance records are not sufficient</t>
  </si>
  <si>
    <t>HMA5</t>
  </si>
  <si>
    <t>HRA9</t>
  </si>
  <si>
    <t>Application source code is not assessed for static vulnerabilities</t>
  </si>
  <si>
    <t>HRM10</t>
  </si>
  <si>
    <t>An FTI system is directly routable to the internet via unencrypted protocols</t>
  </si>
  <si>
    <t>HRM18</t>
  </si>
  <si>
    <t>Remote access policies are not sufficient</t>
  </si>
  <si>
    <t>HRM19</t>
  </si>
  <si>
    <t>Agency cannot remotely wipe lost mobile device</t>
  </si>
  <si>
    <t>HSA18</t>
  </si>
  <si>
    <t>Cloud vendor is not FedRAMP certified</t>
  </si>
  <si>
    <t>Email policy is not sufficient</t>
  </si>
  <si>
    <t>HSC31</t>
  </si>
  <si>
    <t>Collaborative computing devices are not deployed securely</t>
  </si>
  <si>
    <t>HSC32</t>
  </si>
  <si>
    <t>PKI certificates are not issued from an approved authority</t>
  </si>
  <si>
    <t>HSC33</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</si>
  <si>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</si>
  <si>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</si>
  <si>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</si>
  <si>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</si>
  <si>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</si>
  <si>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</si>
  <si>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</si>
  <si>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</si>
  <si>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 xml:space="preserve">Agency does not receive security alerts, advisories, or directives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</si>
  <si>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</si>
  <si>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</si>
  <si>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</si>
  <si>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</si>
  <si>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</si>
  <si>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</si>
  <si>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</si>
  <si>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</si>
  <si>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</si>
  <si>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</si>
  <si>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 xml:space="preserve">Axway does not run on a dedicated platform </t>
  </si>
  <si>
    <t>Digital Signatures or PKI certificates are expired or revoked</t>
  </si>
  <si>
    <t>VLAN configurations do not utilize networking best practices</t>
  </si>
  <si>
    <t>Revised to include new risk scoring methodology</t>
  </si>
  <si>
    <t>The interactive logon warning banner does not meet IRS Publication 1075 Exhibit 8 standards.</t>
  </si>
  <si>
    <t>HAC61</t>
  </si>
  <si>
    <t>User rights and permissions are not adequately configured</t>
  </si>
  <si>
    <t>HAC62</t>
  </si>
  <si>
    <t>HCM48</t>
  </si>
  <si>
    <t>The system's automatic update feature is not configured appropriately</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</si>
  <si>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</si>
  <si>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</si>
  <si>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</si>
  <si>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</si>
  <si>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</si>
  <si>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</si>
  <si>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</si>
  <si>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</si>
  <si>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</si>
  <si>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</si>
  <si>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</si>
  <si>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</si>
  <si>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</si>
  <si>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</si>
  <si>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</si>
  <si>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</si>
  <si>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</si>
  <si>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</si>
  <si>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</si>
  <si>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</si>
  <si>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</si>
  <si>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</si>
  <si>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</si>
  <si>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</si>
  <si>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</si>
  <si>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</si>
  <si>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</si>
  <si>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</si>
  <si>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</si>
  <si>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</si>
  <si>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</si>
  <si>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</si>
  <si>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</si>
  <si>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</si>
  <si>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</si>
  <si>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</si>
  <si>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</si>
  <si>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</si>
  <si>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</si>
  <si>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</si>
  <si>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</si>
  <si>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</si>
  <si>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</si>
  <si>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</si>
  <si>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</si>
  <si>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</si>
  <si>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</si>
  <si>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</si>
  <si>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</si>
  <si>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</si>
  <si>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</si>
  <si>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</si>
  <si>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</si>
  <si>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</si>
  <si>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</si>
  <si>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</si>
  <si>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</si>
  <si>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</si>
  <si>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</si>
  <si>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</si>
  <si>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</si>
  <si>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</si>
  <si>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</si>
  <si>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</si>
  <si>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</si>
  <si>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</si>
  <si>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</si>
  <si>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</si>
  <si>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</si>
  <si>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</si>
  <si>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</si>
  <si>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</si>
  <si>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</si>
  <si>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</si>
  <si>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</si>
  <si>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</si>
  <si>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</si>
  <si>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</si>
  <si>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</si>
  <si>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</si>
  <si>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</si>
  <si>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</si>
  <si>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</si>
  <si>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</si>
  <si>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</si>
  <si>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</si>
  <si>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</si>
  <si>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</si>
  <si>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</si>
  <si>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</si>
  <si>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</si>
  <si>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</si>
  <si>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</si>
  <si>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</si>
  <si>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</si>
  <si>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</si>
  <si>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</si>
  <si>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</si>
  <si>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</si>
  <si>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</si>
  <si>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</si>
  <si>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</si>
  <si>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</si>
  <si>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</si>
  <si>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</si>
  <si>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</si>
  <si>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HSI1: System configured to load or run removable media automatically</t>
  </si>
  <si>
    <t>HAU23: Audit storage capacity threshold has not been defined</t>
  </si>
  <si>
    <t>HSI22: Data remanence is not properly handled</t>
  </si>
  <si>
    <t>HSI14: The system's automatic update feature is not configured appropriately.</t>
  </si>
  <si>
    <t>HCM45: System configuration provides additional attack surface</t>
  </si>
  <si>
    <t>HSC15: Encryption capabilities do not meet FIPS 140-2 requirements</t>
  </si>
  <si>
    <t>HPW10: Passwords are allowed to be stored</t>
  </si>
  <si>
    <t>HIA5: System does not properly control authentication process</t>
  </si>
  <si>
    <t>HRM7: The agency does not adequately control remote access to its systems</t>
  </si>
  <si>
    <t>HSA4: Software installation rights are not limited to the technical staff</t>
  </si>
  <si>
    <t>HAC61: User rights and permissions are not adequately configured</t>
  </si>
  <si>
    <t>HAC14: Warning banner is insufficient
HAC38: Warning banner does not exist</t>
  </si>
  <si>
    <t>HAC22: Administrators do not use su or sudo command to access root privileges</t>
  </si>
  <si>
    <t>HAC27: Default accounts have not been disabled or renamed</t>
  </si>
  <si>
    <t>HAC11: User access was not established with concept of least privilege</t>
  </si>
  <si>
    <t>HAC59: The guest account has improper access to data and/or resources</t>
  </si>
  <si>
    <t>HPW2: Password does not expire timely</t>
  </si>
  <si>
    <t>HAU17: Audit logs do not capture sufficient auditable events</t>
  </si>
  <si>
    <t>HPW11: Password transmission does not use strong cryptography</t>
  </si>
  <si>
    <t>HCM10: System has unneeded functionality installed</t>
  </si>
  <si>
    <t>HAU10: Audit logs are not properly protected</t>
  </si>
  <si>
    <t>HAU25: Audit processing failures are not properly reported and responded to</t>
  </si>
  <si>
    <t>HRM5: User sessions do not terminate after the Publication 1075 period of inactivity</t>
  </si>
  <si>
    <t>HPW7: Password change notification is not sufficient</t>
  </si>
  <si>
    <t>SIgnificant</t>
  </si>
  <si>
    <t>HAU6: System does not audit changes to access control settings</t>
  </si>
  <si>
    <t xml:space="preserve">HAU21: System does not audit all attempts to gain access </t>
  </si>
  <si>
    <t>HAC17: Account lockouts do not require administrator action</t>
  </si>
  <si>
    <t>HAC15: User accounts not locked out after 3 unsuccessful login attempts</t>
  </si>
  <si>
    <t xml:space="preserve">HAC47: Files containing authentication information are not adequately protected </t>
  </si>
  <si>
    <t>HPW3: Minimum password length is too short</t>
  </si>
  <si>
    <t>HPW4: Minimum password age does not exist</t>
  </si>
  <si>
    <t>HPW12: Passwords do not meet complexity requirements</t>
  </si>
  <si>
    <t>HSI17: Antivirus is not configured appropriately</t>
  </si>
  <si>
    <t>AC-11</t>
  </si>
  <si>
    <t>Session Lock</t>
  </si>
  <si>
    <t>HAC2: User sessions do not lock after the Publication 1075 required timeframe</t>
  </si>
  <si>
    <t>HAC14
HAC38</t>
  </si>
  <si>
    <t>HAC62:  Host-based firewall is not configured according to industry standard best practice.</t>
  </si>
  <si>
    <t>SA-22</t>
  </si>
  <si>
    <t>Unsupported System Components</t>
  </si>
  <si>
    <t>Vendor Support</t>
  </si>
  <si>
    <t>Ensure Windows base OS and service pack/release is in vendor support from Microsoft.</t>
  </si>
  <si>
    <t>The system is not under current vendor support.</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</si>
  <si>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</si>
  <si>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</si>
  <si>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</si>
  <si>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</si>
  <si>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</si>
  <si>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</si>
  <si>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</si>
  <si>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HSI2
HSI27</t>
  </si>
  <si>
    <t xml:space="preserve">HSI2: System patch level is insufficient
HSI27: Critical security patches have not been applied </t>
  </si>
  <si>
    <t>WIN7-216</t>
  </si>
  <si>
    <t>Host-based firewall is not configured according to industry standard best practice</t>
  </si>
  <si>
    <t>HSI33</t>
  </si>
  <si>
    <t>Memory protection mechanisms are not sufficient</t>
  </si>
  <si>
    <t>HSI34</t>
  </si>
  <si>
    <t>A file integrity checking mechanism does not exist</t>
  </si>
  <si>
    <t>Updated issue codes and added manual test cases</t>
  </si>
  <si>
    <t>Description</t>
  </si>
  <si>
    <t>The agency's SSR does not address the current FTI environment</t>
  </si>
  <si>
    <t>Low-risk operating system settings are not configured securely</t>
  </si>
  <si>
    <t>The VPN concentrator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</si>
  <si>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</si>
  <si>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</si>
  <si>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</si>
  <si>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</si>
  <si>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</si>
  <si>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</si>
  <si>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</si>
  <si>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</si>
  <si>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</si>
  <si>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</si>
  <si>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Set "Account lockout duration" to "120 or greater"</t>
  </si>
  <si>
    <t>The security setting "Account lockout duration" is set to "120 or greater".</t>
  </si>
  <si>
    <t>The security setting "Account lockout duration" is not set to "120 or greater".</t>
  </si>
  <si>
    <t>Set "Reset account lockout counter after" to "120 or greater" minutes.</t>
  </si>
  <si>
    <t>The security setting "Reset account lockout counter after or greater" is set to "120" or greater.</t>
  </si>
  <si>
    <t>The security setting "Reset account lockout counter after or greater" is not set to "120" or greater.</t>
  </si>
  <si>
    <t>HSI14: The system's automatic update feature is not configured appropriately</t>
  </si>
  <si>
    <t>HCM9: Systems are not deployed using the concept of least privilege</t>
  </si>
  <si>
    <t>HSI33: Memory protection mechanisms are not sufficient</t>
  </si>
  <si>
    <t>HCM48: Low-risk operating system settings are not configured securely</t>
  </si>
  <si>
    <t>HAC62: Host-based firewall is not configured according to industry standard best practice</t>
  </si>
  <si>
    <t>Updated issue codes, Added Manual Test cases for OS Support, Session Lock set to 15 minutes, Account Lockout/Reset Timer set to 120 minutes</t>
  </si>
  <si>
    <t>Updated issue code table</t>
  </si>
  <si>
    <t xml:space="preserve">Network device allows telnet connections </t>
  </si>
  <si>
    <t>HMT19</t>
  </si>
  <si>
    <t>Management Operational and Technical controls are not implemented properly</t>
  </si>
  <si>
    <t>Publicly available systems contain FTI</t>
  </si>
  <si>
    <t>The Windows 2008 Standard Server is not configured securely</t>
  </si>
  <si>
    <t>The Windows 2012 Standard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</si>
  <si>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</si>
  <si>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</si>
  <si>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</si>
  <si>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</si>
  <si>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</si>
  <si>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</si>
  <si>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</si>
  <si>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</si>
  <si>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</si>
  <si>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</si>
  <si>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</si>
  <si>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</si>
  <si>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</si>
  <si>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</si>
  <si>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</si>
  <si>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</si>
  <si>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</si>
  <si>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</si>
  <si>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</si>
  <si>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</si>
  <si>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</si>
  <si>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</si>
  <si>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</si>
  <si>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</si>
  <si>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</si>
  <si>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</si>
  <si>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</si>
  <si>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</si>
  <si>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</si>
  <si>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</si>
  <si>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</si>
  <si>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</si>
  <si>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</si>
  <si>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</si>
  <si>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</si>
  <si>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</si>
  <si>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</si>
  <si>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</si>
  <si>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</si>
  <si>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</si>
  <si>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</si>
  <si>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</si>
  <si>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</si>
  <si>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</si>
  <si>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</si>
  <si>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</si>
  <si>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</si>
  <si>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</si>
  <si>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</si>
  <si>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</si>
  <si>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</si>
  <si>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</si>
  <si>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</si>
  <si>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</si>
  <si>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</si>
  <si>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</si>
  <si>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</si>
  <si>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</si>
  <si>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</si>
  <si>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</si>
  <si>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</si>
  <si>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</si>
  <si>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t>
  </si>
  <si>
    <t>This policy setting prevents users from sharing the local drives on their client computers to Terminal Servers that they access. Mapped drives appear in the session folder tree in Windows Explorer in the following format: &gt;TSClient$ If local drives are shared they are left vulnerable to intruders who want to exploit the data that is stored on them.</t>
  </si>
  <si>
    <t>The security setting "Network access: Remotely accessible registry paths and sub-paths"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</si>
  <si>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Set "Profile system performance" to "NT SERVICE&gt;WdiServiceHost,Administrators"</t>
  </si>
  <si>
    <t>The security setting "Profile system performance" is set to "NT SERVICE&gt;WdiServiceHost,Administrators".</t>
  </si>
  <si>
    <t>Minor content update. Removed EMET for Windows.</t>
  </si>
  <si>
    <t>Internal changes &amp; updates</t>
  </si>
  <si>
    <t>HAC63</t>
  </si>
  <si>
    <t>Security profiles have not been established</t>
  </si>
  <si>
    <t>HSC38</t>
  </si>
  <si>
    <t>SSL inspection has not been implemented</t>
  </si>
  <si>
    <t>HSC39</t>
  </si>
  <si>
    <t xml:space="preserve">The communications protocol is not NIST 800-52 compliant </t>
  </si>
  <si>
    <t>HSI35</t>
  </si>
  <si>
    <t>Failover is not properly configured</t>
  </si>
  <si>
    <t>HSI36</t>
  </si>
  <si>
    <t>Malware analysis is not being performed</t>
  </si>
  <si>
    <t>This policy setting allows you to manage whether the Install Updates and Shut Down option is displayed in the Shut Down Windows dialog box. This policy setting works in conjunction with the following Do not adjust default option to 'Install Updates and Shut Down' in Shut Down Windows Dialog box setting.</t>
  </si>
  <si>
    <t>To close this finding, please provide a screenshot of the setting and/or a comprehensive group policy result report (e.g., gpresult) with the agency's CAP.</t>
  </si>
  <si>
    <t xml:space="preserve">Obtain and install the latest windows 7 security patches for Security-relevant software updates to include, patches, service packs, hot fixes, and antivirus signatures. </t>
  </si>
  <si>
    <t>The current windows version are not supported by their respective vendor.</t>
  </si>
  <si>
    <t>To close this finding, please provide a screenshot of the updated windows version and its patch level with the agency's CAP.</t>
  </si>
  <si>
    <t>HAC40</t>
  </si>
  <si>
    <t>Use of emergency userIDs is not properly controlled</t>
  </si>
  <si>
    <t>Audit records are not timestamped</t>
  </si>
  <si>
    <t>Non local maintenance is not implemented securely</t>
  </si>
  <si>
    <t>HSA14</t>
  </si>
  <si>
    <t>Datawarehouse has insecure connections</t>
  </si>
  <si>
    <t>HSI15</t>
  </si>
  <si>
    <t>Alerts are not acknowledged and/or logged</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</si>
  <si>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</si>
  <si>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</si>
  <si>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</si>
  <si>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</si>
  <si>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</si>
  <si>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</si>
  <si>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</si>
  <si>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</si>
  <si>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</si>
  <si>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</si>
  <si>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</si>
  <si>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</si>
  <si>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</si>
  <si>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</si>
  <si>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</si>
  <si>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</si>
  <si>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</si>
  <si>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</si>
  <si>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HTC89</t>
  </si>
  <si>
    <t>The Apache 2.2 web server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</si>
  <si>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</si>
  <si>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</si>
  <si>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</si>
  <si>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</si>
  <si>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</si>
  <si>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</si>
  <si>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</si>
  <si>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</si>
  <si>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</si>
  <si>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</si>
  <si>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</si>
  <si>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</si>
  <si>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</si>
  <si>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</si>
  <si>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</si>
  <si>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</si>
  <si>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</si>
  <si>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</si>
  <si>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Upgrade the Windows Operation System to a vendor-supported version. Once deployed, harden the upgraded system in accordance with IRS standards using the corresponding SCSEM for a Windows.</t>
  </si>
  <si>
    <t>To close this finding, please provide a screenshot that includes the hostname, operating system or firmware version and patch level of the upgraded system. If new hardware is required, please provide a signed certification from the agency's CISO stating the legacy Windows has been decommissioned and properly sanitized in accordance with IRS Publication 1075 with the agency's CAP.</t>
  </si>
  <si>
    <t>CAP Request Statement (Internal Use Only)</t>
  </si>
  <si>
    <t>Internal changes &amp; Updated issue code table</t>
  </si>
  <si>
    <t>Set "Lock pages in memory" to "No One".  To implement the recommended configuration state, the following Group Policy should not be set to any user. 
Computer Configuration&gt;Windows Settings&gt;Security Settings&gt;Local Policies&gt;User Rights Assignment&gt;Lock pages in memory</t>
  </si>
  <si>
    <t>Set "Access Credential Manager as a trusted caller" to "No One".  To implement the recommended configuration state, ensure no accounts have this user right, as it is only assigned to Winlogon.
Set the following Group Policy setting:
Computer Configuration&gt;Windows Settings&gt;Security Settings&gt;Local Policies&gt;User Rights Assignment&gt;Access Credential Manager as a trusted caller</t>
  </si>
  <si>
    <t>Set "Act as part of the operating system" to "No One".  To implement the recommended configuration state, the following Group Policy should not be set to any user. 
Computer Configuration&gt;Windows Settings&gt;Security Settings&gt;Local Policies&gt;User Rights Assignment&gt;Act as part of the operating system</t>
  </si>
  <si>
    <t>Set "Enable computer and user accounts to be trusted for delegation" to "No One".  To implement the recommended configuration state, the following Group Policy should not be set to any user. 
Computer Configuration&gt;Windows Settings&gt;Security Settings&gt;Local Policies&gt;User Rights Assignment&gt;Enable computer and user accounts to be trusted for delegation</t>
  </si>
  <si>
    <t>To implement the recommended configuration state, set the following Group Policy setting to 0. 
Computer Configuration&gt;Windows Settings&gt;Security Settings&gt;Local Policies&gt;Security Options&gt;Network access: Sharing and security model for local accounts</t>
  </si>
  <si>
    <t>To implement the recommended configuration state, set the following Group Policy setting to Enabled. 
Computer Configuration&gt;Windows Settings&gt;Security Settings&gt;Local Policies&gt;Security Options&gt;User Account Control: Admin Approval Mode for the Built-in Administrator account</t>
  </si>
  <si>
    <t>To implement the recommended configuration state, set the following Group Policy setting to Enabled. 
Computer Configuration&gt;Windows Settings&gt;Security Settings&gt;Local Policies&gt;Security Options&gt;Microsoft network server: Digitally sign communications (if client agrees)</t>
  </si>
  <si>
    <t>To implement the recommended configuration state, set the following Group Policy setting to Disabled. 
Computer Configuration&gt;Windows Settings&gt;Security Settings&gt;Local Policies&gt;Security Options&gt;MSS: (AutoAdminLogon) Enable Automatic Logon (not recommended)</t>
  </si>
  <si>
    <t>To implement the recommended configuration state, set the following Group Policy setting to Enabled. 
Computer Configuration&gt;Windows Settings&gt;Security Settings&gt;Local Policies&gt;Security Options&gt;Microsoft network server: Digitally sign communications (always)</t>
  </si>
  <si>
    <t>To implement the recommended configuration state, set the following Group Policy setting to Enabled. 
Computer Configuration&gt;Windows Settings&gt;Security Settings&gt;Local Policies&gt;Security Options&gt;Domain member: Digitally sign secure channel data (when possible)</t>
  </si>
  <si>
    <t>To implement the recommended configuration state, set the following Group Policy setting to Disabled. 
Computer Configuration&gt;Windows Settings&gt;Security Settings&gt;Local Policies&gt;Security Options&gt;Microsoft network client: Send unencrypted password to third-party SMB servers</t>
  </si>
  <si>
    <t>To implement the recommended configuration state, set the following Group Policy setting to 14. 
Computer Configuration&gt;Windows Settings&gt;Security Settings&gt;Local Policies&gt;Security Options&gt;Interactive logon: Prompt user to change password before expiration</t>
  </si>
  <si>
    <t>To implement the recommended configuration state, set the following Group Policy setting to Local Service, Network Service. 
Computer Configuration&gt;Windows Settings&gt;Security Settings&gt;Local Policies&gt;User Rights Assignment&gt;Replace a process level token</t>
  </si>
  <si>
    <t>To implement the recommended configuration state, set the following Group Policy setting to No Auditing. 
Computer Configuration&gt;Windows Settings&gt;Security Settings&gt;Advanced Audit Policy Configuration&gt;Audit Policies&gt;Policy Change&gt;Audit Policy: Policy Change: Filtering Platform Policy Change</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</si>
  <si>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Allow unicast response</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</si>
  <si>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Firewall state</t>
  </si>
  <si>
    <t>To implement the recommended configuration state, set the following Group Policy setting to 120+.
Computer Configuration&gt;Windows Settings&gt;Security Settings&gt;Account Policies&gt;Account Lockout Policy&gt;Reset account lockout counter after</t>
  </si>
  <si>
    <t>To implement the recommended configuration state, set the following Group Policy setting to False. 
Computer Configuration&gt;Windows Settings&gt;Security Settings&gt;Account Policies&gt;Password Policy&gt;Store passwords using reversible encryption</t>
  </si>
  <si>
    <t>To implement the recommended configuration state, set the following Group Policy setting to True. 
Computer Configuration&gt;Windows Settings&gt;Security Settings&gt;Account Policies&gt;Password Policy&gt;Password must meet complexity requirements</t>
  </si>
  <si>
    <t>To implement the recommended configuration state, set the following Group Policy setting to Enabled. 
User Configuration&gt;Administrative Templates&gt;Windows Components&gt;Attachment Manager&gt;Hide mechanisms to remove zone information</t>
  </si>
  <si>
    <t>To implement the recommended configuration state, set the following Group Policy setting to Enabled. Then set the available option to All drives. 
Computer Configuration&gt;Administrative Templates&gt;Windows Components&gt;AutoPlay Policies&gt;Turn off Autoplay.</t>
  </si>
  <si>
    <t>To implement the recommended configuration state, set the following Group Policy setting to Enabled. Then set the available option to 32768. 
Computer Configuration&gt;Administrative Templates&gt;Windows Components&gt;Event Log Service&gt;Application&gt;Maximum Log Size (KB).</t>
  </si>
  <si>
    <t>To implement the recommended configuration state, set the following Group Policy setting to Disabled. 
Computer Configuration&gt;Administrative Templates&gt;Windows Components&gt;Event Log Service&gt;Application&gt;Retain old events.</t>
  </si>
  <si>
    <t>To implement the recommended configuration state, set the following Group Policy setting to Disabled. 
Computer Configuration&gt;Administrative Templates&gt;Windows Components&gt;Event Log Service&gt;Security&gt;Retain old events.</t>
  </si>
  <si>
    <t>To implement the recommended configuration state, set the following Group Policy setting to Enabled. Then set the available option to 81920. 
Computer Configuration&gt;Administrative Templates&gt;Windows Components&gt;Event Log Service&gt;Security&gt;Maximum Log Size (KB).</t>
  </si>
  <si>
    <t>To implement the recommended configuration state, set the following Group Policy setting to Enabled. Then set the available option to 32768. 
Computer Configuration&gt;Administrative Templates&gt;Windows Components&gt;Event Log Service&gt;System&gt;Maximum Log Size (KB).</t>
  </si>
  <si>
    <t>To implement the recommended configuration state, set the following Group Policy setting to Disabled. 
Computer Configuration&gt;Administrative Templates&gt;Windows Components&gt;Event Log Service&gt;System&gt;Retain old events.</t>
  </si>
  <si>
    <t>To implement the recommended configuration state, set the following Group Policy setting to Enabled. 
Computer Configuration&gt;Administrative Templates&gt;Windows Components&gt;Windows Remote Shell&gt;Allow Remote Shell Access.</t>
  </si>
  <si>
    <t>To implement the recommended configuration state, set the following Group Policy setting to Disabled. 
Computer Configuration&gt;Administrative Templates&gt;Windows Components&gt;Windows Explorer&gt;Turn off Data Execution Prevention for Explorer.</t>
  </si>
  <si>
    <t>To implement the recommended configuration state, set the following Group Policy setting to Enabled. Then set the available option to 3 - Auto download and notify for install. 
Computer Configuration&gt;Administrative Templates&gt;Windows Components&gt;Windows Update&gt;Configure Automatic Updates.</t>
  </si>
  <si>
    <t>To implement the recommended configuration state, set the following Group Policy setting to Enabled. Then set the available option to 1. 
Computer Configuration&gt;Administrative Templates&gt;Windows Components&gt;Windows Update&gt;Reschedule Automatic Updates scheduled installations.</t>
  </si>
  <si>
    <t>To implement the recommended configuration state, set the following Group Policy setting to Disabled. 
Computer Configuration&gt;Administrative Templates&gt;Windows Components&gt;Windows Update&gt;No auto-restart with logged on users for scheduled automatic updates installations.</t>
  </si>
  <si>
    <t>To implement the recommended configuration state, set the following Group Policy setting to Disabled. 
Computer Configuration&gt;Administrative Templates&gt;Windows Components&gt;Windows Update&gt;Do not display 'Install Updates and Shut Down' option in Shut Down Windows dialog box.</t>
  </si>
  <si>
    <t>To implement the recommended configuration state, set the following Group Policy setting to Disabled. 
Computer Configuration&gt;Administrative Templates&gt;Windows Components&gt;Windows Update&gt;Do not adjust default option to 'Install Updates and Shut Down' in Shut Down Windows dialog box.</t>
  </si>
  <si>
    <t>To implement the recommended configuration state, set the following Group Policy setting to Disabled. 
Computer Configuration&gt;Administrative Templates&gt;Windows Components&gt;Credential User Interface&gt;Enumerate administrator accounts on elevation.</t>
  </si>
  <si>
    <t>To implement the recommended configuration state, set the following Group Policy setting to Enabled. 
Computer Configuration&gt;Administrative Templates&gt;Windows Components&gt;Remote Desktop Services&gt;Remote Desktop Session Host&gt;Security&gt;Always prompt for password upon connection.</t>
  </si>
  <si>
    <t>To implement the recommended configuration state, set the following Group Policy setting to Enabled. Then set the available option to High Level. 
Computer Configuration&gt;Administrative Templates&gt;Windows Components&gt;Remote Desktop Services&gt;Remote Desktop Session Host&gt;Security&gt;Set client connection encryption level.</t>
  </si>
  <si>
    <t>To implement the recommended configuration state, set the following Group Policy setting to Enabled. 
Computer Configuration&gt;Administrative Templates&gt;Windows Components&gt;Remote Desktop Services&gt;Remote Desktop Session Host&gt;Device and Resource Redirection&gt;Do not allow drive redirection.</t>
  </si>
  <si>
    <t>To implement the recommended configuration state, set the following Group Policy setting to Enabled. 
Computer Configuration&gt;Administrative Templates&gt;Windows Components&gt;Remote Desktop Services&gt;Remote Desktop Connection Client&gt;Do not allow passwords to be saved.</t>
  </si>
  <si>
    <t>To implement the recommended configuration state, set the following Group Policy setting to Enabled. 
Computer Configuration&gt;Administrative Templates&gt;System&gt;Power Management&gt;Sleep Settings&gt;Require a Password When a Computer Wakes (On Battery).</t>
  </si>
  <si>
    <t>To implement the recommended configuration state, set the following Group Policy setting to Enabled. 
Computer Configuration&gt;Administrative Templates&gt;System&gt;Power Management&gt;Sleep Settings&gt;Require a Password When a Computer Wakes (Plugged In).</t>
  </si>
  <si>
    <t>To implement the recommended configuration state, set the following Group Policy setting to Enabled. 
Computer Configuration&gt;Administrative Templates&gt;System&gt;Internet Communication Management&gt;Internet Communication settings&gt;Turn off Internet download for Web publishing and online ordering wizards.</t>
  </si>
  <si>
    <t>To implement the recommended configuration state, set the following Group Policy setting to Enabled. 
Computer Configuration&gt;Administrative Templates&gt;System&gt;Internet Communication Management&gt;Internet Communication settings&gt;Turn off Windows Update device driver searching.</t>
  </si>
  <si>
    <t>To implement the recommended configuration state, set the following Group Policy setting to Enabled. 
Computer Configuration&gt;Administrative Templates&gt;System&gt;Internet Communication Management&gt;Internet Communication settings&gt;Turn off the "Publish to Web" task for files and folders.</t>
  </si>
  <si>
    <t>To implement the recommended configuration state, set the following Group Policy setting to Enabled. 
Computer Configuration&gt;Administrative Templates&gt;System&gt;Internet Communication Management&gt;Internet Communication settings&gt;Turn off the Windows Messenger Customer Experience Improvement Program.</t>
  </si>
  <si>
    <t>To implement the recommended configuration state, set the following Group Policy setting to Enabled. 
Computer Configuration&gt;Administrative Templates&gt;System&gt;Internet Communication Management&gt;Internet Communication settings&gt;Turn off Search Companion content file updates.</t>
  </si>
  <si>
    <t>To implement the recommended configuration state, set the following Group Policy setting to Enabled. 
Computer Configuration&gt;Administrative Templates&gt;System&gt;Internet Communication Management&gt;Internet Communication settings&gt;Turn off downloading of print drivers over HTTP.</t>
  </si>
  <si>
    <t>To implement the recommended configuration state, set the following Group Policy setting to Enabled. 
Computer Configuration&gt;Administrative Templates&gt;System&gt;Internet Communication Management&gt;Internet Communication settings&gt;Turn off printing over HTTP.</t>
  </si>
  <si>
    <t>To implement the recommended configuration state, set the following Group Policy setting to Enabled. Then set the available option to Authenticated. 
Computer Configuration&gt;Administrative Templates&gt;System&gt;Remote Procedure Call&gt;Restrictions for Unauthenticated RPC clients.</t>
  </si>
  <si>
    <t>To implement the recommended configuration state, set the following Group Policy setting to Enabled.
Computer Configuration&gt;Administrative Templates&gt;System&gt;Remote Procedure Call&gt;RPC Endpoint Mapper Client Authentication.</t>
  </si>
  <si>
    <t>To implement the recommended configuration state, set the following Group Policy setting to Disabled. 
Computer Configuration&gt;Administrative Templates&gt;System&gt;Remote Assistance&gt;Solicited Remote Assistance.</t>
  </si>
  <si>
    <t>To implement the recommended configuration state, set the following Group Policy setting to Disabled. 
Computer Configuration&gt;Administrative Templates&gt;System&gt;Remote Assistance&gt;Offer Remote Assistance.</t>
  </si>
  <si>
    <t>To implement the recommended configuration state, set the following Group Policy setting to Enabled. Then set the available option to False.
Computer Configuration&gt;Administrative Templates&gt;System&gt;Group Policy&gt;Registry policy processing.</t>
  </si>
  <si>
    <t>To implement the recommended configuration state, set the following Group Policy setting to False.
Computer Configuration&gt;Administrative Templates&gt;System&gt;Group Policy:Do not apply during periodic background processing.</t>
  </si>
  <si>
    <t>To implement the recommended configuration state, set the following Group Policy setting to True.
Computer Configuration&gt;Administrative Templates&gt;System&gt;Group Policy:Process even if the Group Policy objects have not changed.</t>
  </si>
  <si>
    <t>To implement the recommended configuration state, set the following Group Policy setting to Enabled. 
Computer Configuration&gt;Windows Settings&gt;Security Settings&gt;Local Policies&gt;Security Options&gt;User Account Control: Detect application installations and prompt for elevation.</t>
  </si>
  <si>
    <t>To implement the recommended configuration state, set the following Group Policy setting to 2. 
Computer Configuration&gt;Windows Settings&gt;Security Settings&gt;Local Policies&gt;Security Options&gt;Devices: Allowed to format and eject removable media.</t>
  </si>
  <si>
    <t>To implement the recommended configuration state, set the following Group Policy setting to Enabled. 
Computer Configuration&gt;Windows Settings&gt;Security Settings&gt;Local Policies&gt;Security Options&gt;Microsoft network client: Digitally sign communications (if server agrees).</t>
  </si>
  <si>
    <t>To implement the recommended configuration state, set the following Group Policy setting to 0. 
Computer Configuration&gt;Windows Settings&gt;Security Settings&gt;Local Policies&gt;Security Options&gt;MSS: (ScreenSaverGracePeriod) The time in seconds before the screen saver grace period expires (0 recommended).</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</si>
  <si>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clients.</t>
  </si>
  <si>
    <t>To implement the recommended configuration state, set the following Group Policy setting to Enabled. 
Computer Configuration&gt;Windows Settings&gt;Security Settings&gt;Local Policies&gt;Security Options&gt;Accounts: Limit local account use of blank passwords to console logon only.</t>
  </si>
  <si>
    <t>To implement the recommended configuration state, set the following Group Policy setting to Enabled. 
Computer Configuration&gt;Windows Settings&gt;Security Settings&gt;Local Policies&gt;Security Options&gt;Domain member: Require strong (Windows 2000 or later) session key.</t>
  </si>
  <si>
    <t>To implement the recommended configuration state, set the following Group Policy setting to Disabled. 
Computer Configuration&gt;Windows Settings&gt;Security Settings&gt;Local Policies&gt;Security Options&gt;Accounts: Administrator account status.</t>
  </si>
  <si>
    <t>To implement the recommended configuration state, set the following Group Policy setting to 2. 
Computer Configuration&gt;Windows Settings&gt;Security Settings&gt;Local Policies&gt;Security Options&gt;MSS: (DisableIPSourceRouting) IP source routing protection level (protects against packet spoofing).</t>
  </si>
  <si>
    <t>To implement the recommended configuration state,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text for users attempting to log on.</t>
  </si>
  <si>
    <t>To implement the recommended configuration state, set the following Group Policy setting to Disabled. 
Computer Configuration&gt;Windows Settings&gt;Security Settings&gt;Local Policies&gt;Security Options&gt;Network access: Let Everyone permissions apply to anonymous users.</t>
  </si>
  <si>
    <t>To implement the recommended configuration state, set the following Group Policy setting to Enabled. 
Computer Configuration&gt;Windows Settings&gt;Security Settings&gt;Local Policies&gt;Security Options&gt;Microsoft network server: Disconnect clients when logon hours expire.</t>
  </si>
  <si>
    <t>To implement the recommended configuration state, set the following Group Policy setting to False. 
Computer Configuration&gt;Windows Settings&gt;Security Settings&gt;Local Policies&gt;Security Options&gt;Network access: Allow anonymous SID/Name translation.</t>
  </si>
  <si>
    <t>To implement the recommended configuration state, set the following Group Policy setting to 2. 
Computer Configuration&gt;Windows Settings&gt;Security Settings&gt;Local Policies&gt;Security Options&gt;MSS: (DisableIPSourceRouting IPv6) IP source routing protection level (protects against packet spoofing).</t>
  </si>
  <si>
    <t>To implement the recommended configuration state, set the following Group Policy setting to Disabled. 
Computer Configuration&gt;Windows Settings&gt;Security Settings&gt;Local Policies&gt;Security Options&gt;Accounts: Guest account status.</t>
  </si>
  <si>
    <t>To implement the recommended configuration state, set the following Group Policy setting to Enabled. 
Computer Configuration&gt;Windows Settings&gt;Security Settings&gt;Local Policies&gt;Security Options&gt;Network access: Restrict anonymous access to Named Pipes and Shares.</t>
  </si>
  <si>
    <t>To implement the recommended configuration state, set the following Group Policy setting to Enabled. 
Computer Configuration&gt;Windows Settings&gt;Security Settings&gt;Local Policies&gt;Security Options&gt;Microsoft network client: Digitally sign communications (always).</t>
  </si>
  <si>
    <t>To implement the recommended configuration state, set the following Group Policy setting to 30. 
Computer Configuration&gt;Windows Settings&gt;Security Settings&gt;Local Policies&gt;Security Options&gt;Domain member: Maximum machine account password age.</t>
  </si>
  <si>
    <t>To implement the recommended configuration state, set the following Group Policy setting to Disabled. 
Computer Configuration&gt;Windows Settings&gt;Security Settings&gt;Local Policies&gt;Security Options&gt;User Account Control: Only elevate executables that are signed and validated.</t>
  </si>
  <si>
    <t>To implement the recommended configuration state, set the following Group Policy setting to Enabled. 
Computer Configuration&gt;Windows Settings&gt;Security Settings&gt;Local Policies&gt;Security Options&gt;Devices: Prevent users from installing printer drivers.</t>
  </si>
  <si>
    <t>To implement the recommended configuration state, set the following Group Policy setting to Enabled. 
Computer Configuration&gt;Windows Settings&gt;Security Settings&gt;Local Policies&gt;Security Options&gt;System objects: Strengthen default permissions of internal system objects (e.g. Symbolic Links).</t>
  </si>
  <si>
    <t>To implement the recommended configuration state, set the following Group Policy setting to Enabled. 
Computer Configuration&gt;Windows Settings&gt;Security Settings&gt;Local Policies&gt;Security Options&gt;Network access: Do not allow anonymous enumeration of SAM accounts.</t>
  </si>
  <si>
    <t>To implement the recommended configuration state, set the following Group Policy setting to Enabled. 
Computer Configuration&gt;Windows Settings&gt;Security Settings&gt;Local Policies&gt;Security Options&gt;Network security: Do not store LAN Manager hash value on next password change.</t>
  </si>
  <si>
    <t>To implement the recommended configuration state, set the following Group Policy setting to Enabled. 
Computer Configuration&gt;Windows Settings&gt;Security Settings&gt;Local Policies&gt;Security Options&gt;Audit: Force audit policy subcategory settings (Windows Vista or later) to override audit policy category settings.</t>
  </si>
  <si>
    <t>To implement the recommended configuration state, set the following Group Policy setting to Disabled. 
Computer Configuration&gt;Windows Settings&gt;Security Settings&gt;Local Policies&gt;Security Options&gt;User Account Control: Allow UIAccess applications to prompt for elevation without using the secure desktop.</t>
  </si>
  <si>
    <t>To implement the recommended configuration state, set the following Group Policy setting to Enabled. 
Computer Configuration&gt;Windows Settings&gt;Security Settings&gt;Local Policies&gt;Security Options&gt;User Account Control: Switch to the secure desktop when prompting for elevation.</t>
  </si>
  <si>
    <t>To implement the recommended configuration state, set the following Group Policy setting to Disabled. 
Computer Configuration&gt;Windows Settings&gt;Security Settings&gt;Local Policies&gt;Security Options&gt;Domain member: Disable machine account password changes.</t>
  </si>
  <si>
    <t>To implement the recommended configuration state, set the following Group Policy setting to Disabled. 
Computer Configuration&gt;Windows Settings&gt;Security Settings&gt;Local Policies&gt;Security Options&gt;Recovery console: Allow automatic administrative logon.</t>
  </si>
  <si>
    <t>To implement the recommended configuration state, set the following Group Policy setting to 0. 
Computer Configuration&gt;Windows Settings&gt;Security Settings&gt;Local Policies&gt;Security Options&gt;User Account Control: Behavior of the elevation prompt for standard users.</t>
  </si>
  <si>
    <t>To implement the recommended configuration state, set the following Group Policy setting to Enabled. 
Computer Configuration&gt;Windows Settings&gt;Security Settings&gt;Local Policies&gt;Security Options&gt;Domain member: Digitally encrypt or sign secure channel data (always).</t>
  </si>
  <si>
    <t>To implement the recommended configuration state, set the following Group Policy setting to Enabled. 
Computer Configuration&gt;Windows Settings&gt;Security Settings&gt;Local Policies&gt;Security Options&gt;Domain member: Digitally encrypt secure channel data (when possible).</t>
  </si>
  <si>
    <t>To implement the recommended configuration state, set the following Group Policy setting to Enabled. 
Computer Configuration&gt;Windows Settings&gt;Security Settings&gt;Local Policies&gt;Security Options&gt;MSS: (SafeDllSearchMode) Enable Safe DLL search mode (recommended).</t>
  </si>
  <si>
    <t>To implement the recommended configuration state, set the following Group Policy setting to 5. 
Computer Configuration&gt;Windows Settings&gt;Security Settings&gt;Local Policies&gt;Security Options&gt;Network security: LAN Manager authentication level.</t>
  </si>
  <si>
    <t>To implement the recommended configuration state, set the following Group Policy setting to Enabled. 
Computer Configuration&gt;Windows Settings&gt;Security Settings&gt;Local Policies&gt;Security Options&gt;Network access: Do not allow anonymous enumeration of SAM accounts and shares.</t>
  </si>
  <si>
    <t>To implement the recommended configuration state,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</si>
  <si>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To implement the recommended configuration state, set the following Group Policy setting to Disabled. 
Computer Configuration&gt;Windows Settings&gt;Security Settings&gt;Local Policies&gt;Security Options&gt;Shutdown: Clear virtual memory pagefile.</t>
  </si>
  <si>
    <t>To implement the recommended configuration state, set the following Group Policy setting to 2. 
Computer Configuration&gt;Windows Settings&gt;Security Settings&gt;Local Policies&gt;Security Options&gt;Interactive logon: Number of previous logons to cache (in case domain controller is not available).</t>
  </si>
  <si>
    <t>To implement the recommended configuration state, set the following Group Policy setting to Enabled. 
Computer Configuration&gt;Windows Settings&gt;Security Settings&gt;Local Policies&gt;Security Options&gt;Interactive logon: Do not display last user name.</t>
  </si>
  <si>
    <t>To implement the recommended configuration state, set the following Group Policy setting to 537395200. 
Computer Configuration&gt;Windows Settings&gt;Security Settings&gt;Local Policies&gt;Security Options&gt;Network security: Minimum session security for NTLM SSP based (including secure RPC) server.</t>
  </si>
  <si>
    <t>To implement the recommended configuration state, set the following Group Policy setting to 90. 
Computer Configuration&gt;Windows Settings&gt;Security Settings&gt;Local Policies&gt;Security Options&gt;MSS: (WarningLevel) Percentage threshold for the security event log at which the system will generate a warning.</t>
  </si>
  <si>
    <t>To implement the recommended configuration state, set the following Group Policy setting to Enabled. 
Computer Configuration&gt;Windows Settings&gt;Security Settings&gt;Local Policies&gt;Security Options&gt;User Account Control: Virtualize file and registry write failures to per-user locations.</t>
  </si>
  <si>
    <t>To implement the recommended configuration state, set the following Group Policy setting to Enabled. 
Computer Configuration&gt;Windows Settings&gt;Security Settings&gt;Local Policies&gt;Security Options&gt;Interactive logon: Require Domain Controller authentication to unlock workstation.</t>
  </si>
  <si>
    <t>To implement the recommended configuration state, set the following Group Policy setting to Disabled. 
Computer Configuration&gt;Windows Settings&gt;Security Settings&gt;Local Policies&gt;Security Options&gt;Audit: Shut down system immediately if unable to log security audits.</t>
  </si>
  <si>
    <t>To implement the recommended configuration state, set the following Group Policy setting to Enabled. 
Computer Configuration&gt;Windows Settings&gt;Security Settings&gt;Local Policies&gt;Security Options&gt;User Account Control: Only elevate UIAccess applications that are installed in secure locations.</t>
  </si>
  <si>
    <t>To implement the recommended configuration state, set the following Group Policy setting to Enabled. 
Computer Configuration&gt;Windows Settings&gt;Security Settings&gt;Local Policies&gt;Security Options&gt;User Account Control: Run all administrators in Admin Approval Mode.</t>
  </si>
  <si>
    <t>To implement the recommended configuration state, set the following Group Policy setting to 1. 
Computer Configuration&gt;Windows Settings&gt;Security Settings&gt;Local Policies&gt;Security Options&gt;Network security: LDAP client signing requirements.</t>
  </si>
  <si>
    <t>To implement the recommended configuration state, set the following Group Policy setting to 15. 
Computer Configuration&gt;Windows Settings&gt;Security Settings&gt;Local Policies&gt;Security Options&gt;Microsoft network server: Amount of idle time required before suspending session.</t>
  </si>
  <si>
    <t>To implement the recommended configuration state, set the following Group Policy setting to Enabled. 
Computer Configuration&gt;Windows Settings&gt;Security Settings&gt;Local Policies&gt;Security Options&gt;System objects: Require case insensitivity for non-Windows subsystems.</t>
  </si>
  <si>
    <t>To implement the recommended configuration state, set the following Group Policy setting to Null. 
Computer Configuration&gt;Windows Settings&gt;Security Settings&gt;Local Policies&gt;Security Options&gt;Network access: Shares that can be accessed anonymously.</t>
  </si>
  <si>
    <t>To implement the recommended configuration state, set the following Group Policy setting to 3. 
Computer Configuration&gt;Windows Settings&gt;Security Settings&gt;Local Policies&gt;Security Options&gt;User Account Control: Behavior of the elevation prompt for administrators in Admin Approval Mode.</t>
  </si>
  <si>
    <t>To implement the recommended configuration state, set the following Group Policy setting to Disabled. 
Computer Configuration&gt;Windows Settings&gt;Security Settings&gt;Local Policies&gt;Security Options&gt;Interactive logon: Do not require CTRL+ALT+DEL.</t>
  </si>
  <si>
    <t>To implement the recommended configuration state, set the following Group Policy setting to Administrators, Users. 
Computer Configuration&gt;Windows Settings&gt;Security Settings&gt;Local Policies&gt;User Rights Assignment&gt;Allow log on locally.</t>
  </si>
  <si>
    <t>To implement the recommended configuration state, set the following Group Policy setting to Administrators. 
Computer Configuration&gt;Windows Settings&gt;Security Settings&gt;Local Policies&gt;User Rights Assignment&gt;Debug programs.</t>
  </si>
  <si>
    <t>To implement the recommended configuration state, set the following Group Policy setting to Local Service, Administrators. 
Computer Configuration&gt;Windows Settings&gt;Security Settings&gt;Local Policies&gt;User Rights Assignment&gt;Change the system time.</t>
  </si>
  <si>
    <t>To implement the recommended configuration state, set the following Group Policy setting to Administrators. 
Computer Configuration&gt;Windows Settings&gt;Security Settings&gt;Local Policies&gt;User Rights Assignment&gt;Increase scheduling priority.</t>
  </si>
  <si>
    <t>To implement the recommended configuration state, set the following Group Policy setting to Users, Network Service, Local Service, Administrators. 
Computer Configuration&gt;Windows Settings&gt;Security Settings&gt;Local Policies&gt;User Rights Assignment&gt;Bypass traverse checking.</t>
  </si>
  <si>
    <t>To implement the recommended configuration state, set the following Group Policy setting to Local Service, Administrators, Users. 
Computer Configuration&gt;Windows Settings&gt;Security Settings&gt;Local Policies&gt;User Rights Assignment&gt;Change the time zone.</t>
  </si>
  <si>
    <t>To implement the recommended configuration state, set the following Group Policy setting to Administrators, Users. 
Computer Configuration&gt;Windows Settings&gt;Security Settings&gt;Local Policies&gt;User Rights Assignment&gt;Remove computer from docking station.</t>
  </si>
  <si>
    <t>To implement the recommended configuration state, set the following Group Policy setting to Administrators. 
Computer Configuration&gt;Windows Settings&gt;Security Settings&gt;Local Policies&gt;User Rights Assignment&gt;Take ownership of files or other objects.</t>
  </si>
  <si>
    <t>To implement the recommended configuration state, set the following Group Policy setting to Administrators. 
Computer Configuration&gt;Windows Settings&gt;Security Settings&gt;Local Policies&gt;User Rights Assignment&gt;Modify firmware environment values.</t>
  </si>
  <si>
    <t>To implement the recommended configuration state, set the following Group Policy setting to Administrators. 
Computer Configuration&gt;Windows Settings&gt;Security Settings&gt;Local Policies&gt;User Rights Assignment&gt;Create a pagefile.</t>
  </si>
  <si>
    <t>To implement the recommended configuration state, set the following Group Policy setting to Administrators, Local Service, Network Service. 
Computer Configuration&gt;Windows Settings&gt;Security Settings&gt;Local Policies&gt;User Rights Assignment&gt;Adjust memory quotas for a process.</t>
  </si>
  <si>
    <t>To implement the recommended configuration state, set the following Group Policy setting to Local Service, Network Service. 
Computer Configuration&gt;Windows Settings&gt;Security Settings&gt;Local Policies&gt;User Rights Assignment&gt;Generate security audits.</t>
  </si>
  <si>
    <t>To implement the recommended configuration state, set the following Group Policy setting to Administrators. 
Computer Configuration&gt;Windows Settings&gt;Security Settings&gt;Local Policies&gt;User Rights Assignment&gt;Force shutdown from a remote system.</t>
  </si>
  <si>
    <t>To implement the recommended configuration state, set the following Group Policy setting to Administrators, Service, Local Service, Network Service. 
Computer Configuration&gt;Windows Settings&gt;Security Settings&gt;Local Policies&gt;User Rights Assignment&gt;Impersonate a client after authentication.</t>
  </si>
  <si>
    <t>To implement the recommended configuration state, set the following Group Policy setting to Guests. 
Computer Configuration&gt;Windows Settings&gt;Security Settings&gt;Local Policies&gt;User Rights Assignment&gt;Deny access to this computer from the network.</t>
  </si>
  <si>
    <t>To implement the recommended configuration state, set the following Group Policy setting to Administrators, Service, Local Service, Network Service. 
Computer Configuration&gt;Windows Settings&gt;Security Settings&gt;Local Policies&gt;User Rights Assignment&gt;Create global objects.</t>
  </si>
  <si>
    <t>To implement the recommended configuration state, set the following Group Policy setting to Administrators. 
Computer Configuration&gt;Windows Settings&gt;Security Settings&gt;Local Policies&gt;User Rights Assignment&gt;Perform volume maintenance tasks.</t>
  </si>
  <si>
    <t>To implement the recommended configuration state, the following Group Policy should not be set to any user. 
Computer Configuration&gt;Windows Settings&gt;Security Settings&gt;Local Policies&gt;User Rights Assignment&gt;Lock pages in memory.</t>
  </si>
  <si>
    <t>To implement the recommended configuration state, ensure no accounts have this user right, as it is only assigned to Winlogon.
Set the following Group Policy setting:
Computer Configuration&gt;Windows Settings&gt;Security Settings&gt;Local Policies&gt;User Rights Assignment&gt;Access Credential Manager as a trusted caller.</t>
  </si>
  <si>
    <t>To implement the recommended configuration state, set the following Group Policy setting to Administrators. 
Computer Configuration&gt;Windows Settings&gt;Security Settings&gt;Local Policies&gt;User Rights Assignment&gt;Manage auditing and security log.</t>
  </si>
  <si>
    <t>To implement the recommended configuration state, set the following Group Policy setting to Administrators. 
Computer Configuration&gt;Windows Settings&gt;Security Settings&gt;Local Policies&gt;User Rights Assignment&gt;Load and unload device drivers.</t>
  </si>
  <si>
    <t>To implement the recommended configuration state, set the following Group Policy setting to Users, Administrators. 
Computer Configuration&gt;Windows Settings&gt;Security Settings&gt;Local Policies&gt;User Rights Assignment&gt;Access this computer from the network.</t>
  </si>
  <si>
    <t>To implement the recommended configuration state, set the following Group Policy setting to Guests. 
Computer Configuration&gt;Windows Settings&gt;Security Settings&gt;Local Policies&gt;User Rights Assignment&gt;Deny log on locally.</t>
  </si>
  <si>
    <t>To implement the recommended configuration state, set the following Group Policy setting to Guests. 
Computer Configuration&gt;Windows Settings&gt;Security Settings&gt;Local Policies&gt;User Rights Assignment&gt;Deny log on as a batch job.</t>
  </si>
  <si>
    <t>To implement the recommended configuration state, the following Group Policy should not be set to any user. 
Computer Configuration&gt;Windows Settings&gt;Security Settings&gt;Local Policies&gt;User Rights Assignment&gt;Act as part of the operating system.</t>
  </si>
  <si>
    <t>To implement the recommended configuration state, the following Group Policy should not be set to any user. 
Computer Configuration&gt;Windows Settings&gt;Security Settings&gt;Local Policies&gt;User Rights Assignment&gt;Enable computer and user accounts to be trusted for delegation.</t>
  </si>
  <si>
    <t>To implement the recommended configuration state, set the following Group Policy setting to Administrators, Users. 
Computer Configuration&gt;Windows Settings&gt;Security Settings&gt;Local Policies&gt;User Rights Assignment&gt;Shut down the system.</t>
  </si>
  <si>
    <t>To implement the recommended configuration state, set the following Group Policy setting to NT SERVICEWdiServiceHost and Administrators. 
Computer Configuration&gt;Windows Settings&gt;Security Settings&gt;Local Policies&gt;User Rights Assignment&gt;Profile system performance.</t>
  </si>
  <si>
    <t>To implement the recommended configuration state, set the following Group Policy setting to Success and Failure. 
Computer Configuration&gt;Windows Settings&gt;Security Settings&gt;Advanced Audit Policy Configuration&gt;Audit Policies&gt;System&gt;Audit Policy: System: System Integrity.</t>
  </si>
  <si>
    <t>To implement the recommended configuration state, set the following Group Policy setting to Administrators, Local Service. 
Computer Configuration&gt;Windows Settings&gt;Security Settings&gt;Local Policies&gt;User Rights Assignment&gt;Increase a process working set.</t>
  </si>
  <si>
    <t>To implement the recommended configuration state, set the following Group Policy setting to Success and Failure. 
Computer Configuration&gt;Windows Settings&gt;Security Settings&gt;Advanced Audit Policy Configuration&gt;Audit Policies&gt;System&gt;Audit Policy: System: Security State Change.</t>
  </si>
  <si>
    <t>To implement the recommended configuration state, set the following Group Policy setting to Success and Failure. 
Computer Configuration&gt;Windows Settings&gt;Security Settings&gt;Advanced Audit Policy Configuration&gt;Audit Policies&gt;System&gt;Audit Policy: System: Security System Extension.</t>
  </si>
  <si>
    <t>To implement the recommended configuration state, set the following Group Policy setting to Success and Failure. 
Computer Configuration&gt;Windows Settings&gt;Security Settings&gt;Advanced Audit Policy Configuration&gt;Audit Policies&gt;System&gt;Audit Policy: System: IPsec Driver.</t>
  </si>
  <si>
    <t>To implement the recommended configuration state, set the following Group Policy setting to No Auditing. 
Computer Configuration&gt;Windows Settings&gt;Security Settings&gt;Advanced Audit Policy Configuration&gt;Audit Policies&gt;System&gt;Audit Policy: System: Other System Events.</t>
  </si>
  <si>
    <t>To implement the recommended configuration state, set the following Group Policy setting to No Auditing. 
Computer Configuration&gt;Windows Settings&gt;Security Settings&gt;Advanced Audit Policy Configuration&gt;Audit Policies&gt;Object Access&gt;Audit Policy: Object Access: Handle Manipulation.</t>
  </si>
  <si>
    <t>To implement the recommended configuration state, set the following Group Policy setting to No Auditing. 
Computer Configuration&gt;Windows Settings&gt;Security Settings&gt;Advanced Audit Policy Configuration&gt;Audit Policies&gt;Object Access&gt;Audit Policy: Object Access: Other Object Access Events.</t>
  </si>
  <si>
    <t>To implement the recommended configuration state, set the following Group Policy setting to No Auditing. 
Computer Configuration&gt;Windows Settings&gt;Security Settings&gt;Advanced Audit Policy Configuration&gt;Audit Policies&gt;Object Access&gt;Audit Policy: Object Access: File Share.</t>
  </si>
  <si>
    <t>To implement the recommended configuration state, set the following Group Policy setting to No Auditing. 
Computer Configuration&gt;Windows Settings&gt;Security Settings&gt;Advanced Audit Policy Configuration&gt;Audit Policies&gt;Object Access&gt;Audit Policy: Object Access: File System.</t>
  </si>
  <si>
    <t>To implement the recommended configuration state, set the following Group Policy setting to No Auditing. 
Computer Configuration&gt;Windows Settings&gt;Security Settings&gt;Advanced Audit Policy Configuration&gt;Audit Policies&gt;Object Access&gt;Audit Policy: Object Access: SAM.</t>
  </si>
  <si>
    <t>To implement the recommended configuration state, set the following Group Policy setting to No Auditing. 
Computer Configuration&gt;Windows Settings&gt;Security Settings&gt;Advanced Audit Policy Configuration&gt;Audit Policies&gt;Object Access&gt;Audit Policy: Object Access: Kernel Object.</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</si>
  <si>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Packet Drop.</t>
  </si>
  <si>
    <t>To implement the recommended configuration state, set the following Group Policy setting to No Auditing. 
Computer Configuration&gt;Windows Settings&gt;Security Settings&gt;Advanced Audit Policy Configuration&gt;Audit Policies&gt;Object Access&gt;Audit Policy: Object Access: Registry.</t>
  </si>
  <si>
    <t>To implement the recommended configuration state, set the following Group Policy setting to No Auditing. 
Computer Configuration&gt;Windows Settings&gt;Security Settings&gt;Advanced Audit Policy Configuration&gt;Audit Policies&gt;Object Access&gt;Audit Policy: Object Access: Certification Services.</t>
  </si>
  <si>
    <t>To implement the recommended configuration state, set the following Group Policy setting to No Auditing. 
Computer Configuration&gt;Windows Settings&gt;Security Settings&gt;Advanced Audit Policy Configuration&gt;Audit Policies&gt;Object Access&gt;Audit Policy: Object Access: Application Generated.</t>
  </si>
  <si>
    <t>To implement the recommended configuration state, set the following Group Policy setting to No Auditing. 
Computer Configuration&gt;Windows Settings&gt;Security Settings&gt;Advanced Audit Policy Configuration&gt;Audit Policies&gt;Object Access&gt;Audit Policy: Object Access: Detailed File Share.</t>
  </si>
  <si>
    <t>To implement the recommended configuration state, set the following Group Policy setting to No Auditing. 
Computer Configuration&gt;Windows Settings&gt;Security Settings&gt;Advanced Audit Policy Configuration&gt;Audit Policies&gt;Object Access&gt;Audit Policy: Object Access: Filtering Platform Connection.</t>
  </si>
  <si>
    <t>To implement the recommended configuration state, set the following Group Policy setting to No Auditing. 
Computer Configuration&gt;Windows Settings&gt;Security Settings&gt;Advanced Audit Policy Configuration&gt;Audit Policies&gt;Logon/Logoff&gt;Audit Policy: Logon-Logoff: Account Lockout.</t>
  </si>
  <si>
    <t>To implement the recommended configuration state, set the following Group Policy setting to No Auditing. 
Computer Configuration&gt;Windows Settings&gt;Security Settings&gt;Advanced Audit Policy Configuration&gt;Audit Policies&gt;Logon/Logoff&gt;Audit Policy: Logon-Logoff: IPsec Main Mode.</t>
  </si>
  <si>
    <t>To implement the recommended configuration state, set the following Group Policy setting to Success. 
Computer Configuration&gt;Windows Settings&gt;Security Settings&gt;Advanced Audit Policy Configuration&gt;Audit Policies&gt;Logon/Logoff&gt;Audit Policy: Logon-Logoff: Special Logon.</t>
  </si>
  <si>
    <t>To implement the recommended configuration state, set the following Group Policy setting to No Auditing. 
Computer Configuration&gt;Windows Settings&gt;Security Settings&gt;Advanced Audit Policy Configuration&gt;Audit Policies&gt;Logon/Logoff&gt;Audit Policy: Logon-Logoff: Other Logon/Logoff Events.</t>
  </si>
  <si>
    <t>To implement the recommended configuration state, set the following Group Policy setting to No Auditing. 
Computer Configuration&gt;Windows Settings&gt;Security Settings&gt;Advanced Audit Policy Configuration&gt;Audit Policies&gt;Logon/Logoff&gt;Audit Policy: Logon-Logoff: IPsec Extended Mode.</t>
  </si>
  <si>
    <t>To implement the recommended configuration state, set the following Group Policy setting to No Auditing. 
Computer Configuration&gt;Windows Settings&gt;Security Settings&gt;Advanced Audit Policy Configuration&gt;Audit Policies&gt;Logon/Logoff&gt;Audit Policy: Logon-Logoff: IPsec Quick Mode.</t>
  </si>
  <si>
    <t>To implement the recommended configuration state, set the following Group Policy setting to Success. 
Computer Configuration&gt;Windows Settings&gt;Security Settings&gt;Advanced Audit Policy Configuration&gt;Audit Policies&gt;Logon/Logoff&gt;Audit Policy: Logon-Logoff: Logoff.</t>
  </si>
  <si>
    <t>To implement the recommended configuration state, set the following Group Policy setting to No Auditing. 
Computer Configuration&gt;Windows Settings&gt;Security Settings&gt;Advanced Audit Policy Configuration&gt;Audit Policies&gt;Logon/Logoff&gt;Audit Policy: Logon-Logoff: Network Policy Server.</t>
  </si>
  <si>
    <t>To implement the recommended configuration state, set the following Group Policy setting to Success and Failure. 
Computer Configuration&gt;Windows Settings&gt;Security Settings&gt;Advanced Audit Policy Configuration&gt;Audit Policies&gt;Logon/Logoff&gt;Audit Policy: Logon-Logoff: Logon.</t>
  </si>
  <si>
    <t>To implement the recommended configuration state, set the following Group Policy setting to No Auditing. 
Computer Configuration&gt;Windows Settings&gt;Security Settings&gt;Advanced Audit Policy Configuration&gt;Audit Policies&gt;DS Access&gt;Audit Policy: DS Access: Directory Service Replication.</t>
  </si>
  <si>
    <t>To implement the recommended configuration state, set the following Group Policy setting to No Auditing. 
Computer Configuration&gt;Windows Settings&gt;Security Settings&gt;Advanced Audit Policy Configuration&gt;Audit Policies&gt;DS Access&gt;Audit Policy: DS Access: Detailed Directory Service Replication.</t>
  </si>
  <si>
    <t>To implement the recommended configuration state, set the following Group Policy setting to No Auditing. 
Computer Configuration&gt;Windows Settings&gt;Security Settings&gt;Advanced Audit Policy Configuration&gt;Audit Policies&gt;DS Access&gt;Audit Policy: DS Access: Directory Service Changes.</t>
  </si>
  <si>
    <t>To implement the recommended configuration state, set the following Group Policy setting to No Auditing. 
Computer Configuration&gt;Windows Settings&gt;Security Settings&gt;Advanced Audit Policy Configuration&gt;Audit Policies&gt;DS Access&gt;Audit Policy: DS Access: Directory Service Access.</t>
  </si>
  <si>
    <t>To implement the recommended configuration state, set the following Group Policy setting to No Auditing. 
Computer Configuration&gt;Windows Settings&gt;Security Settings&gt;Advanced Audit Policy Configuration&gt;Audit Policies&gt;Detailed Tracking&gt;Audit Policy: Detailed Tracking: DPAPI Activity.</t>
  </si>
  <si>
    <t>To implement the recommended configuration state, set the following Group Policy setting to No Auditing. 
Computer Configuration&gt;Windows Settings&gt;Security Settings&gt;Advanced Audit Policy Configuration&gt;Audit Policies&gt;Detailed Tracking&gt;Audit Policy: Detailed Tracking: Process Termination.</t>
  </si>
  <si>
    <t>To implement the recommended configuration state, set the following Group Policy setting to Success. 
Computer Configuration&gt;Windows Settings&gt;Security Settings&gt;Advanced Audit Policy Configuration&gt;Audit Policies&gt;Detailed Tracking&gt;Audit Policy: Detailed Tracking: Process Creation.</t>
  </si>
  <si>
    <t>To implement the recommended configuration state, set the following Group Policy setting to No Auditing. 
Computer Configuration&gt;Windows Settings&gt;Security Settings&gt;Advanced Audit Policy Configuration&gt;Audit Policies&gt;Detailed Tracking&gt;Audit Policy: Detailed Tracking: RPC Events.</t>
  </si>
  <si>
    <t>To implement the recommended configuration state, set the following Group Policy setting to No Auditing. 
Computer Configuration&gt;Windows Settings&gt;Security Settings&gt;Advanced Audit Policy Configuration&gt;Audit Policies&gt;Policy Change&gt;Audit Policy: Policy Change: MPSSVC Rule-Level Policy Change.</t>
  </si>
  <si>
    <t>To implement the recommended configuration state, set the following Group Policy setting to No Auditing. 
Computer Configuration&gt;Windows Settings&gt;Security Settings&gt;Advanced Audit Policy Configuration&gt;Audit Policies&gt;Policy Change&gt;Audit Policy: Policy Change: Authorization Policy Change.</t>
  </si>
  <si>
    <t>To implement the recommended configuration state, set the following Group Policy setting to Success and Failure. 
Computer Configuration&gt;Windows Settings&gt;Security Settings&gt;Advanced Audit Policy Configuration&gt;Audit Policies&gt;Policy Change&gt;Audit Policy: Policy Change: Audit Policy Change.</t>
  </si>
  <si>
    <t>To implement the recommended configuration state, set the following Group Policy setting to Success. 
Computer Configuration&gt;Windows Settings&gt;Security Settings&gt;Advanced Audit Policy Configuration&gt;Audit Policies&gt;Policy Change&gt;Audit Policy: Policy Change: Authentication Policy Change.</t>
  </si>
  <si>
    <t>To implement the recommended configuration state, set the following Group Policy setting to No Auditing. 
Computer Configuration&gt;Windows Settings&gt;Security Settings&gt;Advanced Audit Policy Configuration&gt;Audit Policies&gt;Policy Change&gt;Audit Policy: Policy Change: Other Policy Change Events.</t>
  </si>
  <si>
    <t>To implement the recommended configuration state, set the following Group Policy setting to No Auditing. 
Computer Configuration&gt;Windows Settings&gt;Security Settings&gt;Advanced Audit Policy Configuration&gt;Audit Policies&gt;Account Management&gt;Audit Policy: Account Management: Distribution Group Management.</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</si>
  <si>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User Account Management.</t>
  </si>
  <si>
    <t>To implement the recommended configuration state, set the following Group Policy setting to Success. 
Computer Configuration&gt;Windows Settings&gt;Security Settings&gt;Advanced Audit Policy Configuration&gt;Audit Policies&gt;Account Management&gt;Audit Policy: Account Management: Computer Account Management.</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</si>
  <si>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Security Group Management.</t>
  </si>
  <si>
    <t>To implement the recommended configuration state, set the following Group Policy setting to No Auditing. 
Computer Configuration&gt;Windows Settings&gt;Security Settings&gt;Advanced Audit Policy Configuration&gt;Audit Policies&gt;Account Management&gt;Audit Policy: Account Management: Application Group Management.</t>
  </si>
  <si>
    <t>To implement the recommended configuration state, set the following Group Policy setting to Success and Failure. 
Computer Configuration&gt;Windows Settings&gt;Security Settings&gt;Advanced Audit Policy Configuration&gt;Audit Policies&gt;Account Management&gt;Audit Policy: Account Management: Other Account Management Events.</t>
  </si>
  <si>
    <t>To implement the recommended configuration state, set the following Group Policy setting to No Auditing. 
Computer Configuration&gt;Windows Settings&gt;Security Settings&gt;Advanced Audit Policy Configuration&gt;Audit Policies&gt;Account Logon&gt;Audit Policy: Account Logon: Kerberos Authentication Service.</t>
  </si>
  <si>
    <t>To implement the recommended configuration state, set the following Group Policy setting to No Auditing. 
Computer Configuration&gt;Windows Settings&gt;Security Settings&gt;Advanced Audit Policy Configuration&gt;Audit Policies&gt;Account Logon&gt;Audit Policy: Account Logon: Kerberos Service Ticket Operations.</t>
  </si>
  <si>
    <t>To implement the recommended configuration state, set the following Group Policy setting to No Auditing. 
Computer Configuration&gt;Windows Settings&gt;Security Settings&gt;Advanced Audit Policy Configuration&gt;Audit Policies&gt;Account Logon&gt;Audit Policy: Account Logon: Other Account Logon Events.</t>
  </si>
  <si>
    <t>To implement the recommended configuration state, set the following Group Policy setting to Success and Failure. 
Computer Configuration&gt;Windows Settings&gt;Security Settings&gt;Advanced Audit Policy Configuration&gt;Audit Policies&gt;Account Logon&gt;Audit Policy: Account Logon: Credential Validation.</t>
  </si>
  <si>
    <t>To implement the recommended configuration state, set the following Group Policy setting to No Auditing. 
Computer Configuration&gt;Windows Settings&gt;Security Settings&gt;Advanced Audit Policy Configuration&gt;Audit Policies&gt;Privilege Use&gt;Audit Policy: Privilege Use: Other Privilege Use Events.</t>
  </si>
  <si>
    <t>To implement the recommended configuration state, set the following Group Policy setting to No Auditing. 
Computer Configuration&gt;Windows Settings&gt;Security Settings&gt;Advanced Audit Policy Configuration&gt;Audit Policies&gt;Privilege Use&gt;Audit Policy: Privilege Use: Non Sensitive Privilege Use.</t>
  </si>
  <si>
    <t>To implement the recommended configuration state, set the following Group Policy setting to Success and Failure. 
Computer Configuration&gt;Windows Settings&gt;Security Settings&gt;Advanced Audit Policy Configuration&gt;Audit Policies&gt;Privilege Use&gt;Audit Policy: Privilege Use: Sensitive Privilege Use.</t>
  </si>
  <si>
    <t>To implement the recommended configuration state, set the following Group Policy setting to 0. 
Computer Configuration&gt;Windows Settings&gt;Security Settings&gt;Windows Firewall with Advanced Security&gt;Windows Firewall with Advanced Security&gt;Windows Firewall PropertiesPrivate Profile&gt;Windows Firewall: Private: Outbound connections.</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</si>
  <si>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Allow unicast response.</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</si>
  <si>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Firewall state.</t>
  </si>
  <si>
    <t>To implement the recommended configuration state, set the following Group Policy setting to 0.
Computer Configuration&gt;Windows Settings&gt;Security Settings&gt;Windows Firewall with Advanced Security&gt;Windows Firewall with Advanced Security&gt;Windows Firewall PropertiesPrivate Profile&gt;Windows Firewall: Private: Display a notification.</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</si>
  <si>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Apply local connection security rules.</t>
  </si>
  <si>
    <t>To implement the recommended configuration state, set the following Group Policy setting to 1. 
Computer Configuration&gt;Windows Settings&gt;Security Settings&gt;Windows Firewall with Advanced Security&gt;Windows Firewall with Advanced Security&gt;Windows Firewall PropertiesPrivate Profile&gt;Windows Firewall: Private: Apply local firewall rules.</t>
  </si>
  <si>
    <t>To implement the recommended configuration state, set the following Group Policy setting to 0. 
Computer Configuration&gt;Windows Settings&gt;Security Settings&gt;Windows Firewall with Advanced Security&gt;Windows Firewall with Advanced Security&gt;Windows Firewall Properties&gt;Public Profile&gt;Windows Firewall: Public: Apply local connection security rules.</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</si>
  <si>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PropertiesPrivate Profile&gt;Windows Firewall: Private: Inbound connections.</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</si>
  <si>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Display a notification.</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</si>
  <si>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</si>
  <si>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Apply local firewall rules.</t>
  </si>
  <si>
    <t>To implement the recommended configuration state, set the following Group Policy setting to 1. 
Computer Configuration&gt;Windows Settings&gt;Security Settings&gt;Windows Firewall with Advanced Security&gt;Windows Firewall with Advanced Security&gt;Windows Firewall Properties&gt;Public Profile&gt;Windows Firewall: Public: Firewall state.</t>
  </si>
  <si>
    <t>To implement the recommended configuration state, set the following Group Policy setting to 0. 
Computer Configuration&gt;Windows Settings&gt;Security Settings&gt;Windows Firewall with Advanced Security&gt;Windows Firewall with Advanced Security&gt;Windows Firewall Properties&gt;Public Profile&gt;Windows Firewall: Public: Outbound connections.</t>
  </si>
  <si>
    <t>To implement the recommended configuration state, set the following Group Policy setting to 0. 
Computer Configuration&gt;Windows Settings&gt;Security Settings&gt;Windows Firewall with Advanced Security&gt;Windows Firewall with Advanced Security&gt;Windows Firewall Properties&gt;Domain Profile&gt;Windows Firewall: Domain: Outbound connections.</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</si>
  <si>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Apply local firewall rules.</t>
  </si>
  <si>
    <t>To implement the recommended configuration state, set the following Group Policy setting to 0.
Computer Configuration&gt;Windows Settings&gt;Security Settings&gt;Windows Firewall with Advanced Security&gt;Windows Firewall with Advanced Security&gt;Windows Firewall Properties&gt;Domain Profile&gt;Windows Firewall: Domain: Display a notification.</t>
  </si>
  <si>
    <t>To implement the recommended configuration state,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</si>
  <si>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Apply local connection security rules.</t>
  </si>
  <si>
    <t>To implement the recommended configuration state, set the following Group Policy setting to 1. 
Computer Configuration&gt;Windows Settings&gt;Security Settings&gt;Windows Firewall with Advanced Security&gt;Windows Firewall with Advanced Security&gt;Windows Firewall Properties&gt;Domain Profile&gt;Windows Firewall: Domain: Allow unicast response.</t>
  </si>
  <si>
    <t>To implement the recommended configuration state, set the following Group Policy setting to 120 or greater.
Computer Configuration&gt;Windows Settings&gt;Security Settings&gt;Account Policies&gt;Account Lockout Policy&gt;Account lockout duration.</t>
  </si>
  <si>
    <t>To implement the recommended configuration state, set the following Group Policy setting to 3 or less.
Computer Configuration&gt;Windows Settings&gt;Security Settings&gt;Account Policies&gt;Account Lockout Policy&gt;Account lockout threshold.</t>
  </si>
  <si>
    <t>To implement the recommended configuration state, set the following Group Policy setting to 8. 
Computer Configuration&gt;Windows Settings&gt;Security Settings&gt;Account Policies&gt;Password Policy&gt;Minimum password length.</t>
  </si>
  <si>
    <t>To implement the recommended configuration state, set the following Group Policy setting to 60 or less for administrators and 90 days or less for Standard Users. 
Computer Configuration&gt;Windows Settings&gt;Security Settings&gt;Account Policies&gt;Password Policy&gt;Maximum password age.</t>
  </si>
  <si>
    <t>To implement the recommended configuration state, set the following Group Policy setting to 24 or greater. 
Computer Configuration&gt;Windows Settings&gt;Security Settings&gt;Account Policies&gt;Password Policy&gt;Enforce password history.</t>
  </si>
  <si>
    <t>To implement the recommended configuration state, set the following Group Policy setting to 1 or greater.
Computer Configuration&gt;Windows Settings&gt;Security Settings&gt;Account Policies&gt;Password Policy&gt;Minimum password age.</t>
  </si>
  <si>
    <t>To implement the recommended configuration state, set the following Group Policy setting to Disabled. 
User Configuration&gt;Administrative Templates&gt;Windows Components&gt;Attachment Manager&gt;Do not preserve zone information in file attachments.</t>
  </si>
  <si>
    <t>To implement the recommended configuration state, set the following Group Policy setting to Enabled. 
User Configuration&gt;Administrative Templates&gt;Windows Components&gt;Attachment Manager&gt;Notify antivirus programs when opening attachments.</t>
  </si>
  <si>
    <t>To implement the recommended configuration state, set the following Group Policy setting to Enabled. 
User Configuration&gt;Administrative Templates&gt;Control Panel&gt;Personalization&gt;Enable screen saver.</t>
  </si>
  <si>
    <t>To implement the recommended configuration state, set the following Group Policy setting to Enabled. Then set the available option to scrnsave.scr. 
User Configuration&gt;Administrative Templates&gt;Control Panel&gt;Personalization&gt;Force specific screen saver.</t>
  </si>
  <si>
    <t>To implement the recommended configuration state, set the following Group Policy setting to Enabled. 
User Configuration&gt;Administrative Templates&gt;Control Panel&gt;Personalization&gt;Password protect the screen saver.</t>
  </si>
  <si>
    <t>To implement the recommended configuration state, set the following Group Policy setting to Enabled. Then set the available option to 900.
User Configuration&gt;Administrative Templates&gt;Control Panel&gt;Personalization&gt;Screen saver timeout.</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</si>
  <si>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</si>
  <si>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</si>
  <si>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</si>
  <si>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</si>
  <si>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</si>
  <si>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</si>
  <si>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Multi-factor authentication is not required for external or remote access</t>
  </si>
  <si>
    <t>Multi-factor authentication is not required to access FTI via personal devices</t>
  </si>
  <si>
    <t>HRM20</t>
  </si>
  <si>
    <t>Multi-factor authentication is not properly configured for external or remote access</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</si>
  <si>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</si>
  <si>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</si>
  <si>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</si>
  <si>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</si>
  <si>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</si>
  <si>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</si>
  <si>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</si>
  <si>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</si>
  <si>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</si>
  <si>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</si>
  <si>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Navigate to the UI Path articulated in the Remediation section and confirm it is set as prescribed. This group policy object is backed by the following registry location:
HKEY_LOCAL_MACHINESoftwareMicrosoftWindowsCurrentVersionPoliciesExplorer:NoDriveTypeAutoRun</t>
  </si>
  <si>
    <t>Navigate to the UI Path articulated in the Remediation section and confirm it is set as prescribed. This group policy object is backed by the following registry location:
HKEY_LOCAL_MACHINESoftwarePoliciesMicrosoftWindowsEventLogApplication:MaxSize</t>
  </si>
  <si>
    <t>Navigate to the UI Path articulated in the Remediation section and confirm it is set as prescribed. This group policy object is backed by the following registry location:
HKEY_LOCAL_MACHINESoftwarePoliciesMicrosoftWindowsEventLogApplication:Retention</t>
  </si>
  <si>
    <t>Navigate to the UI Path articulated in the Remediation section and confirm it is set as prescribed. This group policy object is backed by the following registry location:
HKEY_LOCAL_MACHINESoftwarePoliciesMicrosoftWindowsEventLogSecurity:Retention</t>
  </si>
  <si>
    <t>Navigate to the UI Path articulated in the Remediation section and confirm it is set as prescribed. This group policy object is backed by the following registry location:
HKEY_LOCAL_MACHINESoftwarePoliciesMicrosoftWindowsEventLogSecurity:MaxSize</t>
  </si>
  <si>
    <t>Navigate to the UI Path articulated in the Remediation section and confirm it is set as prescribed. This group policy object is backed by the following registry location:
HKEY_LOCAL_MACHINESoftwarePoliciesMicrosoftWindowsEventLogSystem:MaxSize</t>
  </si>
  <si>
    <t>Navigate to the UI Path articulated in the Remediation section and confirm it is set as prescribed. This group policy object is backed by the following registry location:
HKEY_LOCAL_MACHINESoftwarePoliciesMicrosoftWindowsEventLogSystem:Retention</t>
  </si>
  <si>
    <t>Navigate to the UI Path articulated in the Remediation section and confirm it is set as prescribed. This group policy object is backed by the following registry location:
HKEY_LOCAL_MACHINESoftwarePoliciesMicrosoftWindowsWinRMServiceWinRS:AllowRemoteShellAccess</t>
  </si>
  <si>
    <t>Navigate to the UI Path articulated in the Remediation section and confirm it is set as prescribed. This group policy object is backed by the following registry location:
HKEY_LOCAL_MACHINESoftwarePoliciesMicrosoftWindowsExplorer:NoDataExecutionPrevention</t>
  </si>
  <si>
    <t>Navigate to the UI Path articulated in the Remediation section and confirm it is set as prescribed. This group policy object is backed by the following registry location:
HKEY_LOCAL_MACHINESoftwarePoliciesMicrosoftWindowsWindowsUpdateAU:NoAutoUpdate</t>
  </si>
  <si>
    <t>Navigate to the UI Path articulated in the Remediation section and confirm it is set as prescribed. This group policy object is backed by the following registry location:
HKEY_LOCAL_MACHINESoftwarePoliciesMicrosoftWindowsWindowsUpdateAU:RescheduleWaitTimeEnabled</t>
  </si>
  <si>
    <t>Navigate to the UI Path articulated in the Remediation section and confirm it is set as prescribed. This group policy object is backed by the following registry location:
HKEY_LOCAL_MACHINESoftwarePoliciesMicrosoftWindowsWindowsUpdateAU:NoAutoRebootWithLoggedOnUsers</t>
  </si>
  <si>
    <t>Navigate to the UI Path articulated in the Remediation section and confirm it is set as prescribed. This group policy object is backed by the following registry location:
HKEY_LOCAL_MACHINESoftwarePoliciesMicrosoftWindowsWindowsUpdateAU:NoAUShutdownOption</t>
  </si>
  <si>
    <t>Navigate to the UI Path articulated in the Remediation section and confirm it is set as prescribed. This group policy object is backed by the following registry location:
HKEY_LOCAL_MACHINESoftwarePoliciesMicrosoftWindowsWindowsUpdateAU:NoAUAsDefaultShutdownOption</t>
  </si>
  <si>
    <t>Navigate to the UI Path articulated in the Remediation section and confirm it is set as prescribed. This group policy object is backed by the following registry location:
HKEY_LOCAL_MACHINESoftwareMicrosoftWindowsCurrentVersionPoliciesCredUI:EnumerateAdministrators</t>
  </si>
  <si>
    <t>Navigate to the UI Path articulated in the Remediation section and confirm it is set as prescribed. This group policy object is backed by the following registry location:
HKEY_LOCAL_MACHINESOFTWAREPoliciesMicrosoftWindows NTTerminal Services:fPromptForPassword</t>
  </si>
  <si>
    <t>Navigate to the UI Path articulated in the Remediation section and confirm it is set as prescribed. This group policy object is backed by the following registry location:
HKEY_LOCAL_MACHINESOFTWAREPoliciesMicrosoftWindows NTTerminal Services:MinEncryptionLevel</t>
  </si>
  <si>
    <t>Navigate to the UI Path articulated in the Remediation section and confirm it is set as prescribed. This group policy object is backed by the following registry location:
HKEY_LOCAL_MACHINESOFTWAREPoliciesMicrosoftWindows NTTerminal Services:fDisableCdm</t>
  </si>
  <si>
    <t>Navigate to the UI Path articulated in the Remediation section and confirm it is set as prescribed. This group policy object is backed by the following registry location:
HKEY_LOCAL_MACHINESOFTWAREPoliciesMicrosoftWindows NTTerminal Services:DisablePasswordSaving</t>
  </si>
  <si>
    <t>Navigate to the UI Path articulated in the Remediation section and confirm it is set as prescribed. This group policy object is backed by the following registry location:
HKEY_LOCAL_MACHINESoftwarePoliciesMicrosoftPowerPowerSettingse796bdb-100d-47d6-a2d5-f7d2daa51f51:DCSettingIndex</t>
  </si>
  <si>
    <t>Navigate to the UI Path articulated in the Remediation section and confirm it is set as prescribed. This group policy object is backed by the following registry location:
HKEY_LOCAL_MACHINESoftwarePoliciesMicrosoftPowerPowerSettingse796bdb-100d-47d6-a2d5-f7d2daa51f51:ACSettingIndex</t>
  </si>
  <si>
    <t>Navigate to the UI Path articulated in the Remediation section and confirm it is set as prescribed. This group policy object is backed by the following registry location:
HKEY_LOCAL_MACHINESoftwareMicrosoftWindowsCurrentVersionPoliciesExplorer:NoWebServices</t>
  </si>
  <si>
    <t>Navigate to the UI Path articulated in the Remediation section and confirm it is set as prescribed. This group policy object is backed by the following registry location:
HKEY_LOCAL_MACHINESoftwarePoliciesMicrosoftWindowsDriverSearching:DontSearchWindowsUpdate</t>
  </si>
  <si>
    <t>Navigate to the UI Path articulated in the Remediation section and confirm it is set as prescribed. This group policy object is backed by the following registry location:
HKEY_LOCAL_MACHINESoftwareMicrosoftWindowsCurrentVersionPoliciesExplorer:NoPublishingWizard</t>
  </si>
  <si>
    <t>Navigate to the UI Path articulated in the Remediation section and confirm it is set as prescribed. This group policy object is backed by the following registry location:
HKEY_LOCAL_MACHINESoftwarePoliciesMicrosoftMessengerClient:CEIP</t>
  </si>
  <si>
    <t>Navigate to the UI Path articulated in the Remediation section and confirm it is set as prescribed. This group policy object is backed by the following registry location:
HKEY_LOCAL_MACHINESoftwarePoliciesMicrosoftSearchCompanion:DisableContentFileUpdates</t>
  </si>
  <si>
    <t>Navigate to the UI Path articulated in the Remediation section and confirm it is set as prescribed. This group policy object is backed by the following registry location:
HKEY_LOCAL_MACHINESoftwarePoliciesMicrosoftWindows NTPrinters:DisableWebPnPDownload</t>
  </si>
  <si>
    <t>Navigate to the UI Path articulated in the Remediation section and confirm it is set as prescribed. This group policy object is backed by the following registry location:
HKEY_LOCAL_MACHINESoftwarePoliciesMicrosoftWindows NTPrinters:DisableHTTPPrinting</t>
  </si>
  <si>
    <t>Navigate to the UI Path articulated in the Remediation section and confirm it is set as prescribed. This group policy object is backed by the following registry location:
HKEY_LOCAL_MACHINESoftwarePoliciesMicrosoftWindows NTRpc:RestrictRemoteClients</t>
  </si>
  <si>
    <t>Navigate to the UI Path articulated in the Remediation section and confirm it is set as prescribed. This group policy object is backed by the following registry location:
HKEY_LOCAL_MACHINESoftwarePoliciesMicrosoftWindows NTRpc:EnableAuthEpResolution</t>
  </si>
  <si>
    <t>Navigate to the UI Path articulated in the Remediation section and confirm it is set as prescribed. This group policy object is backed by the following registry location:
HKEY_LOCAL_MACHINESoftwarepoliciesMicrosoftWindows NTTerminal Services:fAllowToGetHelp</t>
  </si>
  <si>
    <t>Navigate to the UI Path articulated in the Remediation section and confirm it is set as prescribed. This group policy object is backed by the following registry location:
HKEY_LOCAL_MACHINESoftwarepoliciesMicrosoftWindows NTTerminal Services:fAllowUnsolicited</t>
  </si>
  <si>
    <t>Navigate to the UI Path articulated in the Remediation section and confirm it is set as prescribed. This group policy object is backed by the following registry location:
HKEY_LOCAL_MACHINESoftwarePoliciesMicrosoftWindowsGroup Policy{35378EAC-683F-11D2-A89A-00C04FBBCFA2}:NoBackgroundPolicy</t>
  </si>
  <si>
    <t>Navigate to the UI Path articulated in the Remediation section and confirm it is set as prescribed. This group policy object is backed by the following registry location:
HKEY_LOCAL_MACHINESoftwareMicrosoftWindowsCurrentVersionPoliciesSystem:EnableInstallerDetection</t>
  </si>
  <si>
    <t>Navigate to the UI Path articulated in the Remediation section and confirm it is set as prescribed. This group policy object is backed by the following registry location:
HKEY_LOCAL_MACHINESoftwareMicrosoftWindows NTCurrentVersionWinlogon:AllocateDASD</t>
  </si>
  <si>
    <t>Navigate to the UI Path articulated in the Remediation section and confirm it is set as prescribed. This group policy object is backed by the following registry location:
HKEY_LOCAL_MACHINESystemCurrentControlSetServicesLanmanWorkstationParameters:EnableSecuritySignature</t>
  </si>
  <si>
    <t>Navigate to the UI Path articulated in the Remediation section and confirm it is set as prescribed. This group policy object is backed by the following registry location:
HKEY_LOCAL_MACHINESoftwareMicrosoftWindows NTCurrentVersionWinlogon:ScreenSaverGracePeriod</t>
  </si>
  <si>
    <t>Navigate to the UI Path articulated in the Remediation section and confirm it is set as prescribed. This group policy object is backed by the following registry location:
HKEY_LOCAL_MACHINESystemCurrentControlSetControlLsa:ForceGuest</t>
  </si>
  <si>
    <t>Navigate to the UI Path articulated in the Remediation section and confirm it is set as prescribed. This group policy object is backed by the following registry location:
HKEY_LOCAL_MACHINESystemCurrentControlSetControlLsaMSV1_0:NTLMMinClientSec</t>
  </si>
  <si>
    <t>Navigate to the UI Path articulated in the Remediation section and confirm it is set as prescribed. This group policy object is backed by the following registry location:
HKEY_LOCAL_MACHINESystemCurrentControlSetControlLsa:LimitBlankPasswordUse</t>
  </si>
  <si>
    <t>Navigate to the UI Path articulated in the Remediation section and confirm it is set as prescribed. This group policy object is backed by the following registry location:
HKEY_LOCAL_MACHINESystemCurrentControlSetServicesNetlogonParameters:requirestrongkey</t>
  </si>
  <si>
    <t>Navigate to the UI Path articulated in the Remediation section and confirm it is set as prescribed. This group policy object is backed by the following registry location:
HKEY_LOCAL_MACHINESystemCurrentControlSetServicesTcpipParameters:DisableIPSourceRouting</t>
  </si>
  <si>
    <t>Navigate to the UI Path articulated in the Remediation section and confirm it is set as prescribed. This group policy object is backed by the following registry location:
HKEY_LOCAL_MACHINESoftwareMicrosoftWindowsCurrentVersionPoliciesSystem:LegalNoticeText</t>
  </si>
  <si>
    <t>Navigate to the UI Path articulated in the Remediation section and confirm it is set as prescribed. This group policy object is backed by the following registry location:
HKEY_LOCAL_MACHINESystemCurrentControlSetControlLsa:EveryoneIncludesAnonymous</t>
  </si>
  <si>
    <t>Navigate to the UI Path articulated in the Remediation section and confirm it is set as prescribed. This group policy object is backed by the following registry location:
HKEY_LOCAL_MACHINESystemCurrentControlSetServicesLanManServerParameters:enableforcedlogoff</t>
  </si>
  <si>
    <t>Navigate to the UI Path articulated in the Remediation section and confirm it is set as prescribed. This group policy object is backed by the following registry location:
HKEY_LOCAL_MACHINESoftwareMicrosoftWindowsCurrentVersionPoliciesSystem:FilterAdministratorToken</t>
  </si>
  <si>
    <t>Navigate to the UI Path articulated in the Remediation section and confirm it is set as prescribed. This group policy object is backed by the following registry location:
HKEY_LOCAL_MACHINESystemCurrentControlSetServicesLanManServerParameters:enablesecuritysignature</t>
  </si>
  <si>
    <t>Navigate to the UI Path articulated in the Remediation section and confirm it is set as prescribed. This group policy object is backed by the following registry location:
HKEY_LOCAL_MACHINESystemCurrentControlSetServicesTcpip6Parameters:DisableIPSourceRouting</t>
  </si>
  <si>
    <t>Navigate to the UI Path articulated in the Remediation section and confirm it is set as prescribed. This group policy object is backed by the following registry location:
HKEY_LOCAL_MACHINESoftwareMicrosoftWindows NTCurrentVersionWinlogon:AutoAdminLogon</t>
  </si>
  <si>
    <t>Navigate to the UI Path articulated in the Remediation section and confirm it is set as prescribed. This group policy object is backed by the following registry location:
HKEY_LOCAL_MACHINESystemCurrentControlSetServicesLanManServerParameters:requiresecuritysignature</t>
  </si>
  <si>
    <t>Navigate to the UI Path articulated in the Remediation section and confirm it is set as prescribed. This group policy object is backed by the following registry location:
HKEY_LOCAL_MACHINESystemCurrentControlSetServicesLanmanWorkstationParameters:RequireSecuritySignature</t>
  </si>
  <si>
    <t>Navigate to the UI Path articulated in the Remediation section and confirm it is set as prescribed. This group policy object is backed by the following registry location:
HKEY_LOCAL_MACHINESystemCurrentControlSetServicesLanManServerParameters:restrictnullsessaccess</t>
  </si>
  <si>
    <t>Navigate to the UI Path articulated in the Remediation section and confirm it is set as prescribed. This group policy object is backed by the following registry location:
HKEY_LOCAL_MACHINESoftwareMicrosoftWindowsCurrentVersionPoliciesSystem:ValidateAdminCodeSignatures</t>
  </si>
  <si>
    <t>Navigate to the UI Path articulated in the Remediation section and confirm it is set as prescribed. This group policy object is backed by the following registry location:
HKEY_LOCAL_MACHINESystemCurrentControlSetControlPrintProvidersLanMan Print ServicesServers:AddPrinterDrivers</t>
  </si>
  <si>
    <t>Navigate to the UI Path articulated in the Remediation section and confirm it is set as prescribed. This group policy object is backed by the following registry location:
HKEY_LOCAL_MACHINESystemCurrentControlSetControlSession Manager:ProtectionMode</t>
  </si>
  <si>
    <t>Navigate to the UI Path articulated in the Remediation section and confirm it is set as prescribed. This group policy object is backed by the following registry location:
HKEY_LOCAL_MACHINESystemCurrentControlSetControlLsa:RestrictAnonymousSAM</t>
  </si>
  <si>
    <t>Navigate to the UI Path articulated in the Remediation section and confirm it is set as prescribed. This group policy object is backed by the following registry location:
HKEY_LOCAL_MACHINESystemCurrentControlSetControlLsa:scenoapplylegacyauditpolicy</t>
  </si>
  <si>
    <t>Navigate to the UI Path articulated in the Remediation section and confirm it is set as prescribed. This group policy object is backed by the following registry location:
HKEY_LOCAL_MACHINESystemCurrentControlSetControlLsa:NoLMHash</t>
  </si>
  <si>
    <t>Navigate to the UI Path articulated in the Remediation section and confirm it is set as prescribed. This group policy object is backed by the following registry location:
HKEY_LOCAL_MACHINESOFTWAREMicrosoftWindowsCurrentVersionPoliciesSystem:EnableUIADesktopToggle</t>
  </si>
  <si>
    <t>Navigate to the UI Path articulated in the Remediation section and confirm it is set as prescribed. This group policy object is backed by the following registry location:
HKEY_LOCAL_MACHINESystemCurrentControlSetServicesNetlogonParameters:signsecurechannel</t>
  </si>
  <si>
    <t>Navigate to the UI Path articulated in the Remediation section and confirm it is set as prescribed. This group policy object is backed by the following registry location:
HKEY_LOCAL_MACHINESoftwareMicrosoftWindowsCurrentVersionPoliciesSystem:PromptOnSecureDesktop</t>
  </si>
  <si>
    <t>Navigate to the UI Path articulated in the Remediation section and confirm it is set as prescribed. This group policy object is backed by the following registry location:
HKEY_LOCAL_MACHINESystemCurrentControlSetServicesNetlogonParameters:disablepasswordchange</t>
  </si>
  <si>
    <t>Navigate to the UI Path articulated in the Remediation section and confirm it is set as prescribed. This group policy object is backed by the following registry location:
HKEY_LOCAL_MACHINESoftwareMicrosoftWindows NTCurrentVersionSetupRecoveryConsole:securitylevel</t>
  </si>
  <si>
    <t>Navigate to the UI Path articulated in the Remediation section and confirm it is set as prescribed. This group policy object is backed by the following registry location:
HKEY_LOCAL_MACHINESystemCurrentControlSetServicesNetlogonParameters:requiresignorseal</t>
  </si>
  <si>
    <t>Navigate to the UI Path articulated in the Remediation section and confirm it is set as prescribed. This group policy object is backed by the following registry location:
HKEY_LOCAL_MACHINESystemCurrentControlSetServicesNetlogonParameters:sealsecurechannel</t>
  </si>
  <si>
    <t>Navigate to the UI Path articulated in the Remediation section and confirm it is set as prescribed. This group policy object is backed by the following registry location:
HKEY_LOCAL_MACHINESYSTEMCurrentControlSetControlSession Manager:SafeDllSearchMode</t>
  </si>
  <si>
    <t>Navigate to the UI Path articulated in the Remediation section and confirm it is set as prescribed. This group policy object is backed by the following registry location:
HKEY_LOCAL_MACHINESystemCurrentControlSetControlLsa:LmCompatibilityLevel</t>
  </si>
  <si>
    <t>Navigate to the UI Path articulated in the Remediation section and confirm it is set as prescribed. This group policy object is backed by the following registry location:
HKEY_LOCAL_MACHINESystemCurrentControlSetControlLsa:RestrictAnonymous</t>
  </si>
  <si>
    <t>Navigate to the UI Path articulated in the Remediation section and confirm it is set as prescribed. This group policy object is backed by the following registry location:
HKEY_LOCAL_MACHINESystemCurrentControlSetControlSecurePipeServersWinregAllowedPaths:Machine</t>
  </si>
  <si>
    <t>Navigate to the UI Path articulated in the Remediation section and confirm it is set as prescribed. This group policy object is backed by the following registry location:
HKEY_LOCAL_MACHINESystemCurrentControlSetServicesLanmanWorkstationParameters:EnablePlainTextPassword</t>
  </si>
  <si>
    <t>Navigate to the UI Path articulated in the Remediation section and confirm it is set as prescribed. This group policy object is backed by the following registry location:
HKEY_LOCAL_MACHINESystemCurrentControlSetControlSession ManagerMemory Management:ClearPageFileAtShutdown</t>
  </si>
  <si>
    <t>Navigate to the UI Path articulated in the Remediation section and confirm it is set as prescribed. This group policy object is backed by the following registry location:
HKEY_LOCAL_MACHINESoftwareMicrosoftWindows NTCurrentVersionWinlogon:cachedlogonscount</t>
  </si>
  <si>
    <t>Navigate to the UI Path articulated in the Remediation section and confirm it is set as prescribed. This group policy object is backed by the following registry location:
HKEY_LOCAL_MACHINESoftwareMicrosoftWindowsCurrentVersionPoliciesSystem:DontDisplayLastUserName</t>
  </si>
  <si>
    <t>Navigate to the UI Path articulated in the Remediation section and confirm it is set as prescribed. This group policy object is backed by the following registry location:
HKEY_LOCAL_MACHINESystemCurrentControlSetControlLsaMSV1_0:NTLMMinServerSec</t>
  </si>
  <si>
    <t>Navigate to the UI Path articulated in the Remediation section and confirm it is set as prescribed. This group policy object is backed by the following registry location:
HKEY_LOCAL_MACHINESYSTEMCurrentControlSetServicesEventlogSecurity:WarningLevel</t>
  </si>
  <si>
    <t>Navigate to the UI Path articulated in the Remediation section and confirm it is set as prescribed. This group policy object is backed by the following registry location:
HKEY_LOCAL_MACHINESoftwareMicrosoftWindowsCurrentVersionPoliciesSystem:EnableVirtualization</t>
  </si>
  <si>
    <t>Navigate to the UI Path articulated in the Remediation section and confirm it is set as prescribed. This group policy object is backed by the following registry location:
HKEY_LOCAL_MACHINESoftwareMicrosoftWindows NTCurrentVersionWinlogon:ForceUnlockLogon</t>
  </si>
  <si>
    <t>Navigate to the UI Path articulated in the Remediation section and confirm it is set as prescribed. This group policy object is backed by the following registry location:
HKEY_LOCAL_MACHINESystemCurrentControlSetControlLsa:crashonauditfail</t>
  </si>
  <si>
    <t>Navigate to the UI Path articulated in the Remediation section and confirm it is set as prescribed. This group policy object is backed by the following registry location:
HKEY_LOCAL_MACHINESoftwareMicrosoftWindowsCurrentVersionPoliciesSystem:EnableSecureUIAPaths</t>
  </si>
  <si>
    <t>Navigate to the UI Path articulated in the Remediation section and confirm it is set as prescribed. This group policy object is backed by the following registry location:
HKEY_LOCAL_MACHINESoftwareMicrosoftWindowsCurrentVersionPoliciesSystem:EnableLUA</t>
  </si>
  <si>
    <t>Navigate to the UI Path articulated in the Remediation section and confirm it is set as prescribed. This group policy object is backed by the following registry location:
HKEY_LOCAL_MACHINESystemCurrentControlSetServicesLDAP:LDAPClientIntegrity</t>
  </si>
  <si>
    <t>Navigate to the UI Path articulated in the Remediation section and confirm it is set as prescribed. This group policy object is backed by the following registry location:
HKEY_LOCAL_MACHINESystemCurrentControlSetServicesLanManServerParameters:autodisconnect</t>
  </si>
  <si>
    <t>Navigate to the UI Path articulated in the Remediation section and confirm it is set as prescribed. This group policy object is backed by the following registry location:
HKEY_LOCAL_MACHINESystemCurrentControlSetControlSession ManagerKernel:ObCaseInsensitive</t>
  </si>
  <si>
    <t>Navigate to the UI Path articulated in the Remediation section and confirm it is set as prescribed. This group policy object is backed by the following registry location:
HKEY_LOCAL_MACHINESoftwareMicrosoftWindows NTCurrentVersionWinlogon:passwordexpirywarning</t>
  </si>
  <si>
    <t>Navigate to the UI Path articulated in the Remediation section and confirm it is set as prescribed. This group policy object is backed by the following registry location:
HKEY_LOCAL_MACHINESystemCurrentControlSetServicesLanManServerParameters:NullSessionShares</t>
  </si>
  <si>
    <t>Navigate to the UI Path articulated in the Remediation section and confirm it is set as prescribed. This group policy object is backed by the following registry location:
HKEY_LOCAL_MACHINESoftwareMicrosoftWindowsCurrentVersionPoliciesSystem:ConsentPromptBehaviorAdmin</t>
  </si>
  <si>
    <t>Navigate to the UI Path articulated in the Remediation section and confirm it is set as prescribed. This group policy object is backed by the following registry location:
HKEY_LOCAL_MACHINESoftwareMicrosoftWindowsCurrentVersionPoliciesSystem:DisableCAD</t>
  </si>
  <si>
    <t>Navigate to the UI Path articulated in the Remediation section and confirm it is set as prescribed. This group policy object is backed by the following registry location:
HKEY_LOCAL_MACHINESoftwarePoliciesMicrosoftWindowsFirewallPrivateProfile:DisableUnicastResponsesToMulticastBroadcast</t>
  </si>
  <si>
    <t>Navigate to the UI Path articulated in the Remediation section and confirm it is set as prescribed. This group policy object is backed by the following registry location:
HKEY_LOCAL_MACHINESoftwarePoliciesMicrosoftWindowsFirewallPrivateProfile:DefaultOutboundAction</t>
  </si>
  <si>
    <t>Navigate to the UI Path articulated in the Remediation section and confirm it is set as prescribed. This group policy object is backed by the following registry location:
HKEY_LOCAL_MACHINESoftwarePoliciesMicrosoftWindowsFirewallPrivateProfile:DisableNotifications</t>
  </si>
  <si>
    <t>Navigate to the UI Path articulated in the Remediation section and confirm it is set as prescribed. This group policy object is backed by the following registry location:
HKEY_LOCAL_MACHINESoftwarePoliciesMicrosoftWindowsFirewallPrivateProfile:EnableFirewall</t>
  </si>
  <si>
    <t>Navigate to the UI Path articulated in the Remediation section and confirm it is set as prescribed. This group policy object is backed by the following registry location:
HKEY_LOCAL_MACHINESoftwarePoliciesMicrosoftWindowsFirewallPrivateProfile:AllowLocalPolicyMerge</t>
  </si>
  <si>
    <t>Navigate to the UI Path articulated in the Remediation section and confirm it is set as prescribed. This group policy object is backed by the following registry location:
HKEY_LOCAL_MACHINESoftwarePoliciesMicrosoftWindowsFirewallPrivateProfile:AllowLocalIPsecPolicyMerge</t>
  </si>
  <si>
    <t>Navigate to the UI Path articulated in the Remediation section and confirm it is set as prescribed. This group policy object is backed by the following registry location:
HKEY_LOCAL_MACHINESoftwarePoliciesMicrosoftWindowsFirewallPrivateProfile:DefaultInboundAction</t>
  </si>
  <si>
    <t>Navigate to the UI Path articulated in the Remediation section and confirm it is set as prescribed. This group policy object is backed by the following registry location:
HKEY_LOCAL_MACHINESoftwarePoliciesMicrosoftWindowsFirewallPublicProfile:AllowLocalIPsecPolicyMerge</t>
  </si>
  <si>
    <t>Navigate to the UI Path articulated in the Remediation section and confirm it is set as prescribed. This group policy object is backed by the following registry location:
HKEY_LOCAL_MACHINESoftwarePoliciesMicrosoftWindowsFirewallPublicProfile:DefaultInboundAction</t>
  </si>
  <si>
    <t>Navigate to the UI Path articulated in the Remediation section and confirm it is set as prescribed. This group policy object is backed by the following registry location:
HKEY_LOCAL_MACHINESoftwarePoliciesMicrosoftWindowsFirewallPublicProfile:DisableNotifications</t>
  </si>
  <si>
    <t>Navigate to the UI Path articulated in the Remediation section and confirm it is set as prescribed. This group policy object is backed by the following registry location:
HKEY_LOCAL_MACHINESoftwarePoliciesMicrosoftWindowsFirewallPublicProfile:EnableFirewall</t>
  </si>
  <si>
    <t>Navigate to the UI Path articulated in the Remediation section and confirm it is set as prescribed. This group policy object is backed by the following registry location:
HKEY_LOCAL_MACHINESoftwarePoliciesMicrosoftWindowsFirewallPublicProfile:AllowLocalPolicyMerge</t>
  </si>
  <si>
    <t>Navigate to the UI Path articulated in the Remediation section and confirm it is set as prescribed. This group policy object is backed by the following registry location:
HKEY_LOCAL_MACHINESoftwarePoliciesMicrosoftWindowsFirewallPublicProfile:DisableUnicastResponsesToMulticastBroadcast</t>
  </si>
  <si>
    <t>Navigate to the UI Path articulated in the Remediation section and confirm it is set as prescribed. This group policy object is backed by the following registry location:
HKEY_LOCAL_MACHINESoftwarePoliciesMicrosoftWindowsFirewallPublicProfile:DefaultOutboundAction</t>
  </si>
  <si>
    <t>Navigate to the UI Path articulated in the Remediation section and confirm it is set as prescribed. This group policy object is backed by the following registry location:
HKEY_LOCAL_MACHINESoftwarePoliciesMicrosoftWindowsFirewallDomainProfile:DefaultOutboundAction</t>
  </si>
  <si>
    <t>Navigate to the UI Path articulated in the Remediation section and confirm it is set as prescribed. This group policy object is backed by the following registry location:
HKEY_LOCAL_MACHINESoftwarePoliciesMicrosoftWindowsFirewallDomainProfile:AllowLocalPolicyMerge</t>
  </si>
  <si>
    <t>Navigate to the UI Path articulated in the Remediation section and confirm it is set as prescribed. This group policy object is backed by the following registry location:
HKEY_LOCAL_MACHINESoftwarePoliciesMicrosoftWindowsFirewallDomainProfile:EnableFirewall</t>
  </si>
  <si>
    <t>Navigate to the UI Path articulated in the Remediation section and confirm it is set as prescribed. This group policy object is backed by the following registry location:
HKEY_LOCAL_MACHINESoftwarePoliciesMicrosoftWindowsFirewallDomainProfile:DisableNotifications</t>
  </si>
  <si>
    <t>Navigate to the UI Path articulated in the Remediation section and confirm it is set as prescribed. This group policy object is backed by the following registry location:
HKEY_LOCAL_MACHINESoftwarePoliciesMicrosoftWindowsFirewallDomainProfile:DefaultInboundAction</t>
  </si>
  <si>
    <t>Navigate to the UI Path articulated in the Remediation section and confirm it is set as prescribed. This group policy object is backed by the following registry location:
HKEY_LOCAL_MACHINESoftwarePoliciesMicrosoftWindowsFirewallDomainProfile:AllowLocalIPsecPolicyMerge</t>
  </si>
  <si>
    <t>Navigate to the UI Path articulated in the Remediation section and confirm it is set as prescribed. This group policy object is backed by the following registry location:
HKEY_LOCAL_MACHINESoftwarePoliciesMicrosoftWindowsFirewallDomainProfile:DisableUnicastResponsesToMulticastBroadcast</t>
  </si>
  <si>
    <t>Navigate to the UI Path articulated in the Remediation section and confirm it is set as prescribed. This group policy object is backed by the following registry location:
HKEY_USERSSoftwareMicrosoftWindowsCurrentVersionPoliciesAttachments:HideZoneInfoOnProperties</t>
  </si>
  <si>
    <t>Navigate to the UI Path articulated in the Remediation section and confirm it is set as prescribed. This group policy object is backed by the following registry location:
HKEY_USERSSoftwareMicrosoftWindowsCurrentVersionPoliciesAttachments:SaveZoneInformation</t>
  </si>
  <si>
    <t>Navigate to the UI Path articulated in the Remediation section and confirm it is set as prescribed. This group policy object is backed by the following registry location:
HKEY_USERSSoftwareMicrosoftWindowsCurrentVersionPoliciesAttachments:ScanWithAntiVirus</t>
  </si>
  <si>
    <t>Navigate to the UI Path articulated in the Remediation section and confirm it is set as prescribed. This group policy object is backed by the following registry location:
HKEY_USERSSoftwarePoliciesMicrosoftWindowsControl PanelDesktop:ScreenSaveActive</t>
  </si>
  <si>
    <t>Navigate to the UI Path articulated in the Remediation section and confirm it is set as prescribed. This group policy object is backed by the following registry location:
HKEY_USERSoftwarePoliciesMicrosoftWindowsControl PanelDesktop:ScreenSaveTimeOut</t>
  </si>
  <si>
    <t>Navigate to the UI Path articulated in the Remediation section and confirm it is set as prescribed. This group policy object is backed by the following registry location:
HKEY_USERSSoftwarePoliciesMicrosoftWindowsControl PanelDesktop:ScreenSaverIsSecure</t>
  </si>
  <si>
    <t>Navigate to the UI Path articulated in the Remediation section and confirm it is set as prescribed. This group policy object is backed by the following registry location:
HKEY_USERSoftwarePoliciesMicrosoftWindowsControl PanelDesktop:SCRNSAVE.EXE</t>
  </si>
  <si>
    <t>Internal Updates and Updated issue code table</t>
  </si>
  <si>
    <r>
      <t xml:space="preserve">Windows is in current general support or extended support. If in extended support, ensure the agency has purchased extra support.
</t>
    </r>
    <r>
      <rPr>
        <sz val="10"/>
        <color rgb="FFFF0000"/>
        <rFont val="Arial"/>
        <family val="2"/>
      </rPr>
      <t>Note - This product went EOL in January 2020.  This should only be reviewed with proof of extended support.</t>
    </r>
  </si>
  <si>
    <t>Added EOL Message and Updated issue code table</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</si>
  <si>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</si>
  <si>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</si>
  <si>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</si>
  <si>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</si>
  <si>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</si>
  <si>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</si>
  <si>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</si>
  <si>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</si>
  <si>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</si>
  <si>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</si>
  <si>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HTC120</t>
  </si>
  <si>
    <t>The IBM z/OS version 2.4.x is not configured securely</t>
  </si>
  <si>
    <t>HTC121</t>
  </si>
  <si>
    <t>The Palo Alto 9 firewall is not configured securely</t>
  </si>
  <si>
    <t xml:space="preserve"> ▪ SCSEM Version: 2.2</t>
  </si>
  <si>
    <t xml:space="preserve"> ▪ SCSEM Release Date: September 30, 2020</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</si>
  <si>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</si>
  <si>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This product went EOL in January 2020.  This should only be reviewed with proof of extended support.</t>
  </si>
  <si>
    <t xml:space="preserve">Internal Updates and updated issue code table </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</si>
  <si>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</si>
  <si>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</si>
  <si>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</si>
  <si>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</si>
  <si>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</si>
  <si>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</si>
  <si>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</si>
  <si>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</si>
  <si>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</si>
  <si>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</si>
  <si>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</si>
  <si>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</si>
  <si>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</si>
  <si>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</si>
  <si>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Test Procedures</t>
  </si>
  <si>
    <t>NIST Control Name</t>
  </si>
  <si>
    <t>Research the Microsoft website to determine whether the system is supported and currently receives security updates.</t>
  </si>
  <si>
    <t>Set "Turn off Autoplay" to "Enabled: All drives"</t>
  </si>
  <si>
    <t>The security setting "Turn off Autoplay" is set to "Enabled: All drives".</t>
  </si>
  <si>
    <t>The security setting "Turn off Autoplay" is not set to "Enabled: All drives".</t>
  </si>
  <si>
    <t>Set "Do not adjust default option to "Install Updates and Shut Down" in Shut Down Windows dialog box" to "Disabled". One method to achieve the recommended configuration via GP: Set the following Group Policy setting to Disabled. 
Computer Configuration&gt;Administrative Templates&gt;Windows Components&gt;Windows Update&gt;Do not adjust default option to 'Install Updates and Shut Down' in Shut Down Windows dialog box</t>
  </si>
  <si>
    <t>Set "Turn off Autoplay" to "Enabled: All drives". One method to achieve the recommended configuration via GP: Set the following Group Policy setting to Enabled. Then set the available option to All drives. 
Computer Configuration&gt;Administrative Templates&gt;Windows Components&gt;AutoPlay Policies&gt;Turn off Autoplay</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</si>
  <si>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Service&gt;Application&gt;Maximum Log Size (KB)</t>
  </si>
  <si>
    <t>Set "Retain old events" to "Disabled". One method to achieve the recommended configuration via GP: Set the following Group Policy setting to Disabled. 
Computer Configuration&gt;Administrative Templates&gt;Windows Components&gt;Event Log Service&gt;Application&gt;Retain old events</t>
  </si>
  <si>
    <t>Set "Retain old events" to "Disabled". One method to achieve the recommended configuration via GP: Set the following Group Policy setting to Disabled. 
Computer Configuration&gt;Administrative Templates&gt;Windows Components&gt;Event Log Service&gt;Security&gt;Retain old events</t>
  </si>
  <si>
    <t>Set "Maximum Log Size (KB)" to "Enabled:81920". One method to achieve the recommended configuration via GP: Set the following Group Policy setting to Enabled. Then set the available option to 81920. 
Computer Configuration&gt;Administrative Templates&gt;Windows Components&gt;Event Log Service&gt;Security&gt;Maximum Log Size (KB)</t>
  </si>
  <si>
    <t>Set "Maximum Log Size (KB)" to "Enabled:32768". One method to achieve the recommended configuration via GP: Set the following Group Policy setting to Enabled. Then set the available option to 32768. 
Computer Configuration&gt;Administrative Templates&gt;Windows Components&gt;Event Log Service&gt;System&gt;Maximum Log Size (KB)</t>
  </si>
  <si>
    <t>Set "Retain old events" to "Disabled". One method to achieve the recommended configuration via GP: Set the following Group Policy setting to Disabled. 
Computer Configuration&gt;Administrative Templates&gt;Windows Components&gt;Event Log Service&gt;System&gt;Retain old events</t>
  </si>
  <si>
    <t>Set "Allow Remote Shell Access" to "Enabled". One method to achieve the recommended configuration via GP: Set the following Group Policy setting to Enabled. 
Computer Configuration&gt;Administrative Templates&gt;Windows Components&gt;Windows Remote Shell&gt;Allow Remote Shell Access</t>
  </si>
  <si>
    <t>Set "Turn off Data Execution Prevention for Explorer" to "Disabled". One method to achieve the recommended configuration via GP: Set the following Group Policy setting to Disabled. 
Computer Configuration&gt;Administrative Templates&gt;Windows Components&gt;Windows Explorer&gt;Turn off Data Execution Prevention for Explorer</t>
  </si>
  <si>
    <t>Set "Configure Automatic Updates" to "Enabled:3 - Auto download and notify for install". One method to achieve the recommended configuration via GP: Set the following Group Policy setting to Enabled. Then set the available option to 3 - Auto download and notify for install. 
Computer Configuration&gt;Administrative Templates&gt;Windows Components&gt;Windows Update&gt;Configure Automatic Updates</t>
  </si>
  <si>
    <t>Set "Reschedule Automatic Updates scheduled installations" to "Enabled:1". One method to achieve the recommended configuration via GP: Set the following Group Policy setting to Enabled. Then set the available option to 1. 
Computer Configuration&gt;Administrative Templates&gt;Windows Components&gt;Windows Update&gt;Reschedule Automatic Updates scheduled installations</t>
  </si>
  <si>
    <t>Set "No auto-restart with logged on users for scheduled automatic updates installations" to "Disabled". One method to achieve the recommended configuration via GP: Set the following Group Policy setting to Disabled. 
Computer Configuration&gt;Administrative Templates&gt;Windows Components&gt;Windows Update&gt;No auto-restart with logged on users for scheduled automatic updates installations</t>
  </si>
  <si>
    <t>Set "Do not display "Install Updates and Shut Down" option in Shut Down Windows dialog box" to "Disabled". One method to achieve the recommended configuration via GP: Set the following Group Policy setting to Disabled. 
Computer Configuration&gt;Administrative Templates&gt;Windows Components&gt;Windows Update&gt;Do not display 'Install Updates and Shut Down' option in Shut Down Windows dialog box</t>
  </si>
  <si>
    <t>Set "Enumerate administrator accounts on elevation" to "Disabled". One method to achieve the recommended configuration via GP: Set the following Group Policy setting to Disabled. 
Computer Configuration&gt;Administrative Templates&gt;Windows Components&gt;Credential User Interface&gt;Enumerate administrator accounts on elevation</t>
  </si>
  <si>
    <t>Set "Always prompt for password upon connection" to "Enabled". One method to achieve the recommended configuration via GP: Set the following Group Policy setting to Enabled. 
Computer Configuration&gt;Administrative Templates&gt;Windows Components&gt;Remote Desktop Services&gt;Remote Desktop Session Host&gt;Security&gt;Always prompt for password upon connection</t>
  </si>
  <si>
    <t>Set "Set client connection encryption level" to "Enabled: High Level". One method to achieve the recommended configuration via GP: Set the following Group Policy setting to Enabled. Then set the available option to High Level. 
Computer Configuration&gt;Administrative Templates&gt;Windows Components&gt;Remote Desktop Services&gt;Remote Desktop Session Host&gt;Security&gt;Set client connection encryption level</t>
  </si>
  <si>
    <t>Set "Do not allow drive redirection" to "Enabled". One method to achieve the recommended configuration via GP: Set the following Group Policy setting to Enabled. 
Computer Configuration&gt;Administrative Templates&gt;Windows Components&gt;Remote Desktop Services&gt;Remote Desktop Session Host&gt;Device and Resource Redirection&gt;Do not allow drive redirection</t>
  </si>
  <si>
    <t>Set "Do not allow passwords to be saved" to "Enabled". One method to achieve the recommended configuration via GP: Set the following Group Policy setting to Enabled. 
Computer Configuration&gt;Administrative Templates&gt;Windows Components&gt;Remote Desktop Services&gt;Remote Desktop Connection Client&gt;Do not allow passwords to be saved</t>
  </si>
  <si>
    <t>Set "Require a Password When a Computer Wakes (On Battery)" to "Enabled". One method to achieve the recommended configuration via GP: Set the following Group Policy setting to Enabled. 
Computer Configuration&gt;Administrative Templates&gt;System&gt;Power Management&gt;Sleep Settings&gt;Require a Password When a Computer Wakes (On Battery)</t>
  </si>
  <si>
    <t>Set "Require a Password When a Computer Wakes (Plugged In)" to "Enabled". One method to achieve the recommended configuration via GP: Set the following Group Policy setting to Enabled. 
Computer Configuration&gt;Administrative Templates&gt;System&gt;Power Management&gt;Sleep Settings&gt;Require a Password When a Computer Wakes (Plugged In)</t>
  </si>
  <si>
    <t>Set "Turn off Internet download for Web publishing and online ordering wizards" to "Enabled". One method to achieve the recommended configuration via GP: Set the following Group Policy setting to Enabled. 
Computer Configuration&gt;Administrative Templates&gt;System&gt;Internet Communication Management&gt;Internet Communication settings&gt;Turn off Internet download for Web publishing and online ordering wizards</t>
  </si>
  <si>
    <t>Set "Turn off Windows Update device driver searching" to "Enabled". One method to achieve the recommended configuration via GP: Set the following Group Policy setting to Enabled. 
Computer Configuration&gt;Administrative Templates&gt;System&gt;Internet Communication Management&gt;Internet Communication settings&gt;Turn off Windows Update device driver searching</t>
  </si>
  <si>
    <t>Set "Turn off the "Publish to Web" task for files and folders" to "Enabled". One method to achieve the recommended configuration via GP: Set the following Group Policy setting to Enabled. 
Computer Configuration&gt;Administrative Templates&gt;System&gt;Internet Communication Management&gt;Internet Communication settings&gt;Turn off the "Publish to Web" task for files and folders</t>
  </si>
  <si>
    <t>Set "Turn off the Windows Messenger Customer Experience Improvement Program" to "Enabled". One method to achieve the recommended configuration via GP: Set the following Group Policy setting to Enabled. 
Computer Configuration&gt;Administrative Templates&gt;System&gt;Internet Communication Management&gt;Internet Communication settings&gt;Turn off the Windows Messenger Customer Experience Improvement Program</t>
  </si>
  <si>
    <t>Set "Turn off Search Companion content file updates" to "Enabled". One method to achieve the recommended configuration via GP: Set the following Group Policy setting to Enabled. 
Computer Configuration&gt;Administrative Templates&gt;System&gt;Internet Communication Management&gt;Internet Communication settings&gt;Turn off Search Companion content file updates</t>
  </si>
  <si>
    <t>Set "Turn off downloading of print drivers over HTTP" to "Enabled". One method to achieve the recommended configuration via GP: Set the following Group Policy setting to Enabled. 
Computer Configuration&gt;Administrative Templates&gt;System&gt;Internet Communication Management&gt;Internet Communication settings&gt;Turn off downloading of print drivers over HTTP</t>
  </si>
  <si>
    <t>Set "Turn off printing over HTTP" to "Enabled". One method to achieve the recommended configuration via GP: Set the following Group Policy setting to Enabled. 
Computer Configuration&gt;Administrative Templates&gt;System&gt;Internet Communication Management&gt;Internet Communication settings&gt;Turn off printing over HTTP</t>
  </si>
  <si>
    <t>Set "Restrictions for Unauthenticated RPC clients" to "Enabled: Authenticated". One method to achieve the recommended configuration via GP: Set the following Group Policy setting to Enabled. Then set the available option to Authenticated. 
Computer Configuration&gt;Administrative Templates&gt;System&gt;Remote Procedure Call&gt;Restrictions for Unauthenticated RPC clients</t>
  </si>
  <si>
    <t>Set "RPC Endpoint Mapper Client Authentication" to "Enabled". One method to achieve the recommended configuration via GP: Set the following Group Policy setting to Enabled.
Computer Configuration&gt;Administrative Templates&gt;System&gt;Remote Procedure Call&gt;RPC Endpoint Mapper Client Authentication</t>
  </si>
  <si>
    <t>Set "Solicited Remote Assistance" to "Disabled". One method to achieve the recommended configuration via GP: Set the following Group Policy setting to Disabled. 
Computer Configuration&gt;Administrative Templates&gt;System&gt;Remote Assistance&gt;Solicited Remote Assistance</t>
  </si>
  <si>
    <t>Set "Offer Remote Assistance" to "Disabled". One method to achieve the recommended configuration via GP: Set the following Group Policy setting to Disabled. 
Computer Configuration&gt;Administrative Templates&gt;System&gt;Remote Assistance&gt;Offer Remote Assistance</t>
  </si>
  <si>
    <t>Set "Registry policy processing" to "Enabled". One method to achieve the recommended configuration via GP: Set the following Group Policy setting to Enabled. Then set the available option to False.
Computer Configuration&gt;Administrative Templates&gt;System&gt;Group Policy&gt;Registry policy processing</t>
  </si>
  <si>
    <t>Set "Do not apply during periodic background processing" to "False". One method to achieve the recommended configuration via GP: Set the following Group Policy setting to False.
Computer Configuration&gt;Administrative Templates&gt;System&gt;Group Policy: Do not apply during periodic background processing</t>
  </si>
  <si>
    <t>Set "Process even if the Group Policy objects have not changed" to "True". One method to achieve the recommended configuration via GP: Set the following Group Policy setting to True.
Computer Configuration&gt;Administrative Templates&gt;System&gt;Group Policy: Process even if the Group Policy objects have not changed</t>
  </si>
  <si>
    <t>Set "User Account Control: Detect application installations and prompt for elevation" to "Enabled". One method to achieve the recommended configuration via GP: Set the following Group Policy setting to Enabled. 
Computer Configuration&gt;Windows Settings&gt;Security Settings&gt;Local Policies&gt;Security Options&gt;User Account Control: Detect application installations and prompt for elevation</t>
  </si>
  <si>
    <t>Set "Devices: Allowed to format and eject removable media" to "Administrators and Interactive Users". One method to achieve the recommended configuration via GP: Set the following Group Policy setting to 2. 
Computer Configuration&gt;Windows Settings&gt;Security Settings&gt;Local Policies&gt;Security Options&gt;Devices: Allowed to format and eject removable media</t>
  </si>
  <si>
    <t>Set "Microsoft network client: Digitally sign communications (if server agrees)" to "Enabled". One method to achieve the recommended configuration via GP: Set the following Group Policy setting to Enabled. 
Computer Configuration&gt;Windows Settings&gt;Security Settings&gt;Local Policies&gt;Security Options&gt;Microsoft network client: Digitally sign communications (if server agrees)</t>
  </si>
  <si>
    <t>Set "MSS: (ScreenSaverGracePeriod) The time in seconds before the screen saver grace period expires (0 recommended)" to "0". One method to achieve the recommended configuration via GP: Set the following Group Policy setting to 0. 
Computer Configuration&gt;Windows Settings&gt;Security Settings&gt;Local Policies&gt;Security Options&gt;MSS: (ScreenSaverGracePeriod) The time in seconds before the screen saver grace period expires (0 recommended)</t>
  </si>
  <si>
    <t>Set "Network access: Sharing and security model for local accounts" to "Classic - local users authenticate as themselves". One method to achieve the recommended configuration via GP: Set the following Group Policy setting to 0. 
Computer Configuration&gt;Windows Settings&gt;Security Settings&gt;Local Policies&gt;Security Options&gt;Network access: Sharing and security model for local accounts</t>
  </si>
  <si>
    <t>Set "Network security: Minimum session security for NTLM SSP based (including secure RPC) clients" to "Require NTLMv2 session security, Require 128-bit encryption".. One method to achieve the recommended configuration via GP: Set the following Group Policy setting to 537395200. 
Computer Configuration&gt;Windows Settings&gt;Security Settings&gt;Local Policies&gt;Security Options&gt;Network security: Minimum session security for NTLM SSP based (including secure RPC) clients</t>
  </si>
  <si>
    <t>Set "Accounts: Limit local account use of blank passwords to console logon only" to "Enabled". One method to achieve the recommended configuration via GP: Set the following Group Policy setting to Enabled. 
Computer Configuration&gt;Windows Settings&gt;Security Settings&gt;Local Policies&gt;Security Options&gt;Accounts: Limit local account use of blank passwords to console logon only</t>
  </si>
  <si>
    <t>Set "Domain member: Require strong (Windows 2000 or later) session key" to "Enabled". One method to achieve the recommended configuration via GP: Set the following Group Policy setting to Enabled. 
Computer Configuration&gt;Windows Settings&gt;Security Settings&gt;Local Policies&gt;Security Options&gt;Domain member: Require strong (Windows 2000 or later) session key</t>
  </si>
  <si>
    <t>Set "Accounts: Administrator account status" to "Disabled". One method to achieve the recommended configuration via GP: Set the following Group Policy setting to Disabled. 
Computer Configuration&gt;Windows Settings&gt;Security Settings&gt;Local Policies&gt;Security Options&gt;Accounts: Administrator account status</t>
  </si>
  <si>
    <t>Set "MSS: (DisableIPSourceRouting)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 source routing protection level (protects against packet spoofing)</t>
  </si>
  <si>
    <t>Configure "Interactive logon: Message text for users attempting to log on". One method to achieve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Configuration&gt;Windows Settings&gt;Security Settings&gt;Local Policies&gt;Security Options&gt;Interactive logon: Message text for users attempting to log on</t>
  </si>
  <si>
    <t>Set "Network access: Let Everyone permissions apply to anonymous users" to "Disabled". One method to achieve the recommended configuration via GP: Set the following Group Policy setting to Disabled. 
Computer Configuration&gt;Windows Settings&gt;Security Settings&gt;Local Policies&gt;Security Options&gt;Network access: Let Everyone permissions apply to anonymous users</t>
  </si>
  <si>
    <t>Set "Microsoft network server: Disconnect clients when logon hours expire" to "Enabled". One method to achieve the recommended configuration via GP: Set the following Group Policy setting to Enabled. 
Computer Configuration&gt;Windows Settings&gt;Security Settings&gt;Local Policies&gt;Security Options&gt;Microsoft network server: Disconnect clients when logon hours expire</t>
  </si>
  <si>
    <t>Set "Network access: Allow anonymous SID/Name translation" to "Disabled". One method to achieve the recommended configuration via GP: Set the following Group Policy setting to False. 
Computer Configuration&gt;Windows Settings&gt;Security Settings&gt;Local Policies&gt;Security Options&gt;Network access: Allow anonymous SID/Name translation</t>
  </si>
  <si>
    <t>Set "User Account Control: Admin Approval Mode for the Built-in Administrator account" to "Enabled". One method to achieve the recommended configuration via GP: Set the following Group Policy setting to Enabled. 
Computer Configuration&gt;Windows Settings&gt;Security Settings&gt;Local Policies&gt;Security Options&gt;User Account Control: Admin Approval Mode for the Built-in Administrator account</t>
  </si>
  <si>
    <t>Set "Microsoft network server: Digitally sign communications (if client agrees)" to "Enabled". One method to achieve the recommended configuration via GP: Set the following Group Policy setting to Enabled. 
Computer Configuration&gt;Windows Settings&gt;Security Settings&gt;Local Policies&gt;Security Options&gt;Microsoft network server: Digitally sign communications (if client agrees)</t>
  </si>
  <si>
    <t>Set "MSS: (DisableIPSourceRouting IPv6) IP source routing protection level (protects against packet spoofing)" to "Highest protection, source routing is completely disabled". One method to achieve the recommended configuration via GP: Set the following Group Policy setting to 2. 
Computer Configuration&gt;Windows Settings&gt;Security Settings&gt;Local Policies&gt;Security Options&gt;MSS: (DisableIPSourceRouting IPv6) IP source routing protection level (protects against packet spoofing)</t>
  </si>
  <si>
    <t>Set "MSS: (AutoAdminLogon) Enable Automatic Logon (not recommended)" to "Disabled". One method to achieve the recommended configuration via GP: Set the following Group Policy setting to Disabled. 
Computer Configuration&gt;Windows Settings&gt;Security Settings&gt;Local Policies&gt;Security Options&gt;MSS: (AutoAdminLogon) Enable Automatic Logon (not recommended)</t>
  </si>
  <si>
    <t>Set "Accounts: Guest account status" to "Disabled". One method to achieve the recommended configuration via GP: Set the following Group Policy setting to Disabled. 
Computer Configuration&gt;Windows Settings&gt;Security Settings&gt;Local Policies&gt;Security Options&gt;Accounts: Guest account status</t>
  </si>
  <si>
    <t>Set "Microsoft network server: Digitally sign communications (always)" to "Enabled". One method to achieve the recommended configuration via GP: Set the following Group Policy setting to Enabled. 
Computer Configuration&gt;Windows Settings&gt;Security Settings&gt;Local Policies&gt;Security Options&gt;Microsoft network server: Digitally sign communications (always)</t>
  </si>
  <si>
    <t>Set "Microsoft network client: Digitally sign communications (always)" to "Enabled". One method to achieve the recommended configuration via GP: Set the following Group Policy setting to Enabled. 
Computer Configuration&gt;Windows Settings&gt;Security Settings&gt;Local Policies&gt;Security Options&gt;Microsoft network client: Digitally sign communications (always)</t>
  </si>
  <si>
    <t>Set "Network access: Restrict anonymous access to Named Pipes and Shares" to "Enabled". One method to achieve the recommended configuration via GP: Set the following Group Policy setting to Enabled. 
Computer Configuration&gt;Windows Settings&gt;Security Settings&gt;Local Policies&gt;Security Options&gt;Network access: Restrict anonymous access to Named Pipes and Shares</t>
  </si>
  <si>
    <t>Set "Domain member: Maximum machine account password age" to "30". One method to achieve the recommended configuration via GP: Set the following Group Policy setting to 30. 
Computer Configuration&gt;Windows Settings&gt;Security Settings&gt;Local Policies&gt;Security Options&gt;Domain member: Maximum machine account password age</t>
  </si>
  <si>
    <t>Set "User Account Control: Only elevate executables that are signed and validated" to "Disabled". One method to achieve the recommended configuration via GP: Set the following Group Policy setting to Disabled. 
Computer Configuration&gt;Windows Settings&gt;Security Settings&gt;Local Policies&gt;Security Options&gt;User Account Control: Only elevate executables that are signed and validated</t>
  </si>
  <si>
    <t>Set "Devices: Prevent users from installing printer drivers" to "Enabled". One method to achieve the recommended configuration via GP: Set the following Group Policy setting to Enabled. 
Computer Configuration&gt;Windows Settings&gt;Security Settings&gt;Local Policies&gt;Security Options&gt;Devices: Prevent users from installing printer drivers</t>
  </si>
  <si>
    <t>Set "System objects: Strengthen default permissions of internal system objects (e.g. Symbolic Links)" to "Enabled". One method to achieve the recommended configuration via GP: Set the following Group Policy setting to Enabled. 
Computer Configuration&gt;Windows Settings&gt;Security Settings&gt;Local Policies&gt;Security Options&gt;System objects: Strengthen default permissions of internal system objects (e.g. Symbolic Links)</t>
  </si>
  <si>
    <t>Set "Network access: Do not allow anonymous enumeration of SAM accounts"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t>
  </si>
  <si>
    <t>Set "Audit: Force audit policy subcategory settings (Windows Vista or later) to override audit policy category settings" to "Enabled". One method to achieve the recommended configuration via GP: Set the following Group Policy setting to Enabled. 
Computer Configuration&gt;Windows Settings&gt;Security Settings&gt;Local Policies&gt;Security Options&gt;Audit: Force audit policy subcategory settings (Windows Vista or later) to override audit policy category settings</t>
  </si>
  <si>
    <t>Set "Network security: Do not store LAN Manager hash value on next password change" to "Enabled". One method to achieve the recommended configuration via GP: Set the following Group Policy setting to Enabled. 
Computer Configuration&gt;Windows Settings&gt;Security Settings&gt;Local Policies&gt;Security Options&gt;Network security: Do not store LAN Manager hash value on next password change</t>
  </si>
  <si>
    <t>Set "User Account Control: Allow UIAccess applications to prompt for elevation without using the secure desktop" to "Disabled". One method to achieve the recommended configuration via GP: Set the following Group Policy setting to Disabled. 
Computer Configuration&gt;Windows Settings&gt;Security Settings&gt;Local Policies&gt;Security Options&gt;User Account Control: Allow UIAccess applications to prompt for elevation without using the secure desktop</t>
  </si>
  <si>
    <t>Set "Domain member: Digitally sign secure channel data (when possible)" to "Enabled". One method to achieve the recommended configuration via GP: Set the following Group Policy setting to Enabled. 
Computer Configuration&gt;Windows Settings&gt;Security Settings&gt;Local Policies&gt;Security Options&gt;Domain member: Digitally sign secure channel data (when possible)</t>
  </si>
  <si>
    <t>Set "User Account Control: Switch to the secure desktop when prompting for elevation" to "Enabled". One method to achieve the recommended configuration via GP: Set the following Group Policy setting to Enabled. 
Computer Configuration&gt;Windows Settings&gt;Security Settings&gt;Local Policies&gt;Security Options&gt;User Account Control: Switch to the secure desktop when prompting for elevation</t>
  </si>
  <si>
    <t>Set "Domain member: Disable machine account password changes" to "Disabled". One method to achieve the recommended configuration via GP: Set the following Group Policy setting to Disabled. 
Computer Configuration&gt;Windows Settings&gt;Security Settings&gt;Local Policies&gt;Security Options&gt;Domain member: Disable machine account password changes</t>
  </si>
  <si>
    <t>Set "User Account Control: Behavior of the elevation prompt for standard users" to "Automatically deny elevation requests". One method to achieve the recommended configuration via GP: Set the following Group Policy setting to 0. 
Computer Configuration&gt;Windows Settings&gt;Security Settings&gt;Local Policies&gt;Security Options&gt;User Account Control: Behavior of the elevation prompt for standard users</t>
  </si>
  <si>
    <t>Set "Recovery console: Allow automatic administrative logon" to "Disabled". One method to achieve the recommended configuration via GP: Set the following Group Policy setting to Disabled. 
Computer Configuration&gt;Windows Settings&gt;Security Settings&gt;Local Policies&gt;Security Options&gt;Recovery console: Allow automatic administrative logon</t>
  </si>
  <si>
    <t>Set "Domain member: Digitally encrypt or sign secure channel data (always)" to "Enabled". One method to achieve the recommended configuration via GP: Set the following Group Policy setting to Enabled. 
Computer Configuration&gt;Windows Settings&gt;Security Settings&gt;Local Policies&gt;Security Options&gt;Domain member: Digitally encrypt or sign secure channel data (always)</t>
  </si>
  <si>
    <t>Set "Domain member: Digitally encrypt secure channel data (when possible)" to "Enabled". One method to achieve the recommended configuration via GP: Set the following Group Policy setting to Enabled. 
Computer Configuration&gt;Windows Settings&gt;Security Settings&gt;Local Policies&gt;Security Options&gt;Domain member: Digitally encrypt secure channel data (when possible)</t>
  </si>
  <si>
    <t>Set "MSS: (SafeDllSearchMode) Enable Safe DLL search mode (recommended)" to "Enabled". One method to achieve the recommended configuration via GP: Set the following Group Policy setting to Enabled. 
Computer Configuration&gt;Windows Settings&gt;Security Settings&gt;Local Policies&gt;Security Options&gt;MSS: (SafeDllSearchMode) Enable Safe DLL search mode (recommended)</t>
  </si>
  <si>
    <t>Set "Network security: LAN Manager authentication level" to "Send NTLMv2 response only. Refuse LM &amp;amp; NTLM". One method to achieve the recommended configuration via GP: Set the following Group Policy setting to 5. 
Computer Configuration&gt;Windows Settings&gt;Security Settings&gt;Local Policies&gt;Security Options&gt;Network security: LAN Manager authentication level</t>
  </si>
  <si>
    <t>Set "Network access: Do not allow anonymous enumeration of SAM accounts and shares" to "Enabled". One method to achieve the recommended configuration via GP: Set the following Group Policy setting to Enabled. 
Computer Configuration&gt;Windows Settings&gt;Security Settings&gt;Local Policies&gt;Security Options&gt;Network access: Do not allow anonymous enumeration of SAM accounts and shares</t>
  </si>
  <si>
    <t>Set "Network access: Remotely accessible registry paths and sub-paths" . One method to achieve the recommended configuration via GP: Set the  Group Policy setting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</si>
  <si>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Set "Microsoft network client: Send unencrypted password to third-party SMB servers" to "Disabled". One method to achieve the recommended configuration via GP: Set the following Group Policy setting to Disabled. 
Computer Configuration&gt;Windows Settings&gt;Security Settings&gt;Local Policies&gt;Security Options&gt;Microsoft network client: Send unencrypted password to third-party SMB servers</t>
  </si>
  <si>
    <t>Set "Shutdown: Clear virtual memory pagefile" to "Disabled". One method to achieve the recommended configuration via GP: Set the following Group Policy setting to Disabled. 
Computer Configuration&gt;Windows Settings&gt;Security Settings&gt;Local Policies&gt;Security Options&gt;Shutdown: Clear virtual memory pagefile</t>
  </si>
  <si>
    <t>Set "Interactive logon: Number of previous logons to cache (in case domain controller is not available)" to "2". One method to achieve the recommended configuration via GP: Set the following Group Policy setting to 2. 
Computer Configuration&gt;Windows Settings&gt;Security Settings&gt;Local Policies&gt;Security Options&gt;Interactive logon: Number of previous logons to cache (in case domain controller is not available)</t>
  </si>
  <si>
    <t>Set "Interactive logon: Do not display last user name" to "Enabled". One method to achieve the recommended configuration via GP: Set the following Group Policy setting to Enabled. 
Computer Configuration&gt;Windows Settings&gt;Security Settings&gt;Local Policies&gt;Security Options&gt;Interactive logon: Do not display last user name</t>
  </si>
  <si>
    <t>Set "Network security: Minimum session security for NTLM SSP based (including secure RPC) servers" to "Require NTLMv2 session security, Require 128-bit encryption". One method to achieve the recommended configuration via GP: Set the following Group Policy setting to 537395200. 
Computer Configuration&gt;Windows Settings&gt;Security Settings&gt;Local Policies&gt;Security Options&gt;Network security: Minimum session security for NTLM SSP based (including secure RPC) servers</t>
  </si>
  <si>
    <t>Set "MSS: (WarningLevel) Percentage threshold for the security event log at which the system will generate a warning" to "90". One method to achieve the recommended configuration via GP: Set the following Group Policy setting to 90. 
Computer Configuration&gt;Windows Settings&gt;Security Settings&gt;Local Policies&gt;Security Options&gt;MSS: (WarningLevel) Percentage threshold for the security event log at which the system will generate a warning</t>
  </si>
  <si>
    <t>Set "User Account Control: Virtualize file and registry write failures to per-user locations" to "Enabled". One method to achieve the recommended configuration via GP: Set the following Group Policy setting to Enabled. 
Computer Configuration&gt;Windows Settings&gt;Security Settings&gt;Local Policies&gt;Security Options&gt;User Account Control: Virtualize file and registry write failures to per-user locations</t>
  </si>
  <si>
    <t>Set "Interactive logon: Require Domain Controller authentication to unlock workstation" to "Enabled". One method to achieve the recommended configuration via GP: Set the following Group Policy setting to Enabled. 
Computer Configuration&gt;Windows Settings&gt;Security Settings&gt;Local Policies&gt;Security Options&gt;Interactive logon: Require Domain Controller authentication to unlock workstation</t>
  </si>
  <si>
    <t>Set "Audit: Shut down system immediately if unable to log security audits" to "Disabled". One method to achieve the recommended configuration via GP: Set the following Group Policy setting to Disabled. 
Computer Configuration&gt;Windows Settings&gt;Security Settings&gt;Local Policies&gt;Security Options&gt;Audit: Shut down system immediately if unable to log security audits</t>
  </si>
  <si>
    <t>Set "User Account Control: Only elevate UIAccess applications that are installed in secure locations" to "Enabled". One method to achieve the recommended configuration via GP: Set the following Group Policy setting to Enabled. 
Computer Configuration&gt;Windows Settings&gt;Security Settings&gt;Local Policies&gt;Security Options&gt;User Account Control: Only elevate UIAccess applications that are installed in secure locations</t>
  </si>
  <si>
    <t>Set "User Account Control: Run all administrators in Admin Approval Mode" to "Enabled". One method to achieve the recommended configuration via GP: Set the following Group Policy setting to Enabled. 
Computer Configuration&gt;Windows Settings&gt;Security Settings&gt;Local Policies&gt;Security Options&gt;User Account Control: Run all administrators in Admin Approval Mode</t>
  </si>
  <si>
    <t>Set "Network security: LDAP client signing requirements" to "Negotiate signing". One method to achieve the recommended configuration via GP: Set the following Group Policy setting to 1. 
Computer Configuration&gt;Windows Settings&gt;Security Settings&gt;Local Policies&gt;Security Options&gt;Network security: LDAP client signing requirements</t>
  </si>
  <si>
    <t>Set "Microsoft network server: Amount of idle time required before suspending session" to "15". One method to achieve the recommended configuration via GP: Set the following Group Policy setting to 15. 
Computer Configuration&gt;Windows Settings&gt;Security Settings&gt;Local Policies&gt;Security Options&gt;Microsoft network server: Amount of idle time required before suspending session</t>
  </si>
  <si>
    <t>Set "System objects: Require case insensitivity for non-Windows subsystems" to "Enabled". One method to achieve the recommended configuration via GP: Set the following Group Policy setting to Enabled. 
Computer Configuration&gt;Windows Settings&gt;Security Settings&gt;Local Policies&gt;Security Options&gt;System objects: Require case insensitivity for non-Windows subsystems</t>
  </si>
  <si>
    <t>Set "Interactive logon: Prompt user to change password before expiration" to "8". One method to achieve the recommended configuration via GP: Set the following Group Policy setting to 14. 
Computer Configuration&gt;Windows Settings&gt;Security Settings&gt;Local Policies&gt;Security Options&gt;Interactive logon: Prompt user to change password before expiration</t>
  </si>
  <si>
    <t>Set "Network access: Shares that can be accessed anonymously" to "". One method to achieve the recommended configuration via GP: Set the following Group Policy setting to Null. 
Computer Configuration&gt;Windows Settings&gt;Security Settings&gt;Local Policies&gt;Security Options&gt;Network access: Shares that can be accessed anonymously</t>
  </si>
  <si>
    <t>Set "User Account Control: Behavior of the elevation prompt for administrators in Admin Approval Mode" to "Prompt for credentials". One method to achieve the recommended configuration via GP: Set the following Group Policy setting to 3. 
Computer Configuration&gt;Windows Settings&gt;Security Settings&gt;Local Policies&gt;Security Options&gt;User Account Control: Behavior of the elevation prompt for administrators in Admin Approval Mode</t>
  </si>
  <si>
    <t>Set "Interactive logon: Do not require CTRL+ALT+DEL" to "Disabled". One method to achieve the recommended configuration via GP: Set the following Group Policy setting to Disabled. 
Computer Configuration&gt;Windows Settings&gt;Security Settings&gt;Local Policies&gt;Security Options&gt;Interactive logon: Do not require CTRL+ALT+DEL</t>
  </si>
  <si>
    <t>Set "Allow log on locally" to "Administrators, Users". One method to achieve the recommended configuration via GP: Set the following Group Policy setting to Administrators, Users. 
Computer Configuration&gt;Windows Settings&gt;Security Settings&gt;Local Policies&gt;User Rights Assignment&gt;Allow log on locally</t>
  </si>
  <si>
    <t>Set "Debug programs" to "Administrators". One method to achieve the recommended configuration via GP: Set the following Group Policy setting to Administrators. 
Computer Configuration&gt;Windows Settings&gt;Security Settings&gt;Local Policies&gt;User Rights Assignment&gt;Debug programs</t>
  </si>
  <si>
    <t>Set "Change the system time" to "Local Service, Administrators". One method to achieve the recommended configuration via GP: Set the following Group Policy setting to Local Service, Administrators. 
Computer Configuration&gt;Windows Settings&gt;Security Settings&gt;Local Policies&gt;User Rights Assignment&gt;Change the system time</t>
  </si>
  <si>
    <t>Set "Increase scheduling priority" to "Administrators". One method to achieve the recommended configuration via GP: Set the following Group Policy setting to Administrators. 
Computer Configuration&gt;Windows Settings&gt;Security Settings&gt;Local Policies&gt;User Rights Assignment&gt;Increase scheduling priority</t>
  </si>
  <si>
    <t>Set "Bypass traverse checking" to "Users, Network Service, Local Service, Administrators". One method to achieve the recommended configuration via GP: Set the following Group Policy setting to Users, Network Service, Local Service, Administrators. 
Computer Configuration&gt;Windows Settings&gt;Security Settings&gt;Local Policies&gt;User Rights Assignment&gt;Bypass traverse checking</t>
  </si>
  <si>
    <t>Set "Remove computer from docking station" to "Administrators, Users". One method to achieve the recommended configuration via GP: Set the following Group Policy setting to Administrators, Users. 
Computer Configuration&gt;Windows Settings&gt;Security Settings&gt;Local Policies&gt;User Rights Assignment&gt;Remove computer from docking station</t>
  </si>
  <si>
    <t>Set "Change the time zone" to "Local Service, Administrators, Users". One method to achieve the recommended configuration via GP: Set the following Group Policy setting to Local Service, Administrators, Users. 
Computer Configuration&gt;Windows Settings&gt;Security Settings&gt;Local Policies&gt;User Rights Assignment&gt;Change the time zone</t>
  </si>
  <si>
    <t>Set "Take ownership of files or other objects" to "Administrators". One method to achieve the recommended configuration via GP: Set the following Group Policy setting to Administrators. 
Computer Configuration&gt;Windows Settings&gt;Security Settings&gt;Local Policies&gt;User Rights Assignment&gt;Take ownership of files or other objects</t>
  </si>
  <si>
    <t>Set "Replace a process level token" to "Local Service, Network Service". One method to achieve the recommended configuration via GP: Set the following Group Policy setting to Local Service, Network Service. 
Computer Configuration&gt;Windows Settings&gt;Security Settings&gt;Local Policies&gt;User Rights Assignment&gt;Replace a process level token</t>
  </si>
  <si>
    <t>Set "Modify firmware environment values" to "Administrators". One method to achieve the recommended configuration via GP: Set the following Group Policy setting to Administrators. 
Computer Configuration&gt;Windows Settings&gt;Security Settings&gt;Local Policies&gt;User Rights Assignment&gt;Modify firmware environment values</t>
  </si>
  <si>
    <t>Set "Create a pagefile" to "Administrators". One method to achieve the recommended configuration via GP: Set the following Group Policy setting to Administrators. 
Computer Configuration&gt;Windows Settings&gt;Security Settings&gt;Local Policies&gt;User Rights Assignment&gt;Create a pagefile</t>
  </si>
  <si>
    <t>Set "Adjust memory quotas for a process" to "Administrators, Local Service, Network Service". One method to achieve the recommended configuration via GP: Set the following Group Policy setting to Administrators, Local Service, Network Service. 
Computer Configuration&gt;Windows Settings&gt;Security Settings&gt;Local Policies&gt;User Rights Assignment&gt;Adjust memory quotas for a process</t>
  </si>
  <si>
    <t>Set "Generate security audits" to "Local Service, Network Service". One method to achieve the recommended configuration via GP: Set the following Group Policy setting to Local Service, Network Service. 
Computer Configuration&gt;Windows Settings&gt;Security Settings&gt;Local Policies&gt;User Rights Assignment&gt;Generate security audits</t>
  </si>
  <si>
    <t>Set "Force shutdown from a remote system" to "Administrators". One method to achieve the recommended configuration via GP: Set the following Group Policy setting to Administrators. 
Computer Configuration&gt;Windows Settings&gt;Security Settings&gt;Local Policies&gt;User Rights Assignment&gt;Force shutdown from a remote system</t>
  </si>
  <si>
    <t>Set "Deny access to this computer from the network" to "Guests". One method to achieve the recommended configuration via GP: Set the following Group Policy setting to Guests. 
Computer Configuration&gt;Windows Settings&gt;Security Settings&gt;Local Policies&gt;User Rights Assignment&gt;Deny access to this computer from the network</t>
  </si>
  <si>
    <t>Set "Impersonate a client after authentication" to "Administrators, Service, Local Service, Network Service". One method to achieve the recommended configuration via GP: Set the following Group Policy setting to Administrators, Service, Local Service, Network Service. 
Computer Configuration&gt;Windows Settings&gt;Security Settings&gt;Local Policies&gt;User Rights Assignment&gt;Impersonate a client after authentication</t>
  </si>
  <si>
    <t>Set "Create global objects" to "Administrators, Service, Local Service, Network Service". One method to achieve the recommended configuration via GP: Set the following Group Policy setting to Administrators, Service, Local Service, Network Service. 
Computer Configuration&gt;Windows Settings&gt;Security Settings&gt;Local Policies&gt;User Rights Assignment&gt;Create global objects</t>
  </si>
  <si>
    <t>Set "Perform volume maintenance tasks" to "Administrators". One method to achieve the recommended configuration via GP: Set the following Group Policy setting to Administrators. 
Computer Configuration&gt;Windows Settings&gt;Security Settings&gt;Local Policies&gt;User Rights Assignment&gt;Perform volume maintenance tasks</t>
  </si>
  <si>
    <t>Set "Manage auditing and security log" to "Administrators". One method to achieve the recommended configuration via GP: Set the following Group Policy setting to Administrators. 
Computer Configuration&gt;Windows Settings&gt;Security Settings&gt;Local Policies&gt;User Rights Assignment&gt;Manage auditing and security log</t>
  </si>
  <si>
    <t>Set "Load and unload device drivers" to "Administrators". One method to achieve the recommended configuration via GP: Set the following Group Policy setting to Administrators. 
Computer Configuration&gt;Windows Settings&gt;Security Settings&gt;Local Policies&gt;User Rights Assignment&gt;Load and unload device drivers</t>
  </si>
  <si>
    <t>Set "Deny log on locally" to "Guests". One method to achieve the recommended configuration via GP: Set the following Group Policy setting to Guests. 
Computer Configuration&gt;Windows Settings&gt;Security Settings&gt;Local Policies&gt;User Rights Assignment&gt;Deny log on locally</t>
  </si>
  <si>
    <t>Set "Access this computer from the network" to "Users, Administrators". One method to achieve the recommended configuration via GP: Set the following Group Policy setting to Users, Administrators. 
Computer Configuration&gt;Windows Settings&gt;Security Settings&gt;Local Policies&gt;User Rights Assignment&gt;Access this computer from the network</t>
  </si>
  <si>
    <t>Set "Deny log on as a batch job" to "Guests". One method to achieve the recommended configuration via GP: Set the following Group Policy setting to Guests. 
Computer Configuration&gt;Windows Settings&gt;Security Settings&gt;Local Policies&gt;User Rights Assignment&gt;Deny log on as a batch job</t>
  </si>
  <si>
    <t>Set "Profile system performance" to "NT SERVICE&gt;WdiServiceHost,Administrators". One method to achieve the recommended configuration via GP: Set the following Group Policy setting to NT SERVICEWdiServiceHost and Administrators. 
Computer Configuration&gt;Windows Settings&gt;Security Settings&gt;Local Policies&gt;User Rights Assignment&gt;Profile system performance</t>
  </si>
  <si>
    <t>Set "Shut down the system" to "Administrators, Users". One method to achieve the recommended configuration via GP: Set the following Group Policy setting to Administrators, Users. 
Computer Configuration&gt;Windows Settings&gt;Security Settings&gt;Local Policies&gt;User Rights Assignment&gt;Shut down the system</t>
  </si>
  <si>
    <t>Set "Increase a process working set" to "Administrators, Local Service". One method to achieve the recommended configuration via GP: Set the following Group Policy setting to Administrators, Local Service. 
Computer Configuration&gt;Windows Settings&gt;Security Settings&gt;Local Policies&gt;User Rights Assignment&gt;Increase a process working set</t>
  </si>
  <si>
    <t>Set "Audit Policy: System: System Integrity"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System Integrity</t>
  </si>
  <si>
    <t>Set "Audit Policy: System: Security System Extension"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System Extension</t>
  </si>
  <si>
    <t>Set "Audit Policy: System: Security State Change"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Security State Change</t>
  </si>
  <si>
    <t>Set "Audit Policy: System: IPsec Driver" to "Success and Failure". One method to achieve the recommended configuration via GP: Set the following Group Policy setting to Success and Failure. 
Computer Configuration&gt;Windows Settings&gt;Security Settings&gt;Advanced Audit Policy Configuration&gt;Audit Policies&gt;System&gt;Audit Policy: System: IPsec Driver</t>
  </si>
  <si>
    <t>Set "Audit Policy: System: Other System Events" to "No Auditing". One method to achieve the recommended configuration via GP: Set the following Group Policy setting to No Auditing. 
Computer Configuration&gt;Windows Settings&gt;Security Settings&gt;Advanced Audit Policy Configuration&gt;Audit Policies&gt;System&gt;Audit Policy: System: Other System Events</t>
  </si>
  <si>
    <t>Set "Audit Policy: Object Access: Handle Manipulation"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Handle Manipulation</t>
  </si>
  <si>
    <t>Set "Audit Policy: Object Access: Other Object Access Events"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Other Object Access Events</t>
  </si>
  <si>
    <t>Set "Audit Policy: Object Access: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Share</t>
  </si>
  <si>
    <t>Set "Audit Policy: Object Access: File System"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File System</t>
  </si>
  <si>
    <t>Set "Audit Policy: Object Access: SAM"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SAM</t>
  </si>
  <si>
    <t>Set "Audit Policy: Object Access: Kernel Object"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Kernel Object</t>
  </si>
  <si>
    <t>Set "Audit Policy: Object Access: Filtering Platform Packet Drop"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Packet Drop</t>
  </si>
  <si>
    <t>Set "Audit Policy: Object Access: Registry"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Registry</t>
  </si>
  <si>
    <t>Set "Audit Policy: Object Access: Certification Services"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Certification Services</t>
  </si>
  <si>
    <t>Set "Audit Policy: Object Access: Application Generated"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Application Generated</t>
  </si>
  <si>
    <t>Set "Audit Policy: Object Access: Detailed File Share"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Detailed File Share</t>
  </si>
  <si>
    <t>Set "Audit Policy: Object Access: Filtering Platform Connection" to "No Auditing". One method to achieve the recommended configuration via GP: Set the following Group Policy setting to No Auditing. 
Computer Configuration&gt;Windows Settings&gt;Security Settings&gt;Advanced Audit Policy Configuration&gt;Audit Policies&gt;Object Access&gt;Audit Policy: Object Access: Filtering Platform Connection</t>
  </si>
  <si>
    <t>Set "Audit Policy: Logon-Logoff: Other Logon/Logoff Events"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Other Logon/Logoff Events</t>
  </si>
  <si>
    <t>Set "Audit Policy: Logon-Logoff: Special Logon" to "Success". One method to achieve the recommended configuration via GP: Set the following Group Policy setting to Success. 
Computer Configuration&gt;Windows Settings&gt;Security Settings&gt;Advanced Audit Policy Configuration&gt;Audit Policies&gt;Logon/Logoff&gt;Audit Policy: Logon-Logoff: Special Logon</t>
  </si>
  <si>
    <t>Set "Audit Policy: Logon-Logoff: IPsec Main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Main Mode</t>
  </si>
  <si>
    <t>Set "Audit Policy: Logon-Logoff: Account Lockout"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Account Lockout</t>
  </si>
  <si>
    <t>Set "Audit Policy: Logon-Logoff: IPsec Extended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Extended Mode</t>
  </si>
  <si>
    <t>Set "Audit Policy: Logon-Logoff: IPsec Quick Mode"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IPsec Quick Mode</t>
  </si>
  <si>
    <t>Set "Audit Policy: Logon-Logoff: Logoff" to "Success". One method to achieve the recommended configuration via GP: Set the following Group Policy setting to Success. 
Computer Configuration&gt;Windows Settings&gt;Security Settings&gt;Advanced Audit Policy Configuration&gt;Audit Policies&gt;Logon/Logoff&gt;Audit Policy: Logon-Logoff: Logoff</t>
  </si>
  <si>
    <t>Set "Audit Policy: Logon-Logoff: Network Policy Server" to "No Auditing". One method to achieve the recommended configuration via GP: Set the following Group Policy setting to No Auditing. 
Computer Configuration&gt;Windows Settings&gt;Security Settings&gt;Advanced Audit Policy Configuration&gt;Audit Policies&gt;Logon/Logoff&gt;Audit Policy: Logon-Logoff: Network Policy Server</t>
  </si>
  <si>
    <t>Set "Audit Policy: Logon-Logoff: Logon" to "Success and Failure". One method to achieve the recommended configuration via GP: Set the following Group Policy setting to Success and Failure. 
Computer Configuration&gt;Windows Settings&gt;Security Settings&gt;Advanced Audit Policy Configuration&gt;Audit Policies&gt;Logon/Logoff&gt;Audit Policy: Logon-Logoff: Logon</t>
  </si>
  <si>
    <t>Set "Audit Policy: DS Access: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Replication</t>
  </si>
  <si>
    <t>Set "Audit Policy: DS Access: Detailed Directory Service Replication" to "No Auditing". One method to achieve the recommended configuration via GP: Set the following Group Policy setting to No Auditing. 
Computer Configuration&gt;Windows Settings&gt;Security Settings&gt;Advanced Audit Policy Configuration&gt;Audit Policies&gt;DS Access&gt;Audit Policy: DS Access: Detailed Directory Service Replication</t>
  </si>
  <si>
    <t>Set "Audit Policy: DS Access: Directory Service Changes"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Changes</t>
  </si>
  <si>
    <t>Set "Audit Policy: DS Access: Directory Service Access" to "No Auditing". One method to achieve the recommended configuration via GP: Set the following Group Policy setting to No Auditing. 
Computer Configuration&gt;Windows Settings&gt;Security Settings&gt;Advanced Audit Policy Configuration&gt;Audit Policies&gt;DS Access&gt;Audit Policy: DS Access: Directory Service Access</t>
  </si>
  <si>
    <t>Set "Audit Policy: Detailed Tracking: DPAPI Activity"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DPAPI Activity</t>
  </si>
  <si>
    <t>Set "Audit Policy: Detailed Tracking: Process Termination"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Process Termination</t>
  </si>
  <si>
    <t>Set "Audit Policy: Detailed Tracking: Process Creation" to "Success". One method to achieve the recommended configuration via GP: Set the following Group Policy setting to Success. 
Computer Configuration&gt;Windows Settings&gt;Security Settings&gt;Advanced Audit Policy Configuration&gt;Audit Policies&gt;Detailed Tracking&gt;Audit Policy: Detailed Tracking: Process Creation</t>
  </si>
  <si>
    <t>Set "Audit Policy: Detailed Tracking: RPC Events" to "No Auditing". One method to achieve the recommended configuration via GP: Set the following Group Policy setting to No Auditing. 
Computer Configuration&gt;Windows Settings&gt;Security Settings&gt;Advanced Audit Policy Configuration&gt;Audit Policies&gt;Detailed Tracking&gt;Audit Policy: Detailed Tracking: RPC Events</t>
  </si>
  <si>
    <t>Set "Audit Policy: Policy Change: MPSSVC Rule-Level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MPSSVC Rule-Level Policy Change</t>
  </si>
  <si>
    <t>Set "Audit Policy: Policy Change: Filtering Platform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Filtering Platform Policy Change</t>
  </si>
  <si>
    <t>Set "Audit Policy: Policy Change: Authorization Policy Change"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Authorization Policy Change</t>
  </si>
  <si>
    <t>Set "Audit Policy: Policy Change: Audit Policy Change" to "Success and Failure". One method to achieve the recommended configuration via GP: Set the following Group Policy setting to Success and Failure. 
Computer Configuration&gt;Windows Settings&gt;Security Settings&gt;Advanced Audit Policy Configuration&gt;Audit Policies&gt;Policy Change&gt;Audit Policy: Policy Change: Audit Policy Change</t>
  </si>
  <si>
    <t>Set "Audit Policy: Policy Change: Other Policy Change Events" to "No Auditing". One method to achieve the recommended configuration via GP: Set the following Group Policy setting to No Auditing. 
Computer Configuration&gt;Windows Settings&gt;Security Settings&gt;Advanced Audit Policy Configuration&gt;Audit Policies&gt;Policy Change&gt;Audit Policy: Policy Change: Other Policy Change Events</t>
  </si>
  <si>
    <t>Set "Audit Policy: Policy Change: Authentication Policy Change" to "Success". One method to achieve the recommended configuration via GP: Set the following Group Policy setting to Success. 
Computer Configuration&gt;Windows Settings&gt;Security Settings&gt;Advanced Audit Policy Configuration&gt;Audit Policies&gt;Policy Change&gt;Audit Policy: Policy Change: Authentication Policy Change</t>
  </si>
  <si>
    <t>Set "Audit Policy: Account Management: Distribution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Distribution Group Management</t>
  </si>
  <si>
    <t>Set "Audit Policy: Account Management: Computer Account Management" to "Success". One method to achieve the recommended configuration via GP: Set the following Group Policy setting to Success. 
Computer Configuration&gt;Windows Settings&gt;Security Settings&gt;Advanced Audit Policy Configuration&gt;Audit Policies&gt;Account Management&gt;Audit Policy: Account Management: Computer Account Management</t>
  </si>
  <si>
    <t>Set "Audit Policy: Account Management: User Account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User Account Management</t>
  </si>
  <si>
    <t>Set "Audit Policy: Account Management: Security Group Management"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Security Group Management</t>
  </si>
  <si>
    <t>Set "Audit Policy: Account Management: Other Account Management Events" to "Success and Failure". One method to achieve the recommended configuration via GP: Set the following Group Policy setting to Success and Failure. 
Computer Configuration&gt;Windows Settings&gt;Security Settings&gt;Advanced Audit Policy Configuration&gt;Audit Policies&gt;Account Management&gt;Audit Policy: Account Management: Other Account Management Events</t>
  </si>
  <si>
    <t>Set "Audit Policy: Account Management: Application Group Management" to "No Auditing". One method to achieve the recommended configuration via GP: Set the following Group Policy setting to No Auditing. 
Computer Configuration&gt;Windows Settings&gt;Security Settings&gt;Advanced Audit Policy Configuration&gt;Audit Policies&gt;Account Management&gt;Audit Policy: Account Management: Application Group Management</t>
  </si>
  <si>
    <t>Set "Audit Policy: Account Logon: Kerberos Authentication Service"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Authentication Service</t>
  </si>
  <si>
    <t>Set "Audit Policy: Account Logon: Other Account Logon Events"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Other Account Logon Events</t>
  </si>
  <si>
    <t>Set "Audit Policy: Account Logon: Kerberos Service Ticket Operations" to "No Auditing". One method to achieve the recommended configuration via GP: Set the following Group Policy setting to No Auditing. 
Computer Configuration&gt;Windows Settings&gt;Security Settings&gt;Advanced Audit Policy Configuration&gt;Audit Policies&gt;Account Logon&gt;Audit Policy: Account Logon: Kerberos Service Ticket Operations</t>
  </si>
  <si>
    <t>Set "Audit Policy: Account Logon: Credential Validation" to "Success and Failure". One method to achieve the recommended configuration via GP: Set the following Group Policy setting to Success and Failure. 
Computer Configuration&gt;Windows Settings&gt;Security Settings&gt;Advanced Audit Policy Configuration&gt;Audit Policies&gt;Account Logon&gt;Audit Policy: Account Logon: Credential Validation</t>
  </si>
  <si>
    <t>Set "Audit Policy: Privilege Use: Other Privilege Use Events"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Other Privilege Use Events</t>
  </si>
  <si>
    <t>Set "Audit Policy: Privilege Use: Non Sensitive Privilege Use" to "No Auditing". One method to achieve the recommended configuration via GP: Set the following Group Policy setting to No Auditing. 
Computer Configuration&gt;Windows Settings&gt;Security Settings&gt;Advanced Audit Policy Configuration&gt;Audit Policies&gt;Privilege Use&gt;Audit Policy: Privilege Use: Non Sensitive Privilege Use</t>
  </si>
  <si>
    <t>Set "Audit Policy: Privilege Use: Sensitive Privilege Use" to "Success and Failure". One method to achieve the recommended configuration via GP: Set the following Group Policy setting to Success and Failure. 
Computer Configuration&gt;Windows Settings&gt;Security Settings&gt;Advanced Audit Policy Configuration&gt;Audit Policies&gt;Privilege Use&gt;Audit Policy: Privilege Use: Sensitive Privilege Use</t>
  </si>
  <si>
    <t>Set "Windows Firewall: Private: Allow unicast response"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Allow unicast response</t>
  </si>
  <si>
    <t>Set "Windows Firewall: Private: Outbound connections" to "Allow (default)". One method to achieve the recommended configuration via GP: Set the following Group Policy setting to 0. 
Computer Configuration&gt;Windows Settings&gt;Security Settings&gt;Windows Firewall with Advanced Security&gt;Windows Firewall with Advanced Security&gt;Windows Firewall PropertiesPrivate Profile&gt;Windows Firewall: Private: Outbound connections</t>
  </si>
  <si>
    <t>Set "Windows Firewall: Private: Display a notification" to "Yes". One method to achieve the recommended configuration via GP: Set the following Group Policy setting to 0.
Computer Configuration&gt;Windows Settings&gt;Security Settings&gt;Windows Firewall with Advanced Security&gt;Windows Firewall with Advanced Security&gt;Windows Firewall PropertiesPrivate Profile&gt;Windows Firewall: Private: Display a notification</t>
  </si>
  <si>
    <t>Set "Windows Firewall: Private: Firewall state" to "On (recommended)".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Firewall state</t>
  </si>
  <si>
    <t>Set "Windows Firewall: Private: Apply local firewall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Apply local firewall rules</t>
  </si>
  <si>
    <t>Set "Windows Firewall: Private: Apply local connection security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PropertiesPrivate Profile&gt;Windows Firewall: Private: Apply local connection security rules</t>
  </si>
  <si>
    <t>Set "Windows Firewall: Private: Inbound connections" to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PropertiesPrivate Profile&gt;Windows Firewall: Private: Inbound connections</t>
  </si>
  <si>
    <t>Set "Windows Firewall: Public: Apply local connection security rules" to "No". One method to achieve the recommended configuration via GP: Set the following Group Policy setting to 0. 
Computer Configuration&gt;Windows Settings&gt;Security Settings&gt;Windows Firewall with Advanced Security&gt;Windows Firewall with Advanced Security&gt;Windows Firewall Properties&gt;Public Profile&gt;Windows Firewall: Public: Apply local connection security rules</t>
  </si>
  <si>
    <t>Set "Windows Firewall: Public: Inbound connections" to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Properties&gt;Public Profile&gt;Windows Firewall: Public: Inbound connections</t>
  </si>
  <si>
    <t>Set "Windows Firewall: Public: Display a notification"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Display a notification</t>
  </si>
  <si>
    <t>Set "Windows Firewall: Public: Firewall state" to "On (recommended)".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Firewall state</t>
  </si>
  <si>
    <t>Set "Windows Firewall: Public: Apply local firewall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Apply local firewall rules</t>
  </si>
  <si>
    <t>Set "Windows Firewall: Public: Allow unicast response"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Properties&gt;Public Profile&gt;Windows Firewall: Public: Allow unicast response</t>
  </si>
  <si>
    <t>Set "Windows Firewall: Public: Outbound connections" to "Allow (default)". One method to achieve the recommended configuration via GP: Set the following Group Policy setting to 0. 
Computer Configuration&gt;Windows Settings&gt;Security Settings&gt;Windows Firewall with Advanced Security&gt;Windows Firewall with Advanced Security&gt;Windows Firewall Properties&gt;Public Profile&gt;Windows Firewall: Public: Outbound connections</t>
  </si>
  <si>
    <t>Set "Windows Firewall: Domain: Outbound connections" to "Allow (default)". One method to achieve the recommended configuration via GP: Set the following Group Policy setting to 0. 
Computer Configuration&gt;Windows Settings&gt;Security Settings&gt;Windows Firewall with Advanced Security&gt;Windows Firewall with Advanced Security&gt;Windows Firewall Properties&gt;Domain Profile&gt;Windows Firewall: Domain: Outbound connections</t>
  </si>
  <si>
    <t>Set "Windows Firewall: Domain: Apply local firewall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Apply local firewall rules</t>
  </si>
  <si>
    <t>Set "Windows Firewall: Domain: Firewall state" to "On (recommended)".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Firewall state</t>
  </si>
  <si>
    <t>Set "Windows Firewall: Domain: Display a notification" to "Yes". One method to achieve the recommended configuration via GP: Set the following Group Policy setting to 0.
Computer Configuration&gt;Windows Settings&gt;Security Settings&gt;Windows Firewall with Advanced Security&gt;Windows Firewall with Advanced Security&gt;Windows Firewall Properties&gt;Domain Profile&gt;Windows Firewall: Domain: Display a notification</t>
  </si>
  <si>
    <t>Set "Windows Firewall: Domain: Inbound connections" to "Block (default)". One method to achieve the recommended configuration via GP: Set the following Group Policy setting to Enabled. Then set the available option to Block (default).
Computer Configuration&gt;Windows Settings&gt;Security Settings&gt;Windows Firewall with Advanced Security&gt;Windows Firewall with Advanced Security&gt;Windows Firewall Properties&gt;Domain Profile&gt;Windows Firewall: Domain: Inbound connections</t>
  </si>
  <si>
    <t>Set "Windows Firewall: Domain: Apply local connection security rules" to "Yes (default)".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Apply local connection security rules</t>
  </si>
  <si>
    <t>Set "Windows Firewall: Domain: Allow unicast response" to "No". One method to achieve the recommended configuration via GP: Set the following Group Policy setting to 1. 
Computer Configuration&gt;Windows Settings&gt;Security Settings&gt;Windows Firewall with Advanced Security&gt;Windows Firewall with Advanced Security&gt;Windows Firewall Properties&gt;Domain Profile&gt;Windows Firewall: Domain: Allow unicast response</t>
  </si>
  <si>
    <t>Set "Account lockout duration" to "120 or greater". One method to achieve the recommended configuration via GP: Set the following Group Policy setting to 120 or greater.
Computer Configuration&gt;Windows Settings&gt;Security Settings&gt;Account Policies&gt;Account Lockout Policy&gt;Account lockout duration</t>
  </si>
  <si>
    <t>Set "Account lockout threshold" to "3" or fewer. One method to achieve the recommended configuration via GP: Set the following Group Policy setting to 3 or less.
Computer Configuration&gt;Windows Settings&gt;Security Settings&gt;Account Policies&gt;Account Lockout Policy&gt;Account lockout threshold</t>
  </si>
  <si>
    <t>Set "Reset account lockout counter after" to "120 or greater" minutes.. One method to achieve the recommended configuration via GP: Set the following Group Policy setting to 120+.
Computer Configuration&gt;Windows Settings&gt;Security Settings&gt;Account Policies&gt;Account Lockout Policy&gt;Reset account lockout counter after</t>
  </si>
  <si>
    <t>Set "Store passwords using reversible encryption" to "Disabled". One method to achieve the recommended configuration via GP: Set the following Group Policy setting to False. 
Computer Configuration&gt;Windows Settings&gt;Security Settings&gt;Account Policies&gt;Password Policy&gt;Store passwords using reversible encryption</t>
  </si>
  <si>
    <t>Set "Minimum password length" to "8". One method to achieve the recommended configuration via GP: Set the following Group Policy setting to 8. 
Computer Configuration&gt;Windows Settings&gt;Security Settings&gt;Account Policies&gt;Password Policy&gt;Minimum password length</t>
  </si>
  <si>
    <t>Set "Maximum password age" to "60" or less for Administrators and "90" days to less for Standard Users. . One method to achieve the recommended configuration via GP: Set the following Group Policy setting to 60 or less for administrators and 90 days or less for Standard Users. 
Computer Configuration&gt;Windows Settings&gt;Security Settings&gt;Account Policies&gt;Password Policy&gt;Maximum password age</t>
  </si>
  <si>
    <t>Set "Enforce password history" to "24". One method to achieve the recommended configuration via GP: Set the following Group Policy setting to 24 or greater. 
Computer Configuration&gt;Windows Settings&gt;Security Settings&gt;Account Policies&gt;Password Policy&gt;Enforce password history</t>
  </si>
  <si>
    <t>Set "Minimum password age" to "1" or greater. One method to achieve the recommended configuration via GP: Set the following Group Policy setting to 1 or greater.
Computer Configuration&gt;Windows Settings&gt;Security Settings&gt;Account Policies&gt;Password Policy&gt;Minimum password age</t>
  </si>
  <si>
    <t>Set "Password must meet complexity requirements" to "Enabled". One method to achieve the recommended configuration via GP: Set the following Group Policy setting to True. 
Computer Configuration&gt;Windows Settings&gt;Security Settings&gt;Account Policies&gt;Password Policy&gt;Password must meet complexity requirements</t>
  </si>
  <si>
    <t>Set "Hide mechanisms to remove zone information" to "Enabled". One method to achieve the recommended configuration via GP: Set the following Group Policy setting to Enabled. 
User Configuration&gt;Administrative Templates&gt;Windows Components&gt;Attachment Manager&gt;Hide mechanisms to remove zone information</t>
  </si>
  <si>
    <t>Set "Do not preserve zone information in file attachments" to "Disabled". One method to achieve the recommended configuration via GP: Set the following Group Policy setting to Disabled. 
User Configuration&gt;Administrative Templates&gt;Windows Components&gt;Attachment Manager&gt;Do not preserve zone information in file attachments</t>
  </si>
  <si>
    <t>Set "Notify antivirus programs when opening attachments" to "Enabled". One method to achieve the recommended configuration via GP: Set the following Group Policy setting to Enabled. 
User Configuration&gt;Administrative Templates&gt;Windows Components&gt;Attachment Manager&gt;Notify antivirus programs when opening attachments</t>
  </si>
  <si>
    <t>Set "Enable screen saver" to "Enabled". One method to achieve the recommended configuration via GP: Set the following Group Policy setting to Enabled. 
User Configuration&gt;Administrative Templates&gt;Control Panel&gt;Personalization&gt;Enable screen saver</t>
  </si>
  <si>
    <t>Set "Screen saver timeout" to "Enabled:900" or lower. One method to achieve the recommended configuration via GP: Set the following Group Policy setting to Enabled. Then set the available option to 900.
User Configuration&gt;Administrative Templates&gt;Control Panel&gt;Personalization&gt;Screen saver timeout</t>
  </si>
  <si>
    <t>Set "Password protect the screen saver" to "Enabled". One method to achieve the recommended configuration via GP: Set the following Group Policy setting to Enabled. 
User Configuration&gt;Administrative Templates&gt;Control Panel&gt;Personalization&gt;Password protect the screen saver</t>
  </si>
  <si>
    <t>Set "Force specific screen saver" to "Enabled:scrnsave.scr". One method to achieve the recommended configuration via GP: Set the following Group Policy setting to Enabled. Then set the available option to scrnsave.scr. 
User Configuration&gt;Administrative Templates&gt;Control Panel&gt;Personalization&gt;Force specific screen saver</t>
  </si>
  <si>
    <t>Finding Statement (Internal Use Only)</t>
  </si>
  <si>
    <t xml:space="preserve">Remediation Statement (Internal Use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</si>
</sst>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6"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sz val="10"/>
      <color rgb="FFAC0000"/>
      <name val="Arial"/>
      <family val="2"/>
    </font>
    <font>
      <sz val="10"/>
      <color rgb="FFFF0000"/>
      <name val="Arial"/>
      <family val="2"/>
    </font>
    <font>
      <u/>
      <sz val="10"/>
      <color theme="11"/>
      <name val="Arial"/>
      <family val="2"/>
    </font>
    <font>
      <b/>
      <sz val="10"/>
      <color theme="1"/>
      <name val="Arial"/>
      <family val="2"/>
    </font>
    <font>
      <sz val="10"/>
      <color indexed="8"/>
      <name val="Arial"/>
      <family val="2"/>
    </font>
    <font>
      <b/>
      <i/>
      <sz val="10"/>
      <name val="Arial"/>
      <family val="2"/>
    </font>
    <font>
      <b/>
      <sz val="12"/>
      <color theme="1"/>
      <name val="Calibri"/>
      <family val="2"/>
      <scheme val="minor"/>
    </font>
    <font>
      <sz val="12"/>
      <color theme="1"/>
      <name val="Calibri"/>
      <family val="2"/>
      <scheme val="minor"/>
    </font>
    <font>
      <b/>
      <u/>
      <sz val="10"/>
      <name val="Arial"/>
      <family val="2"/>
    </font>
    <font>
      <sz val="10"/>
      <color theme="0"/>
      <name val="Arial"/>
      <family val="2"/>
    </font>
    <font>
      <b/>
      <sz val="10"/>
      <color rgb="FFFF0000"/>
      <name val="Arial"/>
      <family val="2"/>
    </font>
    <font>
      <u/>
      <sz val="10"/>
      <color theme="10"/>
      <name val="Arial"/>
      <family val="2"/>
    </font>
    <font>
      <sz val="10"/>
      <color rgb="FF000000"/>
      <name val="Arial"/>
      <family val="2"/>
    </font>
    <font>
      <b/>
      <sz val="11"/>
      <color theme="1"/>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right style="thin">
        <color auto="1"/>
      </right>
      <top style="thin">
        <color indexed="63"/>
      </top>
      <bottom style="thin">
        <color indexed="63"/>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63"/>
      </top>
      <bottom style="thin">
        <color indexed="63"/>
      </bottom>
      <diagonal/>
    </border>
    <border>
      <left/>
      <right/>
      <top style="thin">
        <color indexed="63"/>
      </top>
      <bottom/>
      <diagonal/>
    </border>
    <border>
      <left/>
      <right/>
      <top/>
      <bottom style="thin">
        <color indexed="63"/>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indexed="63"/>
      </top>
      <bottom style="thin">
        <color indexed="63"/>
      </bottom>
      <diagonal/>
    </border>
    <border>
      <left/>
      <right style="thin">
        <color auto="1"/>
      </right>
      <top style="thin">
        <color indexed="63"/>
      </top>
      <bottom/>
      <diagonal/>
    </border>
    <border>
      <left/>
      <right style="thin">
        <color auto="1"/>
      </right>
      <top/>
      <bottom style="thin">
        <color indexed="63"/>
      </bottom>
      <diagonal/>
    </border>
    <border>
      <left style="thin">
        <color auto="1"/>
      </left>
      <right style="thin">
        <color auto="1"/>
      </right>
      <top style="thin">
        <color indexed="63"/>
      </top>
      <bottom style="thin">
        <color auto="1"/>
      </bottom>
      <diagonal/>
    </border>
    <border>
      <left style="thin">
        <color indexed="63"/>
      </left>
      <right style="thin">
        <color auto="1"/>
      </right>
      <top style="thin">
        <color indexed="63"/>
      </top>
      <bottom style="thin">
        <color indexed="63"/>
      </bottom>
      <diagonal/>
    </border>
    <border>
      <left style="thin">
        <color indexed="63"/>
      </left>
      <right style="thin">
        <color indexed="63"/>
      </right>
      <top style="thin">
        <color indexed="63"/>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s>
  <cellStyleXfs count="1645">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7" fillId="24"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7" fillId="19" borderId="0" applyNumberFormat="0" applyBorder="0" applyAlignment="0" applyProtection="0"/>
    <xf numFmtId="0" fontId="17"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0" borderId="0" applyNumberFormat="0" applyFill="0" applyBorder="0" applyAlignment="0" applyProtection="0">
      <alignment wrapText="1"/>
    </xf>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2" fillId="26" borderId="1" applyNumberFormat="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6" fillId="0" borderId="0">
      <alignment wrapText="1"/>
    </xf>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xf numFmtId="0" fontId="19" fillId="0" borderId="0"/>
    <xf numFmtId="0" fontId="21" fillId="0" borderId="0"/>
    <xf numFmtId="0" fontId="6" fillId="0" borderId="0"/>
    <xf numFmtId="0" fontId="21" fillId="0" borderId="0"/>
    <xf numFmtId="0" fontId="6"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20" fillId="0" borderId="0"/>
    <xf numFmtId="0" fontId="6" fillId="0" borderId="0"/>
    <xf numFmtId="0" fontId="6" fillId="0" borderId="0"/>
    <xf numFmtId="0" fontId="6" fillId="0" borderId="0"/>
    <xf numFmtId="0" fontId="9"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6" fillId="0" borderId="0"/>
    <xf numFmtId="0" fontId="19" fillId="0" borderId="0"/>
    <xf numFmtId="0" fontId="19" fillId="0" borderId="0"/>
    <xf numFmtId="0" fontId="19" fillId="0" borderId="0"/>
    <xf numFmtId="0" fontId="6"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19" borderId="7" applyNumberFormat="0" applyFont="0" applyAlignment="0" applyProtection="0"/>
    <xf numFmtId="0" fontId="19" fillId="29"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 fillId="0" borderId="9" applyNumberFormat="0" applyFill="0" applyAlignment="0" applyProtection="0"/>
    <xf numFmtId="0" fontId="1" fillId="0" borderId="9" applyNumberFormat="0" applyFill="0" applyAlignment="0" applyProtection="0"/>
    <xf numFmtId="0" fontId="19"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cellStyleXfs>
  <cellXfs count="321">
    <xf numFmtId="0" fontId="0" fillId="0" borderId="0" xfId="0"/>
    <xf numFmtId="0" fontId="0" fillId="0" borderId="0" xfId="0" applyFill="1"/>
    <xf numFmtId="165"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14" fontId="0" fillId="0" borderId="8" xfId="0" applyNumberFormat="1" applyBorder="1" applyAlignment="1">
      <alignment horizontal="left" vertical="top"/>
    </xf>
    <xf numFmtId="14" fontId="0" fillId="0" borderId="0" xfId="0" applyNumberFormat="1"/>
    <xf numFmtId="0" fontId="3" fillId="34" borderId="10" xfId="0" applyFont="1" applyFill="1" applyBorder="1" applyAlignment="1"/>
    <xf numFmtId="0" fontId="3" fillId="34" borderId="11" xfId="0" applyFont="1" applyFill="1" applyBorder="1" applyAlignment="1"/>
    <xf numFmtId="0" fontId="3" fillId="34" borderId="12" xfId="0" applyFont="1" applyFill="1" applyBorder="1" applyAlignment="1"/>
    <xf numFmtId="0" fontId="6" fillId="0" borderId="13" xfId="0" applyFont="1" applyFill="1" applyBorder="1" applyAlignment="1">
      <alignment vertical="top"/>
    </xf>
    <xf numFmtId="0" fontId="6" fillId="0" borderId="0"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16" xfId="0" applyFont="1" applyFill="1" applyBorder="1" applyAlignment="1">
      <alignment vertical="top"/>
    </xf>
    <xf numFmtId="0" fontId="0" fillId="0" borderId="0" xfId="0" applyAlignment="1"/>
    <xf numFmtId="0" fontId="0" fillId="0" borderId="0" xfId="0" applyFill="1" applyAlignment="1"/>
    <xf numFmtId="0" fontId="6" fillId="0" borderId="17" xfId="0" applyFont="1" applyFill="1" applyBorder="1" applyAlignment="1">
      <alignment vertical="top"/>
    </xf>
    <xf numFmtId="0" fontId="6" fillId="0" borderId="18" xfId="0" applyFont="1" applyFill="1" applyBorder="1" applyAlignment="1">
      <alignment vertical="top"/>
    </xf>
    <xf numFmtId="0" fontId="6" fillId="0" borderId="19" xfId="0" applyFont="1" applyFill="1" applyBorder="1" applyAlignment="1">
      <alignment vertical="top"/>
    </xf>
    <xf numFmtId="0" fontId="6" fillId="0" borderId="20" xfId="0" applyFont="1" applyFill="1" applyBorder="1" applyAlignment="1">
      <alignment vertical="top"/>
    </xf>
    <xf numFmtId="0" fontId="3" fillId="37" borderId="8" xfId="0" applyFont="1" applyFill="1" applyBorder="1" applyAlignment="1">
      <alignment horizontal="left" vertical="center" wrapText="1"/>
    </xf>
    <xf numFmtId="0" fontId="3" fillId="37" borderId="10" xfId="0" applyFont="1" applyFill="1" applyBorder="1" applyAlignment="1">
      <alignment vertical="center"/>
    </xf>
    <xf numFmtId="0" fontId="3" fillId="37" borderId="11" xfId="0" applyFont="1" applyFill="1" applyBorder="1" applyAlignment="1">
      <alignment vertical="center"/>
    </xf>
    <xf numFmtId="0" fontId="3" fillId="37" borderId="12" xfId="0" applyFont="1" applyFill="1" applyBorder="1" applyAlignment="1">
      <alignment vertical="center"/>
    </xf>
    <xf numFmtId="0" fontId="3" fillId="37" borderId="17" xfId="0" applyFont="1" applyFill="1" applyBorder="1" applyAlignment="1">
      <alignment vertical="center"/>
    </xf>
    <xf numFmtId="0" fontId="3" fillId="37" borderId="18" xfId="0" applyFont="1" applyFill="1" applyBorder="1" applyAlignment="1">
      <alignment vertical="center"/>
    </xf>
    <xf numFmtId="0" fontId="3" fillId="37" borderId="19" xfId="0" applyFont="1" applyFill="1" applyBorder="1" applyAlignment="1">
      <alignment vertical="center"/>
    </xf>
    <xf numFmtId="0" fontId="6" fillId="37" borderId="20" xfId="0" applyFont="1" applyFill="1" applyBorder="1" applyAlignment="1">
      <alignment vertical="center"/>
    </xf>
    <xf numFmtId="0" fontId="6" fillId="37" borderId="15" xfId="0" applyFont="1" applyFill="1" applyBorder="1" applyAlignment="1">
      <alignment vertical="center"/>
    </xf>
    <xf numFmtId="0" fontId="6" fillId="37" borderId="16" xfId="0" applyFont="1" applyFill="1" applyBorder="1" applyAlignment="1">
      <alignment vertical="center"/>
    </xf>
    <xf numFmtId="0" fontId="6" fillId="35" borderId="18" xfId="0" applyFont="1" applyFill="1" applyBorder="1" applyProtection="1"/>
    <xf numFmtId="0" fontId="0" fillId="0" borderId="0" xfId="0" applyProtection="1"/>
    <xf numFmtId="0" fontId="8" fillId="35" borderId="0" xfId="0" applyFont="1" applyFill="1" applyBorder="1" applyAlignment="1" applyProtection="1"/>
    <xf numFmtId="0" fontId="6" fillId="35" borderId="0" xfId="0" applyFont="1" applyFill="1" applyBorder="1" applyProtection="1"/>
    <xf numFmtId="0" fontId="6" fillId="35" borderId="0" xfId="0" applyFont="1" applyFill="1" applyBorder="1" applyAlignment="1" applyProtection="1"/>
    <xf numFmtId="0" fontId="0" fillId="35" borderId="20" xfId="0" applyFill="1" applyBorder="1" applyProtection="1"/>
    <xf numFmtId="0" fontId="6" fillId="35" borderId="15" xfId="0" applyFont="1" applyFill="1" applyBorder="1" applyProtection="1"/>
    <xf numFmtId="0" fontId="3" fillId="36" borderId="17" xfId="0" applyFont="1" applyFill="1" applyBorder="1" applyAlignment="1" applyProtection="1">
      <alignment vertical="center"/>
    </xf>
    <xf numFmtId="0" fontId="3" fillId="36" borderId="18" xfId="0" applyFont="1" applyFill="1" applyBorder="1" applyAlignment="1" applyProtection="1">
      <alignment vertical="center"/>
    </xf>
    <xf numFmtId="0" fontId="6" fillId="36" borderId="13" xfId="0" applyFont="1" applyFill="1" applyBorder="1" applyAlignment="1" applyProtection="1">
      <alignment vertical="top"/>
    </xf>
    <xf numFmtId="0" fontId="0" fillId="36" borderId="0" xfId="0" applyFill="1" applyBorder="1" applyAlignment="1" applyProtection="1">
      <alignment vertical="top"/>
    </xf>
    <xf numFmtId="0" fontId="0" fillId="36" borderId="20" xfId="0" applyFill="1" applyBorder="1" applyAlignment="1" applyProtection="1">
      <alignment vertical="top"/>
    </xf>
    <xf numFmtId="0" fontId="0" fillId="36" borderId="15" xfId="0" applyFill="1" applyBorder="1" applyAlignment="1" applyProtection="1">
      <alignment vertical="top"/>
    </xf>
    <xf numFmtId="0" fontId="3" fillId="34" borderId="10" xfId="0" applyFont="1" applyFill="1" applyBorder="1" applyAlignment="1" applyProtection="1">
      <alignment vertical="center"/>
    </xf>
    <xf numFmtId="0" fontId="3" fillId="34" borderId="11" xfId="0" applyFont="1" applyFill="1" applyBorder="1" applyAlignment="1" applyProtection="1">
      <alignment vertical="center"/>
    </xf>
    <xf numFmtId="0" fontId="3" fillId="0" borderId="10" xfId="0" applyFont="1" applyBorder="1" applyAlignment="1" applyProtection="1">
      <alignment vertical="center"/>
    </xf>
    <xf numFmtId="0" fontId="0" fillId="37" borderId="10" xfId="0" applyFill="1" applyBorder="1" applyAlignment="1" applyProtection="1">
      <alignment vertical="center"/>
    </xf>
    <xf numFmtId="0" fontId="0" fillId="37" borderId="11" xfId="0" applyFill="1" applyBorder="1" applyAlignment="1" applyProtection="1">
      <alignment vertical="center"/>
    </xf>
    <xf numFmtId="0" fontId="21" fillId="0" borderId="21" xfId="0" applyFont="1" applyBorder="1" applyAlignment="1" applyProtection="1">
      <alignment vertical="center" wrapText="1"/>
    </xf>
    <xf numFmtId="164" fontId="21" fillId="0" borderId="21" xfId="0" applyNumberFormat="1" applyFont="1" applyBorder="1" applyAlignment="1" applyProtection="1">
      <alignment vertical="center" wrapText="1"/>
    </xf>
    <xf numFmtId="0" fontId="3" fillId="34" borderId="11" xfId="0" applyFont="1" applyFill="1" applyBorder="1" applyAlignment="1" applyProtection="1"/>
    <xf numFmtId="0" fontId="3" fillId="34" borderId="12" xfId="0" applyFont="1" applyFill="1" applyBorder="1" applyAlignment="1" applyProtection="1"/>
    <xf numFmtId="0" fontId="6" fillId="0" borderId="13" xfId="0" applyFont="1" applyFill="1" applyBorder="1" applyAlignment="1" applyProtection="1">
      <alignment vertical="top"/>
    </xf>
    <xf numFmtId="0" fontId="0" fillId="0" borderId="0" xfId="0" applyAlignment="1" applyProtection="1"/>
    <xf numFmtId="0" fontId="3" fillId="34" borderId="10" xfId="0" applyFont="1" applyFill="1" applyBorder="1" applyAlignment="1" applyProtection="1"/>
    <xf numFmtId="0" fontId="3" fillId="37" borderId="10" xfId="0" applyFont="1" applyFill="1" applyBorder="1" applyAlignment="1" applyProtection="1">
      <alignment vertical="center"/>
    </xf>
    <xf numFmtId="0" fontId="3" fillId="37" borderId="11" xfId="0" applyFont="1" applyFill="1" applyBorder="1" applyAlignment="1" applyProtection="1">
      <alignment vertical="center"/>
    </xf>
    <xf numFmtId="0" fontId="3" fillId="37" borderId="12" xfId="0" applyFont="1" applyFill="1" applyBorder="1" applyAlignment="1" applyProtection="1">
      <alignment vertical="center"/>
    </xf>
    <xf numFmtId="0" fontId="0" fillId="0" borderId="0" xfId="0" applyFill="1" applyAlignment="1" applyProtection="1"/>
    <xf numFmtId="0" fontId="22" fillId="0" borderId="18" xfId="0" applyFont="1" applyFill="1" applyBorder="1" applyAlignment="1" applyProtection="1">
      <alignment vertical="top"/>
    </xf>
    <xf numFmtId="0" fontId="22" fillId="0" borderId="19" xfId="0" applyFont="1" applyFill="1" applyBorder="1" applyAlignment="1" applyProtection="1">
      <alignment vertical="top"/>
    </xf>
    <xf numFmtId="0" fontId="22" fillId="0" borderId="0" xfId="0" applyFont="1" applyFill="1" applyAlignment="1" applyProtection="1"/>
    <xf numFmtId="0" fontId="22" fillId="0" borderId="0" xfId="0" applyFont="1" applyFill="1" applyBorder="1" applyAlignment="1" applyProtection="1">
      <alignment vertical="top"/>
    </xf>
    <xf numFmtId="0" fontId="22" fillId="0" borderId="14" xfId="0" applyFont="1" applyFill="1" applyBorder="1" applyAlignment="1" applyProtection="1">
      <alignment vertical="top"/>
    </xf>
    <xf numFmtId="0" fontId="23" fillId="0" borderId="20" xfId="0" applyFont="1" applyFill="1" applyBorder="1" applyAlignment="1" applyProtection="1">
      <alignment vertical="top"/>
    </xf>
    <xf numFmtId="0" fontId="23" fillId="0" borderId="15" xfId="0" applyFont="1" applyFill="1" applyBorder="1" applyAlignment="1" applyProtection="1">
      <alignment vertical="top"/>
    </xf>
    <xf numFmtId="0" fontId="23" fillId="0" borderId="16" xfId="0" applyFont="1" applyFill="1" applyBorder="1" applyAlignment="1" applyProtection="1">
      <alignment vertical="top"/>
    </xf>
    <xf numFmtId="0" fontId="3" fillId="38" borderId="17" xfId="0" applyFont="1" applyFill="1" applyBorder="1" applyAlignment="1" applyProtection="1">
      <alignment vertical="top"/>
    </xf>
    <xf numFmtId="0" fontId="3" fillId="38" borderId="19" xfId="0" applyFont="1" applyFill="1" applyBorder="1" applyAlignment="1" applyProtection="1">
      <alignment vertical="top"/>
    </xf>
    <xf numFmtId="0" fontId="6" fillId="0" borderId="17" xfId="0" applyFont="1" applyFill="1" applyBorder="1" applyAlignment="1" applyProtection="1">
      <alignment vertical="top"/>
    </xf>
    <xf numFmtId="0" fontId="3" fillId="38" borderId="20" xfId="0" applyFont="1" applyFill="1" applyBorder="1" applyAlignment="1" applyProtection="1">
      <alignment vertical="top"/>
    </xf>
    <xf numFmtId="0" fontId="3" fillId="38" borderId="16" xfId="0" applyFont="1" applyFill="1" applyBorder="1" applyAlignment="1" applyProtection="1">
      <alignment vertical="top"/>
    </xf>
    <xf numFmtId="0" fontId="3" fillId="38" borderId="10" xfId="0" applyFont="1" applyFill="1" applyBorder="1" applyAlignment="1" applyProtection="1">
      <alignment vertical="top"/>
    </xf>
    <xf numFmtId="0" fontId="3" fillId="38" borderId="13" xfId="0" applyFont="1" applyFill="1" applyBorder="1" applyAlignment="1" applyProtection="1">
      <alignment vertical="top"/>
    </xf>
    <xf numFmtId="0" fontId="3" fillId="38" borderId="0" xfId="0" applyFont="1" applyFill="1" applyBorder="1" applyAlignment="1" applyProtection="1">
      <alignment vertical="top"/>
    </xf>
    <xf numFmtId="0" fontId="3" fillId="38" borderId="14" xfId="0" applyFont="1" applyFill="1" applyBorder="1" applyAlignment="1" applyProtection="1">
      <alignment vertical="top"/>
    </xf>
    <xf numFmtId="0" fontId="3" fillId="0" borderId="17" xfId="0" applyFont="1" applyBorder="1" applyAlignment="1" applyProtection="1">
      <alignment vertical="top"/>
    </xf>
    <xf numFmtId="0" fontId="3" fillId="0" borderId="18" xfId="0" applyFont="1" applyBorder="1" applyAlignment="1" applyProtection="1">
      <alignment vertical="top"/>
    </xf>
    <xf numFmtId="0" fontId="3" fillId="0" borderId="19" xfId="0" applyFont="1" applyBorder="1" applyAlignment="1" applyProtection="1">
      <alignment vertical="top"/>
    </xf>
    <xf numFmtId="0" fontId="6" fillId="0" borderId="13" xfId="0" applyFont="1" applyBorder="1" applyAlignment="1" applyProtection="1">
      <alignment horizontal="right" vertical="top"/>
    </xf>
    <xf numFmtId="0" fontId="6" fillId="0" borderId="0" xfId="0" applyFont="1" applyBorder="1" applyAlignment="1" applyProtection="1">
      <alignment vertical="top"/>
    </xf>
    <xf numFmtId="0" fontId="6" fillId="0" borderId="14" xfId="0" applyFont="1" applyBorder="1" applyAlignment="1" applyProtection="1">
      <alignment vertical="top"/>
    </xf>
    <xf numFmtId="0" fontId="3" fillId="0" borderId="13" xfId="0" applyFont="1" applyBorder="1" applyAlignment="1" applyProtection="1">
      <alignment horizontal="left" vertical="top"/>
    </xf>
    <xf numFmtId="0" fontId="6" fillId="0" borderId="13" xfId="0" applyFont="1" applyBorder="1" applyAlignment="1" applyProtection="1">
      <alignment vertical="top"/>
    </xf>
    <xf numFmtId="0" fontId="5" fillId="0" borderId="0" xfId="0" applyFont="1" applyBorder="1" applyAlignment="1" applyProtection="1">
      <alignment vertical="top"/>
    </xf>
    <xf numFmtId="0" fontId="5" fillId="0" borderId="14" xfId="0" applyFont="1" applyBorder="1" applyAlignment="1" applyProtection="1">
      <alignment vertical="top"/>
    </xf>
    <xf numFmtId="0" fontId="3" fillId="0" borderId="13" xfId="0" applyFont="1" applyBorder="1" applyAlignment="1" applyProtection="1">
      <alignment vertical="top"/>
    </xf>
    <xf numFmtId="0" fontId="3" fillId="0" borderId="0" xfId="0" applyFont="1" applyBorder="1" applyAlignment="1" applyProtection="1">
      <alignment vertical="top"/>
    </xf>
    <xf numFmtId="0" fontId="3" fillId="0" borderId="14" xfId="0" applyFont="1" applyBorder="1" applyAlignment="1" applyProtection="1">
      <alignment vertical="top"/>
    </xf>
    <xf numFmtId="0" fontId="6" fillId="0" borderId="20" xfId="0" applyFont="1" applyBorder="1" applyAlignment="1" applyProtection="1">
      <alignment horizontal="right" vertical="top"/>
    </xf>
    <xf numFmtId="0" fontId="6" fillId="0" borderId="15" xfId="0" applyFont="1" applyBorder="1" applyAlignment="1" applyProtection="1">
      <alignment vertical="top"/>
    </xf>
    <xf numFmtId="0" fontId="6" fillId="0" borderId="16" xfId="0" applyFont="1" applyBorder="1" applyAlignment="1" applyProtection="1">
      <alignment vertical="top"/>
    </xf>
    <xf numFmtId="0" fontId="4" fillId="35" borderId="17" xfId="0" applyFont="1" applyFill="1" applyBorder="1" applyAlignment="1" applyProtection="1"/>
    <xf numFmtId="0" fontId="4" fillId="35" borderId="13" xfId="0" applyFont="1" applyFill="1" applyBorder="1" applyAlignment="1" applyProtection="1"/>
    <xf numFmtId="0" fontId="21" fillId="35" borderId="13" xfId="0" applyFont="1" applyFill="1" applyBorder="1" applyAlignment="1" applyProtection="1"/>
    <xf numFmtId="0" fontId="3" fillId="0" borderId="17" xfId="0" applyFont="1" applyFill="1" applyBorder="1" applyAlignment="1">
      <alignment horizontal="left" vertical="center" indent="1"/>
    </xf>
    <xf numFmtId="0" fontId="3" fillId="0" borderId="18" xfId="0" applyFont="1" applyFill="1" applyBorder="1" applyAlignment="1">
      <alignment vertical="center"/>
    </xf>
    <xf numFmtId="0" fontId="3" fillId="0" borderId="19" xfId="0" applyFont="1" applyFill="1" applyBorder="1" applyAlignment="1">
      <alignment vertical="center"/>
    </xf>
    <xf numFmtId="0" fontId="6" fillId="0" borderId="13" xfId="0" applyFont="1" applyFill="1" applyBorder="1" applyAlignment="1">
      <alignment horizontal="left" vertical="top" indent="1"/>
    </xf>
    <xf numFmtId="0" fontId="6" fillId="0" borderId="20" xfId="0" applyFont="1" applyFill="1" applyBorder="1" applyAlignment="1">
      <alignment horizontal="left" vertical="top" indent="1"/>
    </xf>
    <xf numFmtId="0" fontId="0" fillId="0" borderId="0" xfId="0" applyBorder="1"/>
    <xf numFmtId="0" fontId="5" fillId="0" borderId="0" xfId="0" applyFont="1" applyFill="1" applyBorder="1" applyAlignment="1">
      <alignment vertical="top" wrapText="1"/>
    </xf>
    <xf numFmtId="0" fontId="6" fillId="0" borderId="0" xfId="0" applyFont="1" applyAlignment="1">
      <alignment vertical="center"/>
    </xf>
    <xf numFmtId="0" fontId="3" fillId="41" borderId="23" xfId="0" applyFont="1" applyFill="1" applyBorder="1" applyAlignment="1"/>
    <xf numFmtId="0" fontId="0" fillId="0" borderId="24" xfId="0" applyFill="1" applyBorder="1"/>
    <xf numFmtId="0" fontId="5" fillId="41" borderId="23" xfId="0" applyFont="1" applyFill="1" applyBorder="1" applyAlignment="1"/>
    <xf numFmtId="0" fontId="3" fillId="36" borderId="29" xfId="0" applyFont="1" applyFill="1" applyBorder="1" applyAlignment="1"/>
    <xf numFmtId="0" fontId="0" fillId="39" borderId="30" xfId="0" applyFill="1" applyBorder="1"/>
    <xf numFmtId="0" fontId="3" fillId="36" borderId="30" xfId="0" applyFont="1" applyFill="1" applyBorder="1" applyAlignment="1"/>
    <xf numFmtId="0" fontId="0" fillId="39" borderId="31" xfId="0" applyFill="1" applyBorder="1"/>
    <xf numFmtId="0" fontId="3" fillId="36" borderId="32" xfId="0" applyFont="1" applyFill="1" applyBorder="1" applyAlignment="1"/>
    <xf numFmtId="0" fontId="3" fillId="36" borderId="33" xfId="0" applyFont="1" applyFill="1" applyBorder="1" applyAlignment="1"/>
    <xf numFmtId="0" fontId="3" fillId="36" borderId="34" xfId="0" applyFont="1" applyFill="1" applyBorder="1" applyAlignment="1"/>
    <xf numFmtId="0" fontId="0" fillId="41" borderId="23" xfId="0" applyFill="1" applyBorder="1"/>
    <xf numFmtId="0" fontId="7" fillId="37" borderId="35" xfId="0" applyFont="1" applyFill="1" applyBorder="1" applyAlignment="1">
      <alignment horizontal="center" vertical="center" wrapText="1"/>
    </xf>
    <xf numFmtId="0" fontId="7" fillId="37" borderId="36" xfId="0" applyFont="1" applyFill="1" applyBorder="1" applyAlignment="1">
      <alignment horizontal="center" vertical="center" wrapText="1"/>
    </xf>
    <xf numFmtId="0" fontId="7" fillId="37" borderId="37" xfId="0" applyFont="1" applyFill="1" applyBorder="1" applyAlignment="1">
      <alignment horizontal="center" vertical="center" wrapText="1"/>
    </xf>
    <xf numFmtId="0" fontId="6" fillId="37" borderId="38" xfId="0" applyFont="1" applyFill="1" applyBorder="1" applyAlignment="1">
      <alignment vertical="center"/>
    </xf>
    <xf numFmtId="0" fontId="0" fillId="37" borderId="39" xfId="0" applyFill="1" applyBorder="1" applyAlignment="1">
      <alignment vertical="center"/>
    </xf>
    <xf numFmtId="0" fontId="7" fillId="37" borderId="40" xfId="0" applyFont="1" applyFill="1" applyBorder="1" applyAlignment="1">
      <alignment horizontal="center" vertical="center"/>
    </xf>
    <xf numFmtId="0" fontId="7" fillId="37" borderId="41" xfId="0" applyFont="1" applyFill="1" applyBorder="1" applyAlignment="1">
      <alignment horizontal="center" vertical="center"/>
    </xf>
    <xf numFmtId="0" fontId="0" fillId="0" borderId="24" xfId="0" applyBorder="1"/>
    <xf numFmtId="0" fontId="5" fillId="41" borderId="23" xfId="0" applyFont="1" applyFill="1" applyBorder="1" applyAlignment="1">
      <alignment vertical="top"/>
    </xf>
    <xf numFmtId="0" fontId="5"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vertical="center"/>
    </xf>
    <xf numFmtId="0" fontId="6" fillId="0" borderId="45" xfId="0" applyNumberFormat="1" applyFont="1" applyBorder="1" applyAlignment="1">
      <alignment horizontal="center" vertical="center"/>
    </xf>
    <xf numFmtId="0" fontId="6" fillId="0" borderId="46" xfId="0" applyNumberFormat="1" applyFont="1" applyBorder="1" applyAlignment="1">
      <alignment horizontal="center" vertical="center"/>
    </xf>
    <xf numFmtId="0" fontId="0" fillId="0" borderId="24" xfId="0" applyBorder="1" applyAlignment="1"/>
    <xf numFmtId="0" fontId="3" fillId="0" borderId="0" xfId="0" applyFont="1" applyBorder="1"/>
    <xf numFmtId="0" fontId="5" fillId="0" borderId="0" xfId="0" applyFont="1" applyFill="1" applyBorder="1" applyAlignment="1">
      <alignment vertical="top"/>
    </xf>
    <xf numFmtId="0" fontId="3" fillId="36" borderId="31" xfId="0" applyFont="1" applyFill="1" applyBorder="1" applyAlignment="1"/>
    <xf numFmtId="0" fontId="0" fillId="0" borderId="23" xfId="0" applyBorder="1"/>
    <xf numFmtId="0" fontId="7" fillId="37" borderId="22" xfId="0" applyFont="1" applyFill="1" applyBorder="1" applyAlignment="1">
      <alignment horizontal="center" vertical="center"/>
    </xf>
    <xf numFmtId="0" fontId="7" fillId="41" borderId="0" xfId="0" applyFont="1" applyFill="1" applyBorder="1" applyAlignment="1">
      <alignment horizontal="center" vertical="center"/>
    </xf>
    <xf numFmtId="0" fontId="6" fillId="0" borderId="42" xfId="0" applyFont="1" applyBorder="1" applyAlignment="1">
      <alignment horizontal="center" vertical="center"/>
    </xf>
    <xf numFmtId="0" fontId="5" fillId="0" borderId="42" xfId="0" applyFont="1" applyFill="1" applyBorder="1" applyAlignment="1">
      <alignment horizontal="center" vertical="top" wrapText="1"/>
    </xf>
    <xf numFmtId="0" fontId="0" fillId="0" borderId="25" xfId="0" applyBorder="1"/>
    <xf numFmtId="0" fontId="0" fillId="0" borderId="26" xfId="0" applyBorder="1"/>
    <xf numFmtId="0" fontId="5" fillId="0" borderId="26" xfId="0" applyFont="1" applyFill="1" applyBorder="1" applyAlignment="1">
      <alignment vertical="top" wrapText="1"/>
    </xf>
    <xf numFmtId="0" fontId="0" fillId="0" borderId="27" xfId="0" applyBorder="1"/>
    <xf numFmtId="0" fontId="0" fillId="0" borderId="47" xfId="0" applyBorder="1"/>
    <xf numFmtId="0" fontId="0" fillId="0" borderId="48" xfId="0" applyBorder="1"/>
    <xf numFmtId="0" fontId="0" fillId="0" borderId="49" xfId="0" applyBorder="1"/>
    <xf numFmtId="0" fontId="3" fillId="37" borderId="47" xfId="0" applyFont="1" applyFill="1" applyBorder="1" applyAlignment="1"/>
    <xf numFmtId="0" fontId="3" fillId="37" borderId="48" xfId="0" applyFont="1" applyFill="1" applyBorder="1" applyAlignment="1"/>
    <xf numFmtId="0" fontId="3" fillId="37" borderId="49" xfId="0" applyFont="1" applyFill="1" applyBorder="1" applyAlignment="1"/>
    <xf numFmtId="0" fontId="3" fillId="34" borderId="50" xfId="0" applyFont="1" applyFill="1" applyBorder="1" applyAlignment="1"/>
    <xf numFmtId="0" fontId="3" fillId="0" borderId="51" xfId="0" applyFont="1" applyFill="1" applyBorder="1" applyAlignment="1">
      <alignment vertical="center"/>
    </xf>
    <xf numFmtId="0" fontId="6" fillId="0" borderId="52" xfId="0" applyFont="1" applyFill="1" applyBorder="1" applyAlignment="1">
      <alignment vertical="top"/>
    </xf>
    <xf numFmtId="0" fontId="3" fillId="40" borderId="42" xfId="0" applyFont="1" applyFill="1" applyBorder="1" applyAlignment="1">
      <alignment vertical="top" wrapText="1"/>
    </xf>
    <xf numFmtId="0" fontId="0" fillId="0" borderId="0" xfId="0" applyAlignment="1">
      <alignment wrapText="1"/>
    </xf>
    <xf numFmtId="0" fontId="0" fillId="0" borderId="0" xfId="0" applyProtection="1">
      <protection locked="0"/>
    </xf>
    <xf numFmtId="0" fontId="3" fillId="37" borderId="54" xfId="0" applyFont="1" applyFill="1" applyBorder="1" applyAlignment="1" applyProtection="1">
      <alignment vertical="top" wrapText="1"/>
      <protection locked="0"/>
    </xf>
    <xf numFmtId="0" fontId="26" fillId="36" borderId="55" xfId="0" applyFont="1" applyFill="1" applyBorder="1" applyProtection="1">
      <protection locked="0"/>
    </xf>
    <xf numFmtId="0" fontId="26" fillId="36" borderId="55" xfId="0" applyFont="1" applyFill="1" applyBorder="1" applyAlignment="1" applyProtection="1">
      <alignment vertical="center"/>
      <protection locked="0"/>
    </xf>
    <xf numFmtId="0" fontId="6" fillId="41" borderId="56" xfId="0" applyFont="1" applyFill="1" applyBorder="1" applyAlignment="1"/>
    <xf numFmtId="0" fontId="6" fillId="0" borderId="57" xfId="0" applyFont="1" applyBorder="1"/>
    <xf numFmtId="165" fontId="0" fillId="0" borderId="40" xfId="0" applyNumberFormat="1" applyBorder="1" applyAlignment="1">
      <alignment horizontal="left" vertical="top"/>
    </xf>
    <xf numFmtId="0" fontId="6" fillId="0" borderId="40" xfId="0" applyFont="1" applyBorder="1" applyAlignment="1">
      <alignment horizontal="left" vertical="top"/>
    </xf>
    <xf numFmtId="0" fontId="6" fillId="0" borderId="40" xfId="0" applyFont="1" applyBorder="1" applyAlignment="1">
      <alignment horizontal="left" vertical="top" wrapText="1"/>
    </xf>
    <xf numFmtId="0" fontId="6" fillId="0" borderId="28" xfId="0" applyFont="1" applyFill="1" applyBorder="1" applyAlignment="1">
      <alignment horizontal="left" vertical="top" indent="1"/>
    </xf>
    <xf numFmtId="2" fontId="3" fillId="0" borderId="53" xfId="0" applyNumberFormat="1" applyFont="1" applyBorder="1" applyAlignment="1">
      <alignment horizontal="center"/>
    </xf>
    <xf numFmtId="0" fontId="3" fillId="42" borderId="42" xfId="0" applyFont="1" applyFill="1" applyBorder="1" applyAlignment="1" applyProtection="1">
      <alignment vertical="top" wrapText="1"/>
    </xf>
    <xf numFmtId="0" fontId="0" fillId="0" borderId="54" xfId="0" applyFill="1" applyBorder="1" applyAlignment="1">
      <alignment vertical="top" wrapText="1"/>
    </xf>
    <xf numFmtId="0" fontId="6" fillId="0" borderId="54" xfId="0" applyFont="1" applyFill="1" applyBorder="1" applyAlignment="1">
      <alignment vertical="top" wrapText="1"/>
    </xf>
    <xf numFmtId="0" fontId="0" fillId="0" borderId="0" xfId="0" applyFill="1" applyAlignment="1">
      <alignment vertical="top" wrapText="1"/>
    </xf>
    <xf numFmtId="0" fontId="0" fillId="0" borderId="0" xfId="0" applyFill="1" applyProtection="1">
      <protection locked="0"/>
    </xf>
    <xf numFmtId="0" fontId="6" fillId="0" borderId="54" xfId="0" applyFont="1" applyFill="1" applyBorder="1" applyAlignment="1" applyProtection="1">
      <alignment horizontal="left" vertical="top" wrapText="1"/>
      <protection locked="0"/>
    </xf>
    <xf numFmtId="0" fontId="6" fillId="0" borderId="8" xfId="0" applyFont="1" applyBorder="1" applyAlignment="1">
      <alignment horizontal="left" vertical="top" wrapText="1"/>
    </xf>
    <xf numFmtId="0" fontId="3" fillId="37" borderId="50" xfId="0" applyFont="1" applyFill="1" applyBorder="1" applyAlignment="1" applyProtection="1">
      <alignment vertical="center"/>
    </xf>
    <xf numFmtId="0" fontId="3" fillId="37" borderId="39" xfId="0" applyFont="1" applyFill="1" applyBorder="1" applyAlignment="1" applyProtection="1">
      <alignment vertical="center"/>
    </xf>
    <xf numFmtId="0" fontId="6" fillId="0" borderId="0" xfId="0" applyFont="1" applyFill="1" applyAlignment="1" applyProtection="1"/>
    <xf numFmtId="0" fontId="3" fillId="38" borderId="51" xfId="0" applyFont="1" applyFill="1" applyBorder="1" applyAlignment="1" applyProtection="1">
      <alignment vertical="top"/>
    </xf>
    <xf numFmtId="0" fontId="6" fillId="41" borderId="17" xfId="0" applyFont="1" applyFill="1" applyBorder="1" applyAlignment="1" applyProtection="1">
      <alignment vertical="top"/>
    </xf>
    <xf numFmtId="0" fontId="6" fillId="41" borderId="51" xfId="0" applyFont="1" applyFill="1" applyBorder="1" applyAlignment="1" applyProtection="1">
      <alignment vertical="top"/>
    </xf>
    <xf numFmtId="0" fontId="6" fillId="41" borderId="19" xfId="0" applyFont="1" applyFill="1" applyBorder="1" applyAlignment="1" applyProtection="1">
      <alignment vertical="top"/>
    </xf>
    <xf numFmtId="0" fontId="3" fillId="38" borderId="52" xfId="0" applyFont="1" applyFill="1" applyBorder="1" applyAlignment="1" applyProtection="1">
      <alignment vertical="top"/>
    </xf>
    <xf numFmtId="0" fontId="6" fillId="41" borderId="20" xfId="0" applyFont="1" applyFill="1" applyBorder="1" applyAlignment="1" applyProtection="1">
      <alignment vertical="top"/>
    </xf>
    <xf numFmtId="0" fontId="6" fillId="41" borderId="52" xfId="0" applyFont="1" applyFill="1" applyBorder="1" applyAlignment="1" applyProtection="1">
      <alignment vertical="top"/>
    </xf>
    <xf numFmtId="0" fontId="6" fillId="41" borderId="16" xfId="0" applyFont="1" applyFill="1" applyBorder="1" applyAlignment="1" applyProtection="1">
      <alignment vertical="top"/>
    </xf>
    <xf numFmtId="0" fontId="3" fillId="38" borderId="50" xfId="0" applyFont="1" applyFill="1" applyBorder="1" applyAlignment="1" applyProtection="1">
      <alignment vertical="top"/>
    </xf>
    <xf numFmtId="0" fontId="3" fillId="38" borderId="39" xfId="0" applyFont="1" applyFill="1" applyBorder="1" applyAlignment="1" applyProtection="1">
      <alignment vertical="top"/>
    </xf>
    <xf numFmtId="0" fontId="6" fillId="41" borderId="10" xfId="0" applyFont="1" applyFill="1" applyBorder="1" applyAlignment="1" applyProtection="1">
      <alignment vertical="top"/>
    </xf>
    <xf numFmtId="0" fontId="6" fillId="41" borderId="50" xfId="0" applyFont="1" applyFill="1" applyBorder="1" applyAlignment="1" applyProtection="1">
      <alignment vertical="top"/>
    </xf>
    <xf numFmtId="0" fontId="6" fillId="41" borderId="39" xfId="0" applyFont="1" applyFill="1" applyBorder="1" applyAlignment="1" applyProtection="1">
      <alignment vertical="top"/>
    </xf>
    <xf numFmtId="0" fontId="3" fillId="38" borderId="56" xfId="0" applyFont="1" applyFill="1" applyBorder="1" applyAlignment="1" applyProtection="1">
      <alignment vertical="top"/>
    </xf>
    <xf numFmtId="0" fontId="3" fillId="38" borderId="57" xfId="0" applyFont="1" applyFill="1" applyBorder="1" applyAlignment="1" applyProtection="1">
      <alignment vertical="top"/>
    </xf>
    <xf numFmtId="0" fontId="3" fillId="38" borderId="58" xfId="0" applyFont="1" applyFill="1" applyBorder="1" applyAlignment="1" applyProtection="1">
      <alignment vertical="top"/>
    </xf>
    <xf numFmtId="0" fontId="6" fillId="41" borderId="59" xfId="0" applyFont="1" applyFill="1" applyBorder="1" applyAlignment="1" applyProtection="1">
      <alignment horizontal="left" vertical="top"/>
    </xf>
    <xf numFmtId="0" fontId="6" fillId="41" borderId="57" xfId="0" applyFont="1" applyFill="1" applyBorder="1" applyAlignment="1" applyProtection="1">
      <alignment horizontal="left" vertical="top"/>
    </xf>
    <xf numFmtId="0" fontId="6" fillId="41" borderId="53" xfId="0" applyFont="1" applyFill="1" applyBorder="1" applyAlignment="1" applyProtection="1">
      <alignment horizontal="left" vertical="top"/>
    </xf>
    <xf numFmtId="0" fontId="6" fillId="41" borderId="13" xfId="0" applyFont="1" applyFill="1" applyBorder="1" applyAlignment="1" applyProtection="1">
      <alignment vertical="top"/>
    </xf>
    <xf numFmtId="0" fontId="6" fillId="41" borderId="0" xfId="0" applyFont="1" applyFill="1" applyBorder="1" applyAlignment="1" applyProtection="1">
      <alignment vertical="top"/>
    </xf>
    <xf numFmtId="0" fontId="6" fillId="41" borderId="14" xfId="0" applyFont="1" applyFill="1" applyBorder="1" applyAlignment="1" applyProtection="1">
      <alignment vertical="top"/>
    </xf>
    <xf numFmtId="0" fontId="25" fillId="38" borderId="60" xfId="0" applyFont="1" applyFill="1" applyBorder="1" applyAlignment="1" applyProtection="1">
      <alignment vertical="top"/>
    </xf>
    <xf numFmtId="0" fontId="3" fillId="38" borderId="55" xfId="0" applyFont="1" applyFill="1" applyBorder="1" applyAlignment="1" applyProtection="1">
      <alignment vertical="top"/>
    </xf>
    <xf numFmtId="0" fontId="3" fillId="38" borderId="61" xfId="0" applyFont="1" applyFill="1" applyBorder="1" applyAlignment="1" applyProtection="1">
      <alignment vertical="top"/>
    </xf>
    <xf numFmtId="0" fontId="3" fillId="38" borderId="62" xfId="0" applyFont="1" applyFill="1" applyBorder="1" applyAlignment="1" applyProtection="1">
      <alignment vertical="top"/>
    </xf>
    <xf numFmtId="0" fontId="3" fillId="38" borderId="63" xfId="0" applyFont="1" applyFill="1" applyBorder="1" applyAlignment="1" applyProtection="1">
      <alignment vertical="top"/>
    </xf>
    <xf numFmtId="0" fontId="25" fillId="38" borderId="56" xfId="0" applyFont="1" applyFill="1" applyBorder="1" applyAlignment="1" applyProtection="1">
      <alignment vertical="top"/>
    </xf>
    <xf numFmtId="0" fontId="3" fillId="38" borderId="53" xfId="0" applyFont="1" applyFill="1" applyBorder="1" applyAlignment="1" applyProtection="1">
      <alignment vertical="top"/>
    </xf>
    <xf numFmtId="0" fontId="26" fillId="36" borderId="0" xfId="0" applyFont="1" applyFill="1" applyBorder="1" applyProtection="1">
      <protection locked="0"/>
    </xf>
    <xf numFmtId="0" fontId="6" fillId="35" borderId="68" xfId="0" applyFont="1" applyFill="1" applyBorder="1" applyProtection="1"/>
    <xf numFmtId="0" fontId="8" fillId="35" borderId="63" xfId="0" applyFont="1" applyFill="1" applyBorder="1" applyAlignment="1" applyProtection="1"/>
    <xf numFmtId="0" fontId="6" fillId="35" borderId="63" xfId="0" applyFont="1" applyFill="1" applyBorder="1" applyProtection="1"/>
    <xf numFmtId="0" fontId="6" fillId="35" borderId="63" xfId="0" applyFont="1" applyFill="1" applyBorder="1" applyAlignment="1" applyProtection="1"/>
    <xf numFmtId="0" fontId="6" fillId="35" borderId="69" xfId="0" applyFont="1" applyFill="1" applyBorder="1" applyProtection="1"/>
    <xf numFmtId="0" fontId="3" fillId="36" borderId="68" xfId="0" applyFont="1" applyFill="1" applyBorder="1" applyAlignment="1" applyProtection="1">
      <alignment vertical="center"/>
    </xf>
    <xf numFmtId="0" fontId="0" fillId="36" borderId="63" xfId="0" applyFill="1" applyBorder="1" applyAlignment="1" applyProtection="1">
      <alignment vertical="top"/>
    </xf>
    <xf numFmtId="0" fontId="0" fillId="36" borderId="69" xfId="0" applyFill="1" applyBorder="1" applyAlignment="1" applyProtection="1">
      <alignment vertical="top"/>
    </xf>
    <xf numFmtId="0" fontId="3" fillId="34" borderId="67" xfId="0" applyFont="1" applyFill="1" applyBorder="1" applyAlignment="1" applyProtection="1">
      <alignment vertical="center"/>
    </xf>
    <xf numFmtId="0" fontId="0" fillId="37" borderId="67" xfId="0" applyFill="1" applyBorder="1" applyAlignment="1" applyProtection="1">
      <alignment vertical="center"/>
    </xf>
    <xf numFmtId="0" fontId="3" fillId="41" borderId="39" xfId="0" applyFont="1" applyFill="1" applyBorder="1" applyAlignment="1" applyProtection="1">
      <alignment vertical="center"/>
    </xf>
    <xf numFmtId="0" fontId="3" fillId="41" borderId="10" xfId="0" applyFont="1" applyFill="1" applyBorder="1" applyAlignment="1" applyProtection="1">
      <alignment horizontal="left" vertical="center"/>
    </xf>
    <xf numFmtId="0" fontId="3" fillId="0" borderId="10" xfId="0" applyFont="1" applyBorder="1" applyAlignment="1" applyProtection="1">
      <alignment horizontal="left" vertical="center"/>
    </xf>
    <xf numFmtId="0" fontId="1" fillId="41" borderId="0" xfId="0" applyFont="1" applyFill="1" applyProtection="1"/>
    <xf numFmtId="0" fontId="0" fillId="0" borderId="62" xfId="0" applyBorder="1"/>
    <xf numFmtId="0" fontId="0" fillId="0" borderId="63" xfId="0" applyBorder="1"/>
    <xf numFmtId="0" fontId="6" fillId="0" borderId="54" xfId="0" applyNumberFormat="1" applyFont="1" applyFill="1" applyBorder="1" applyAlignment="1">
      <alignment horizontal="center" vertical="top" wrapText="1"/>
    </xf>
    <xf numFmtId="0" fontId="27" fillId="0" borderId="54" xfId="0" applyFont="1" applyBorder="1" applyAlignment="1">
      <alignment horizontal="center"/>
    </xf>
    <xf numFmtId="0" fontId="6" fillId="0" borderId="72" xfId="0" applyNumberFormat="1" applyFont="1" applyBorder="1" applyAlignment="1">
      <alignment horizontal="center" vertical="center"/>
    </xf>
    <xf numFmtId="0" fontId="3" fillId="38" borderId="64" xfId="0" applyFont="1" applyFill="1" applyBorder="1" applyAlignment="1" applyProtection="1">
      <alignment vertical="top"/>
    </xf>
    <xf numFmtId="0" fontId="3" fillId="38" borderId="65" xfId="0" applyFont="1" applyFill="1" applyBorder="1" applyAlignment="1" applyProtection="1">
      <alignment vertical="top"/>
    </xf>
    <xf numFmtId="0" fontId="3" fillId="38" borderId="66" xfId="0" applyFont="1" applyFill="1" applyBorder="1" applyAlignment="1" applyProtection="1">
      <alignment vertical="top"/>
    </xf>
    <xf numFmtId="0" fontId="3" fillId="34" borderId="50" xfId="0" applyFont="1" applyFill="1" applyBorder="1" applyAlignment="1" applyProtection="1"/>
    <xf numFmtId="0" fontId="3" fillId="34" borderId="53" xfId="0" applyFont="1" applyFill="1" applyBorder="1" applyAlignment="1" applyProtection="1">
      <protection locked="0"/>
    </xf>
    <xf numFmtId="0" fontId="3" fillId="34" borderId="0" xfId="0" applyFont="1" applyFill="1" applyBorder="1" applyAlignment="1" applyProtection="1">
      <protection locked="0"/>
    </xf>
    <xf numFmtId="0" fontId="3" fillId="34" borderId="50" xfId="0" applyFont="1" applyFill="1" applyBorder="1" applyAlignment="1" applyProtection="1">
      <protection locked="0"/>
    </xf>
    <xf numFmtId="0" fontId="3" fillId="34" borderId="51" xfId="0" applyFont="1" applyFill="1" applyBorder="1" applyAlignment="1" applyProtection="1">
      <protection locked="0"/>
    </xf>
    <xf numFmtId="0" fontId="0" fillId="39" borderId="73" xfId="0" applyFill="1" applyBorder="1" applyAlignment="1">
      <alignment wrapText="1"/>
    </xf>
    <xf numFmtId="0" fontId="0" fillId="41" borderId="0" xfId="0" applyFill="1" applyAlignment="1">
      <alignment wrapText="1"/>
    </xf>
    <xf numFmtId="0" fontId="0" fillId="41" borderId="0" xfId="0" applyFill="1" applyProtection="1">
      <protection locked="0"/>
    </xf>
    <xf numFmtId="0" fontId="0" fillId="41" borderId="0" xfId="0" applyFill="1"/>
    <xf numFmtId="0" fontId="0" fillId="41" borderId="0" xfId="0" applyFill="1" applyProtection="1"/>
    <xf numFmtId="0" fontId="6" fillId="41" borderId="0" xfId="0" applyFont="1" applyFill="1" applyAlignment="1">
      <alignment wrapText="1"/>
    </xf>
    <xf numFmtId="0" fontId="6" fillId="41" borderId="0" xfId="0" applyFont="1" applyFill="1" applyBorder="1" applyAlignment="1">
      <alignment wrapText="1"/>
    </xf>
    <xf numFmtId="0" fontId="6" fillId="41" borderId="0" xfId="0" applyFont="1" applyFill="1" applyProtection="1">
      <protection locked="0"/>
    </xf>
    <xf numFmtId="0" fontId="31" fillId="41" borderId="0" xfId="0" applyFont="1" applyFill="1"/>
    <xf numFmtId="0" fontId="32" fillId="41" borderId="0" xfId="0" applyFont="1" applyFill="1"/>
    <xf numFmtId="0" fontId="27" fillId="0" borderId="42" xfId="0" applyFont="1" applyBorder="1" applyAlignment="1">
      <alignment horizontal="center" vertical="center"/>
    </xf>
    <xf numFmtId="0" fontId="27" fillId="0" borderId="42" xfId="0" applyFont="1" applyBorder="1" applyAlignment="1">
      <alignment horizontal="center" vertical="center" wrapText="1"/>
    </xf>
    <xf numFmtId="9" fontId="27" fillId="0" borderId="42" xfId="0" applyNumberFormat="1" applyFont="1" applyFill="1" applyBorder="1" applyAlignment="1">
      <alignment horizontal="center" vertical="center"/>
    </xf>
    <xf numFmtId="0" fontId="6" fillId="0" borderId="54" xfId="695" applyFont="1" applyFill="1" applyBorder="1" applyAlignment="1" applyProtection="1">
      <alignment horizontal="left" vertical="top" wrapText="1"/>
      <protection locked="0"/>
    </xf>
    <xf numFmtId="0" fontId="6" fillId="0" borderId="54" xfId="0" applyFont="1" applyFill="1" applyBorder="1" applyAlignment="1">
      <alignment horizontal="left" vertical="top" wrapText="1"/>
    </xf>
    <xf numFmtId="0" fontId="21" fillId="0" borderId="54" xfId="695" applyFont="1" applyFill="1" applyBorder="1" applyAlignment="1" applyProtection="1">
      <alignment horizontal="left" vertical="top" wrapText="1"/>
    </xf>
    <xf numFmtId="0" fontId="6" fillId="0" borderId="54" xfId="0" applyFont="1" applyFill="1" applyBorder="1" applyAlignment="1" applyProtection="1">
      <alignment vertical="top" wrapText="1"/>
    </xf>
    <xf numFmtId="0" fontId="3" fillId="0" borderId="54" xfId="0" applyFont="1" applyFill="1" applyBorder="1" applyAlignment="1">
      <alignment vertical="top" wrapText="1"/>
    </xf>
    <xf numFmtId="0" fontId="0" fillId="0" borderId="54" xfId="0" applyFill="1" applyBorder="1" applyAlignment="1" applyProtection="1">
      <alignment vertical="top" wrapText="1"/>
      <protection locked="0"/>
    </xf>
    <xf numFmtId="0" fontId="6" fillId="0" borderId="8" xfId="0" applyFont="1" applyBorder="1" applyAlignment="1">
      <alignment horizontal="left" vertical="top"/>
    </xf>
    <xf numFmtId="0" fontId="6" fillId="0" borderId="54" xfId="0" applyFont="1" applyFill="1" applyBorder="1" applyAlignment="1" applyProtection="1">
      <alignment horizontal="left" vertical="top" wrapText="1"/>
    </xf>
    <xf numFmtId="0" fontId="26" fillId="0" borderId="54" xfId="0" applyFont="1" applyFill="1" applyBorder="1" applyAlignment="1" applyProtection="1">
      <alignment horizontal="left" vertical="top" wrapText="1"/>
    </xf>
    <xf numFmtId="0" fontId="6" fillId="0" borderId="54" xfId="650" applyFont="1" applyFill="1" applyBorder="1" applyAlignment="1">
      <alignment vertical="top" wrapText="1"/>
    </xf>
    <xf numFmtId="0" fontId="6" fillId="0" borderId="54" xfId="508" applyNumberFormat="1" applyFill="1" applyBorder="1" applyAlignment="1" applyProtection="1">
      <alignment horizontal="center" vertical="top"/>
    </xf>
    <xf numFmtId="0" fontId="6" fillId="0" borderId="54" xfId="0" applyFont="1" applyFill="1" applyBorder="1" applyAlignment="1" applyProtection="1">
      <alignment vertical="top" wrapText="1"/>
      <protection locked="0"/>
    </xf>
    <xf numFmtId="0" fontId="26" fillId="0" borderId="54" xfId="0" applyFont="1" applyFill="1" applyBorder="1" applyAlignment="1" applyProtection="1">
      <alignment vertical="top" wrapText="1"/>
    </xf>
    <xf numFmtId="0" fontId="0" fillId="0" borderId="54" xfId="0" applyFill="1" applyBorder="1" applyAlignment="1" applyProtection="1">
      <alignment horizontal="left" vertical="top" wrapText="1"/>
      <protection locked="0"/>
    </xf>
    <xf numFmtId="0" fontId="0" fillId="0" borderId="54" xfId="0" applyFill="1" applyBorder="1" applyAlignment="1">
      <alignment horizontal="left" vertical="top"/>
    </xf>
    <xf numFmtId="0" fontId="6" fillId="0" borderId="54" xfId="0" applyFont="1" applyFill="1" applyBorder="1" applyAlignment="1">
      <alignment horizontal="left" vertical="top"/>
    </xf>
    <xf numFmtId="0" fontId="0" fillId="0" borderId="0" xfId="0" applyFont="1" applyFill="1" applyAlignment="1">
      <alignment vertical="top" wrapText="1"/>
    </xf>
    <xf numFmtId="0" fontId="0" fillId="0" borderId="0" xfId="0" applyFont="1" applyFill="1"/>
    <xf numFmtId="0" fontId="0" fillId="0" borderId="0" xfId="0" applyFont="1" applyFill="1" applyProtection="1">
      <protection locked="0"/>
    </xf>
    <xf numFmtId="0" fontId="0" fillId="0" borderId="54" xfId="0" applyFont="1" applyFill="1" applyBorder="1" applyAlignment="1">
      <alignment vertical="top" wrapText="1"/>
    </xf>
    <xf numFmtId="0" fontId="0" fillId="0" borderId="54" xfId="0" applyFont="1" applyFill="1" applyBorder="1" applyAlignment="1" applyProtection="1">
      <alignment horizontal="left" vertical="top" wrapText="1"/>
      <protection locked="0"/>
    </xf>
    <xf numFmtId="0" fontId="34" fillId="0" borderId="54" xfId="0" applyFont="1" applyFill="1" applyBorder="1" applyAlignment="1">
      <alignment horizontal="left" vertical="top" wrapText="1"/>
    </xf>
    <xf numFmtId="0" fontId="0" fillId="0" borderId="0" xfId="0" applyFill="1" applyAlignment="1">
      <alignment wrapText="1"/>
    </xf>
    <xf numFmtId="0" fontId="0" fillId="41" borderId="54" xfId="0" applyFill="1" applyBorder="1" applyAlignment="1">
      <alignment vertical="top" wrapText="1"/>
    </xf>
    <xf numFmtId="165" fontId="0" fillId="0" borderId="40" xfId="0" applyNumberFormat="1" applyBorder="1" applyAlignment="1">
      <alignment horizontal="left" vertical="top" wrapText="1"/>
    </xf>
    <xf numFmtId="14" fontId="0" fillId="0" borderId="10" xfId="0" applyNumberFormat="1" applyBorder="1" applyAlignment="1">
      <alignment horizontal="left" vertical="top" wrapText="1"/>
    </xf>
    <xf numFmtId="0" fontId="34" fillId="0" borderId="54" xfId="0" applyFont="1" applyFill="1" applyBorder="1" applyAlignment="1">
      <alignment vertical="top" wrapText="1"/>
    </xf>
    <xf numFmtId="0" fontId="0" fillId="0" borderId="0" xfId="0" applyFill="1" applyProtection="1"/>
    <xf numFmtId="0" fontId="0" fillId="0" borderId="0" xfId="0" applyFill="1" applyBorder="1" applyAlignment="1">
      <alignment vertical="top" wrapText="1"/>
    </xf>
    <xf numFmtId="0" fontId="6" fillId="0" borderId="74" xfId="0" applyFont="1" applyBorder="1" applyAlignment="1" applyProtection="1">
      <alignment vertical="top" wrapText="1"/>
      <protection locked="0"/>
    </xf>
    <xf numFmtId="0" fontId="6" fillId="0" borderId="54" xfId="695" applyFont="1" applyFill="1" applyBorder="1" applyAlignment="1" applyProtection="1">
      <alignment horizontal="left" vertical="top" wrapText="1"/>
    </xf>
    <xf numFmtId="0" fontId="6" fillId="0" borderId="71" xfId="0" applyFont="1" applyBorder="1" applyAlignment="1" applyProtection="1">
      <alignment horizontal="left" vertical="top" wrapText="1"/>
      <protection locked="0"/>
    </xf>
    <xf numFmtId="14" fontId="6" fillId="0" borderId="71" xfId="0" quotePrefix="1" applyNumberFormat="1" applyFont="1" applyBorder="1" applyAlignment="1" applyProtection="1">
      <alignment horizontal="left" vertical="top" wrapText="1"/>
      <protection locked="0"/>
    </xf>
    <xf numFmtId="166" fontId="6" fillId="0" borderId="71" xfId="0" applyNumberFormat="1" applyFont="1" applyBorder="1" applyAlignment="1" applyProtection="1">
      <alignment horizontal="left" vertical="top" wrapText="1"/>
      <protection locked="0"/>
    </xf>
    <xf numFmtId="14" fontId="6" fillId="0" borderId="70" xfId="0" applyNumberFormat="1" applyFont="1" applyBorder="1" applyAlignment="1" applyProtection="1">
      <alignment horizontal="left" vertical="top" wrapText="1"/>
      <protection locked="0"/>
    </xf>
    <xf numFmtId="0" fontId="3" fillId="39" borderId="75" xfId="0" applyFont="1" applyFill="1" applyBorder="1" applyAlignment="1" applyProtection="1">
      <alignment horizontal="left" vertical="top" wrapText="1"/>
    </xf>
    <xf numFmtId="0" fontId="26" fillId="0" borderId="54" xfId="0" applyNumberFormat="1" applyFont="1" applyFill="1" applyBorder="1" applyAlignment="1" applyProtection="1">
      <alignment horizontal="left" vertical="top" wrapText="1" readingOrder="1"/>
    </xf>
    <xf numFmtId="0" fontId="3" fillId="42" borderId="74" xfId="0" applyFont="1" applyFill="1" applyBorder="1" applyAlignment="1" applyProtection="1">
      <alignment horizontal="left" vertical="top" wrapText="1"/>
    </xf>
    <xf numFmtId="0" fontId="3" fillId="42" borderId="74" xfId="740" applyFont="1" applyFill="1" applyBorder="1" applyAlignment="1" applyProtection="1">
      <alignment horizontal="left" vertical="top" wrapText="1"/>
    </xf>
    <xf numFmtId="0" fontId="26" fillId="0" borderId="74" xfId="0" applyNumberFormat="1" applyFont="1" applyFill="1" applyBorder="1" applyAlignment="1" applyProtection="1">
      <alignment horizontal="left" vertical="top" wrapText="1" readingOrder="1"/>
    </xf>
    <xf numFmtId="0" fontId="0" fillId="41" borderId="74" xfId="0" applyFill="1" applyBorder="1" applyAlignment="1">
      <alignment vertical="top" wrapText="1"/>
    </xf>
    <xf numFmtId="0" fontId="6" fillId="41" borderId="74" xfId="0" applyFont="1" applyFill="1" applyBorder="1" applyAlignment="1">
      <alignment vertical="top" wrapText="1"/>
    </xf>
    <xf numFmtId="0" fontId="6" fillId="0" borderId="74" xfId="0" applyFont="1" applyFill="1" applyBorder="1" applyAlignment="1">
      <alignment horizontal="left" vertical="top" wrapText="1"/>
    </xf>
    <xf numFmtId="0" fontId="35" fillId="43" borderId="74" xfId="0" applyFont="1" applyFill="1" applyBorder="1" applyAlignment="1">
      <alignment wrapText="1"/>
    </xf>
    <xf numFmtId="0" fontId="28" fillId="43" borderId="74" xfId="0" applyFont="1" applyFill="1" applyBorder="1" applyAlignment="1">
      <alignment horizontal="center" wrapText="1"/>
    </xf>
    <xf numFmtId="0" fontId="29" fillId="41" borderId="74" xfId="0" applyFont="1" applyFill="1" applyBorder="1" applyAlignment="1">
      <alignment horizontal="left" vertical="center" wrapText="1"/>
    </xf>
    <xf numFmtId="0" fontId="29" fillId="41" borderId="74" xfId="0" applyFont="1" applyFill="1" applyBorder="1" applyAlignment="1">
      <alignment horizontal="center" wrapText="1"/>
    </xf>
    <xf numFmtId="0" fontId="6" fillId="0" borderId="74" xfId="0" applyFont="1" applyFill="1" applyBorder="1" applyAlignment="1" applyProtection="1">
      <alignment horizontal="left" vertical="top" wrapText="1"/>
    </xf>
    <xf numFmtId="0" fontId="6" fillId="0" borderId="74" xfId="0" applyFont="1" applyFill="1" applyBorder="1" applyAlignment="1">
      <alignment vertical="top" wrapText="1"/>
    </xf>
    <xf numFmtId="0" fontId="6" fillId="0" borderId="60" xfId="0" applyFont="1" applyFill="1" applyBorder="1" applyAlignment="1" applyProtection="1">
      <alignment horizontal="left" vertical="top" wrapText="1"/>
    </xf>
    <xf numFmtId="0" fontId="6" fillId="0" borderId="55" xfId="0" applyFont="1" applyFill="1" applyBorder="1" applyAlignment="1" applyProtection="1">
      <alignment horizontal="left" vertical="top" wrapText="1"/>
    </xf>
    <xf numFmtId="0" fontId="6" fillId="0" borderId="61" xfId="0" applyFont="1" applyFill="1" applyBorder="1" applyAlignment="1" applyProtection="1">
      <alignment horizontal="left" vertical="top" wrapText="1"/>
    </xf>
    <xf numFmtId="0" fontId="6" fillId="0" borderId="64" xfId="0" applyFont="1" applyFill="1" applyBorder="1" applyAlignment="1" applyProtection="1">
      <alignment horizontal="left" vertical="top" wrapText="1"/>
    </xf>
    <xf numFmtId="0" fontId="6" fillId="0" borderId="65" xfId="0" applyFont="1" applyFill="1" applyBorder="1" applyAlignment="1" applyProtection="1">
      <alignment horizontal="left" vertical="top" wrapText="1"/>
    </xf>
    <xf numFmtId="0" fontId="6" fillId="0" borderId="66" xfId="0" applyFont="1" applyFill="1" applyBorder="1" applyAlignment="1" applyProtection="1">
      <alignment horizontal="left" vertical="top" wrapText="1"/>
    </xf>
    <xf numFmtId="0" fontId="6" fillId="41" borderId="17" xfId="0" applyFont="1" applyFill="1" applyBorder="1" applyAlignment="1" applyProtection="1">
      <alignment horizontal="left" vertical="top" wrapText="1"/>
    </xf>
    <xf numFmtId="0" fontId="6" fillId="41" borderId="51" xfId="0" applyFont="1" applyFill="1" applyBorder="1" applyAlignment="1" applyProtection="1">
      <alignment horizontal="left" vertical="top"/>
    </xf>
    <xf numFmtId="0" fontId="6" fillId="41" borderId="19" xfId="0" applyFont="1" applyFill="1" applyBorder="1" applyAlignment="1" applyProtection="1">
      <alignment horizontal="left" vertical="top"/>
    </xf>
    <xf numFmtId="0" fontId="6" fillId="41" borderId="13" xfId="0" applyFont="1" applyFill="1" applyBorder="1" applyAlignment="1" applyProtection="1">
      <alignment horizontal="left" vertical="top"/>
    </xf>
    <xf numFmtId="0" fontId="6" fillId="41" borderId="0" xfId="0" applyFont="1" applyFill="1" applyBorder="1" applyAlignment="1" applyProtection="1">
      <alignment horizontal="left" vertical="top"/>
    </xf>
    <xf numFmtId="0" fontId="6" fillId="41" borderId="14" xfId="0" applyFont="1" applyFill="1" applyBorder="1" applyAlignment="1" applyProtection="1">
      <alignment horizontal="left" vertical="top"/>
    </xf>
    <xf numFmtId="0" fontId="6" fillId="41" borderId="60" xfId="0" applyFont="1" applyFill="1" applyBorder="1" applyAlignment="1" applyProtection="1">
      <alignment horizontal="left" vertical="top" wrapText="1"/>
    </xf>
    <xf numFmtId="0" fontId="6" fillId="41" borderId="55" xfId="0" applyFont="1" applyFill="1" applyBorder="1" applyAlignment="1" applyProtection="1">
      <alignment horizontal="left" vertical="top" wrapText="1"/>
    </xf>
    <xf numFmtId="0" fontId="6" fillId="41" borderId="61" xfId="0" applyFont="1" applyFill="1" applyBorder="1" applyAlignment="1" applyProtection="1">
      <alignment horizontal="left" vertical="top" wrapText="1"/>
    </xf>
    <xf numFmtId="0" fontId="6" fillId="41" borderId="28" xfId="0" applyFont="1" applyFill="1" applyBorder="1" applyAlignment="1" applyProtection="1">
      <alignment horizontal="left" vertical="top" wrapText="1"/>
    </xf>
    <xf numFmtId="0" fontId="6" fillId="41" borderId="0" xfId="0" applyFont="1" applyFill="1" applyBorder="1" applyAlignment="1" applyProtection="1">
      <alignment horizontal="left" vertical="top" wrapText="1"/>
    </xf>
    <xf numFmtId="0" fontId="6" fillId="41" borderId="63" xfId="0" applyFont="1" applyFill="1" applyBorder="1" applyAlignment="1" applyProtection="1">
      <alignment horizontal="left" vertical="top" wrapText="1"/>
    </xf>
    <xf numFmtId="0" fontId="3" fillId="38" borderId="60" xfId="0" applyFont="1" applyFill="1" applyBorder="1" applyAlignment="1" applyProtection="1">
      <alignment horizontal="left" vertical="top"/>
    </xf>
    <xf numFmtId="0" fontId="3" fillId="38" borderId="55" xfId="0" applyFont="1" applyFill="1" applyBorder="1" applyAlignment="1" applyProtection="1">
      <alignment horizontal="left" vertical="top"/>
    </xf>
    <xf numFmtId="0" fontId="3" fillId="38" borderId="61" xfId="0" applyFont="1" applyFill="1" applyBorder="1" applyAlignment="1" applyProtection="1">
      <alignment horizontal="left" vertical="top"/>
    </xf>
    <xf numFmtId="0" fontId="3" fillId="38" borderId="64" xfId="0" applyFont="1" applyFill="1" applyBorder="1" applyAlignment="1" applyProtection="1">
      <alignment horizontal="left" vertical="top"/>
    </xf>
    <xf numFmtId="0" fontId="3" fillId="38" borderId="65" xfId="0" applyFont="1" applyFill="1" applyBorder="1" applyAlignment="1" applyProtection="1">
      <alignment horizontal="left" vertical="top"/>
    </xf>
    <xf numFmtId="0" fontId="3" fillId="38" borderId="66" xfId="0" applyFont="1" applyFill="1" applyBorder="1" applyAlignment="1" applyProtection="1">
      <alignment horizontal="left" vertical="top"/>
    </xf>
    <xf numFmtId="0" fontId="6" fillId="41" borderId="64" xfId="0" applyFont="1" applyFill="1" applyBorder="1" applyAlignment="1" applyProtection="1">
      <alignment horizontal="left" vertical="top" wrapText="1"/>
    </xf>
    <xf numFmtId="0" fontId="6" fillId="41" borderId="65" xfId="0" applyFont="1" applyFill="1" applyBorder="1" applyAlignment="1" applyProtection="1">
      <alignment horizontal="left" vertical="top" wrapText="1"/>
    </xf>
    <xf numFmtId="0" fontId="6" fillId="41" borderId="66" xfId="0" applyFont="1" applyFill="1" applyBorder="1" applyAlignment="1" applyProtection="1">
      <alignment horizontal="left" vertical="top" wrapText="1"/>
    </xf>
  </cellXfs>
  <cellStyles count="1645">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4" builtinId="9" hidden="1"/>
    <cellStyle name="Followed Hyperlink" xfId="1576" builtinId="9" hidden="1"/>
    <cellStyle name="Followed Hyperlink" xfId="1578" builtinId="9" hidden="1"/>
    <cellStyle name="Followed Hyperlink" xfId="1580" builtinId="9" hidden="1"/>
    <cellStyle name="Followed Hyperlink" xfId="1582" builtinId="9" hidden="1"/>
    <cellStyle name="Followed Hyperlink" xfId="1584" builtinId="9" hidden="1"/>
    <cellStyle name="Followed Hyperlink" xfId="1586" builtinId="9" hidden="1"/>
    <cellStyle name="Followed Hyperlink" xfId="1588" builtinId="9" hidden="1"/>
    <cellStyle name="Followed Hyperlink" xfId="1590" builtinId="9" hidden="1"/>
    <cellStyle name="Followed Hyperlink" xfId="1592" builtinId="9" hidden="1"/>
    <cellStyle name="Followed Hyperlink" xfId="1594" builtinId="9" hidden="1"/>
    <cellStyle name="Followed Hyperlink" xfId="1596" builtinId="9" hidden="1"/>
    <cellStyle name="Followed Hyperlink" xfId="1598" builtinId="9" hidden="1"/>
    <cellStyle name="Followed Hyperlink" xfId="1600" builtinId="9" hidden="1"/>
    <cellStyle name="Followed Hyperlink" xfId="1602" builtinId="9" hidden="1"/>
    <cellStyle name="Followed Hyperlink" xfId="1604" builtinId="9" hidden="1"/>
    <cellStyle name="Followed Hyperlink" xfId="1606" builtinId="9" hidden="1"/>
    <cellStyle name="Followed Hyperlink" xfId="1608" builtinId="9" hidden="1"/>
    <cellStyle name="Followed Hyperlink" xfId="1610" builtinId="9" hidden="1"/>
    <cellStyle name="Followed Hyperlink" xfId="1612" builtinId="9" hidden="1"/>
    <cellStyle name="Followed Hyperlink" xfId="1614" builtinId="9" hidden="1"/>
    <cellStyle name="Followed Hyperlink" xfId="1616" builtinId="9" hidden="1"/>
    <cellStyle name="Followed Hyperlink" xfId="1618" builtinId="9" hidden="1"/>
    <cellStyle name="Followed Hyperlink" xfId="1620" builtinId="9" hidden="1"/>
    <cellStyle name="Followed Hyperlink" xfId="1622" builtinId="9" hidden="1"/>
    <cellStyle name="Followed Hyperlink" xfId="1624" builtinId="9" hidden="1"/>
    <cellStyle name="Followed Hyperlink" xfId="1626" builtinId="9" hidden="1"/>
    <cellStyle name="Followed Hyperlink" xfId="1628" builtinId="9" hidden="1"/>
    <cellStyle name="Followed Hyperlink" xfId="1630" builtinId="9" hidden="1"/>
    <cellStyle name="Followed Hyperlink" xfId="1632" builtinId="9" hidden="1"/>
    <cellStyle name="Followed Hyperlink" xfId="1634" builtinId="9" hidden="1"/>
    <cellStyle name="Followed Hyperlink" xfId="1636" builtinId="9" hidden="1"/>
    <cellStyle name="Followed Hyperlink" xfId="1638" builtinId="9" hidden="1"/>
    <cellStyle name="Followed Hyperlink" xfId="1640" builtinId="9" hidden="1"/>
    <cellStyle name="Followed Hyperlink" xfId="1642" builtinId="9" hidden="1"/>
    <cellStyle name="Followed Hyperlink" xfId="1644" builtinId="9" hidden="1"/>
    <cellStyle name="Good 2" xfId="217" xr:uid="{00000000-0005-0000-0000-0000C9030000}"/>
    <cellStyle name="Good 2 2" xfId="218" xr:uid="{00000000-0005-0000-0000-0000CA030000}"/>
    <cellStyle name="Good 3" xfId="219" xr:uid="{00000000-0005-0000-0000-0000CB030000}"/>
    <cellStyle name="Good 3 2" xfId="220" xr:uid="{00000000-0005-0000-0000-0000CC030000}"/>
    <cellStyle name="Good 4" xfId="221" xr:uid="{00000000-0005-0000-0000-0000CD030000}"/>
    <cellStyle name="Good 4 2" xfId="222" xr:uid="{00000000-0005-0000-0000-0000CE030000}"/>
    <cellStyle name="Good 5" xfId="223" xr:uid="{00000000-0005-0000-0000-0000CF030000}"/>
    <cellStyle name="Good 5 2" xfId="224" xr:uid="{00000000-0005-0000-0000-0000D0030000}"/>
    <cellStyle name="Good 6" xfId="225" xr:uid="{00000000-0005-0000-0000-0000D1030000}"/>
    <cellStyle name="Good 6 2" xfId="226" xr:uid="{00000000-0005-0000-0000-0000D2030000}"/>
    <cellStyle name="Heading 1 2" xfId="227" xr:uid="{00000000-0005-0000-0000-0000D3030000}"/>
    <cellStyle name="Heading 1 3" xfId="228" xr:uid="{00000000-0005-0000-0000-0000D4030000}"/>
    <cellStyle name="Heading 1 4" xfId="229" xr:uid="{00000000-0005-0000-0000-0000D5030000}"/>
    <cellStyle name="Heading 1 5" xfId="230" xr:uid="{00000000-0005-0000-0000-0000D6030000}"/>
    <cellStyle name="Heading 1 6" xfId="231" xr:uid="{00000000-0005-0000-0000-0000D7030000}"/>
    <cellStyle name="Heading 2 2" xfId="232" xr:uid="{00000000-0005-0000-0000-0000D8030000}"/>
    <cellStyle name="Heading 2 3" xfId="233" xr:uid="{00000000-0005-0000-0000-0000D9030000}"/>
    <cellStyle name="Heading 2 4" xfId="234" xr:uid="{00000000-0005-0000-0000-0000DA030000}"/>
    <cellStyle name="Heading 2 5" xfId="235" xr:uid="{00000000-0005-0000-0000-0000DB030000}"/>
    <cellStyle name="Heading 2 6" xfId="236" xr:uid="{00000000-0005-0000-0000-0000DC030000}"/>
    <cellStyle name="Heading 3 2" xfId="237" xr:uid="{00000000-0005-0000-0000-0000DD030000}"/>
    <cellStyle name="Heading 3 3" xfId="238" xr:uid="{00000000-0005-0000-0000-0000DE030000}"/>
    <cellStyle name="Heading 3 4" xfId="239" xr:uid="{00000000-0005-0000-0000-0000DF030000}"/>
    <cellStyle name="Heading 3 5" xfId="240" xr:uid="{00000000-0005-0000-0000-0000E0030000}"/>
    <cellStyle name="Heading 3 6" xfId="241" xr:uid="{00000000-0005-0000-0000-0000E1030000}"/>
    <cellStyle name="Heading 4 2" xfId="242" xr:uid="{00000000-0005-0000-0000-0000E2030000}"/>
    <cellStyle name="Heading 4 3" xfId="243" xr:uid="{00000000-0005-0000-0000-0000E3030000}"/>
    <cellStyle name="Heading 4 4" xfId="244" xr:uid="{00000000-0005-0000-0000-0000E4030000}"/>
    <cellStyle name="Heading 4 5" xfId="245" xr:uid="{00000000-0005-0000-0000-0000E5030000}"/>
    <cellStyle name="Heading 4 6" xfId="246" xr:uid="{00000000-0005-0000-0000-0000E6030000}"/>
    <cellStyle name="Hyperlink" xfId="1573" builtinId="8" hidden="1"/>
    <cellStyle name="Hyperlink" xfId="1575"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3"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2" xfId="247" xr:uid="{00000000-0005-0000-0000-00000B040000}"/>
    <cellStyle name="Hyperlink 3" xfId="248" xr:uid="{00000000-0005-0000-0000-00000C040000}"/>
    <cellStyle name="Input 2" xfId="249" xr:uid="{00000000-0005-0000-0000-00000D040000}"/>
    <cellStyle name="Input 3" xfId="250" xr:uid="{00000000-0005-0000-0000-00000E040000}"/>
    <cellStyle name="Input 4" xfId="251" xr:uid="{00000000-0005-0000-0000-00000F040000}"/>
    <cellStyle name="Input 5" xfId="252" xr:uid="{00000000-0005-0000-0000-000010040000}"/>
    <cellStyle name="Input 6" xfId="253" xr:uid="{00000000-0005-0000-0000-000011040000}"/>
    <cellStyle name="Linked Cell 2" xfId="254" xr:uid="{00000000-0005-0000-0000-000012040000}"/>
    <cellStyle name="Linked Cell 2 2" xfId="255" xr:uid="{00000000-0005-0000-0000-000013040000}"/>
    <cellStyle name="Linked Cell 3" xfId="256" xr:uid="{00000000-0005-0000-0000-000014040000}"/>
    <cellStyle name="Linked Cell 3 2" xfId="257" xr:uid="{00000000-0005-0000-0000-000015040000}"/>
    <cellStyle name="Linked Cell 4" xfId="258" xr:uid="{00000000-0005-0000-0000-000016040000}"/>
    <cellStyle name="Linked Cell 4 2" xfId="259" xr:uid="{00000000-0005-0000-0000-000017040000}"/>
    <cellStyle name="Linked Cell 5" xfId="260" xr:uid="{00000000-0005-0000-0000-000018040000}"/>
    <cellStyle name="Linked Cell 5 2" xfId="261" xr:uid="{00000000-0005-0000-0000-000019040000}"/>
    <cellStyle name="Linked Cell 6" xfId="262" xr:uid="{00000000-0005-0000-0000-00001A040000}"/>
    <cellStyle name="Linked Cell 6 2" xfId="263" xr:uid="{00000000-0005-0000-0000-00001B040000}"/>
    <cellStyle name="My Normal" xfId="264" xr:uid="{00000000-0005-0000-0000-00001C040000}"/>
    <cellStyle name="Neutral 2" xfId="265" xr:uid="{00000000-0005-0000-0000-00001D040000}"/>
    <cellStyle name="Neutral 3" xfId="266" xr:uid="{00000000-0005-0000-0000-00001E040000}"/>
    <cellStyle name="Neutral 4" xfId="267" xr:uid="{00000000-0005-0000-0000-00001F040000}"/>
    <cellStyle name="Neutral 5" xfId="268" xr:uid="{00000000-0005-0000-0000-000020040000}"/>
    <cellStyle name="Neutral 6" xfId="269" xr:uid="{00000000-0005-0000-0000-000021040000}"/>
    <cellStyle name="Normal" xfId="0" builtinId="0"/>
    <cellStyle name="Normal 10" xfId="270" xr:uid="{00000000-0005-0000-0000-000023040000}"/>
    <cellStyle name="Normal 10 2" xfId="271" xr:uid="{00000000-0005-0000-0000-000024040000}"/>
    <cellStyle name="Normal 10 3" xfId="272" xr:uid="{00000000-0005-0000-0000-000025040000}"/>
    <cellStyle name="Normal 10 4" xfId="273" xr:uid="{00000000-0005-0000-0000-000026040000}"/>
    <cellStyle name="Normal 10 5" xfId="274" xr:uid="{00000000-0005-0000-0000-000027040000}"/>
    <cellStyle name="Normal 100" xfId="275" xr:uid="{00000000-0005-0000-0000-000028040000}"/>
    <cellStyle name="Normal 100 2" xfId="276" xr:uid="{00000000-0005-0000-0000-000029040000}"/>
    <cellStyle name="Normal 101" xfId="277" xr:uid="{00000000-0005-0000-0000-00002A040000}"/>
    <cellStyle name="Normal 101 2" xfId="278" xr:uid="{00000000-0005-0000-0000-00002B040000}"/>
    <cellStyle name="Normal 102" xfId="279" xr:uid="{00000000-0005-0000-0000-00002C040000}"/>
    <cellStyle name="Normal 102 2" xfId="280" xr:uid="{00000000-0005-0000-0000-00002D040000}"/>
    <cellStyle name="Normal 103" xfId="281" xr:uid="{00000000-0005-0000-0000-00002E040000}"/>
    <cellStyle name="Normal 103 2" xfId="282" xr:uid="{00000000-0005-0000-0000-00002F040000}"/>
    <cellStyle name="Normal 104" xfId="283" xr:uid="{00000000-0005-0000-0000-000030040000}"/>
    <cellStyle name="Normal 104 2" xfId="284" xr:uid="{00000000-0005-0000-0000-000031040000}"/>
    <cellStyle name="Normal 105" xfId="285" xr:uid="{00000000-0005-0000-0000-000032040000}"/>
    <cellStyle name="Normal 105 2" xfId="286" xr:uid="{00000000-0005-0000-0000-000033040000}"/>
    <cellStyle name="Normal 106" xfId="287" xr:uid="{00000000-0005-0000-0000-000034040000}"/>
    <cellStyle name="Normal 106 2" xfId="288" xr:uid="{00000000-0005-0000-0000-000035040000}"/>
    <cellStyle name="Normal 107" xfId="289" xr:uid="{00000000-0005-0000-0000-000036040000}"/>
    <cellStyle name="Normal 107 2" xfId="290" xr:uid="{00000000-0005-0000-0000-000037040000}"/>
    <cellStyle name="Normal 108" xfId="291" xr:uid="{00000000-0005-0000-0000-000038040000}"/>
    <cellStyle name="Normal 108 2" xfId="292" xr:uid="{00000000-0005-0000-0000-000039040000}"/>
    <cellStyle name="Normal 109" xfId="293" xr:uid="{00000000-0005-0000-0000-00003A040000}"/>
    <cellStyle name="Normal 109 2" xfId="294" xr:uid="{00000000-0005-0000-0000-00003B040000}"/>
    <cellStyle name="Normal 11" xfId="295" xr:uid="{00000000-0005-0000-0000-00003C040000}"/>
    <cellStyle name="Normal 11 2" xfId="296" xr:uid="{00000000-0005-0000-0000-00003D040000}"/>
    <cellStyle name="Normal 110" xfId="297" xr:uid="{00000000-0005-0000-0000-00003E040000}"/>
    <cellStyle name="Normal 110 2" xfId="298" xr:uid="{00000000-0005-0000-0000-00003F040000}"/>
    <cellStyle name="Normal 111" xfId="299" xr:uid="{00000000-0005-0000-0000-000040040000}"/>
    <cellStyle name="Normal 111 2" xfId="300" xr:uid="{00000000-0005-0000-0000-000041040000}"/>
    <cellStyle name="Normal 112" xfId="301" xr:uid="{00000000-0005-0000-0000-000042040000}"/>
    <cellStyle name="Normal 112 2" xfId="302" xr:uid="{00000000-0005-0000-0000-000043040000}"/>
    <cellStyle name="Normal 113" xfId="303" xr:uid="{00000000-0005-0000-0000-000044040000}"/>
    <cellStyle name="Normal 113 2" xfId="304" xr:uid="{00000000-0005-0000-0000-000045040000}"/>
    <cellStyle name="Normal 114" xfId="305" xr:uid="{00000000-0005-0000-0000-000046040000}"/>
    <cellStyle name="Normal 114 2" xfId="306" xr:uid="{00000000-0005-0000-0000-000047040000}"/>
    <cellStyle name="Normal 115" xfId="307" xr:uid="{00000000-0005-0000-0000-000048040000}"/>
    <cellStyle name="Normal 115 2" xfId="308" xr:uid="{00000000-0005-0000-0000-000049040000}"/>
    <cellStyle name="Normal 116" xfId="309" xr:uid="{00000000-0005-0000-0000-00004A040000}"/>
    <cellStyle name="Normal 116 2" xfId="310" xr:uid="{00000000-0005-0000-0000-00004B040000}"/>
    <cellStyle name="Normal 117" xfId="311" xr:uid="{00000000-0005-0000-0000-00004C040000}"/>
    <cellStyle name="Normal 117 2" xfId="312" xr:uid="{00000000-0005-0000-0000-00004D040000}"/>
    <cellStyle name="Normal 118" xfId="313" xr:uid="{00000000-0005-0000-0000-00004E040000}"/>
    <cellStyle name="Normal 118 2" xfId="314" xr:uid="{00000000-0005-0000-0000-00004F040000}"/>
    <cellStyle name="Normal 119" xfId="315" xr:uid="{00000000-0005-0000-0000-000050040000}"/>
    <cellStyle name="Normal 119 2" xfId="316" xr:uid="{00000000-0005-0000-0000-000051040000}"/>
    <cellStyle name="Normal 12" xfId="317" xr:uid="{00000000-0005-0000-0000-000052040000}"/>
    <cellStyle name="Normal 12 2" xfId="318" xr:uid="{00000000-0005-0000-0000-000053040000}"/>
    <cellStyle name="Normal 12 3" xfId="319" xr:uid="{00000000-0005-0000-0000-000054040000}"/>
    <cellStyle name="Normal 12 4" xfId="320" xr:uid="{00000000-0005-0000-0000-000055040000}"/>
    <cellStyle name="Normal 12 5" xfId="321" xr:uid="{00000000-0005-0000-0000-000056040000}"/>
    <cellStyle name="Normal 120" xfId="322" xr:uid="{00000000-0005-0000-0000-000057040000}"/>
    <cellStyle name="Normal 120 2" xfId="323" xr:uid="{00000000-0005-0000-0000-000058040000}"/>
    <cellStyle name="Normal 121" xfId="324" xr:uid="{00000000-0005-0000-0000-000059040000}"/>
    <cellStyle name="Normal 121 2" xfId="325" xr:uid="{00000000-0005-0000-0000-00005A040000}"/>
    <cellStyle name="Normal 122" xfId="326" xr:uid="{00000000-0005-0000-0000-00005B040000}"/>
    <cellStyle name="Normal 122 2" xfId="327" xr:uid="{00000000-0005-0000-0000-00005C040000}"/>
    <cellStyle name="Normal 123" xfId="328" xr:uid="{00000000-0005-0000-0000-00005D040000}"/>
    <cellStyle name="Normal 123 2" xfId="329" xr:uid="{00000000-0005-0000-0000-00005E040000}"/>
    <cellStyle name="Normal 124" xfId="330" xr:uid="{00000000-0005-0000-0000-00005F040000}"/>
    <cellStyle name="Normal 124 2" xfId="331" xr:uid="{00000000-0005-0000-0000-000060040000}"/>
    <cellStyle name="Normal 125" xfId="332" xr:uid="{00000000-0005-0000-0000-000061040000}"/>
    <cellStyle name="Normal 125 2" xfId="333" xr:uid="{00000000-0005-0000-0000-000062040000}"/>
    <cellStyle name="Normal 126" xfId="334" xr:uid="{00000000-0005-0000-0000-000063040000}"/>
    <cellStyle name="Normal 126 2" xfId="335" xr:uid="{00000000-0005-0000-0000-000064040000}"/>
    <cellStyle name="Normal 127" xfId="336" xr:uid="{00000000-0005-0000-0000-000065040000}"/>
    <cellStyle name="Normal 127 2" xfId="337" xr:uid="{00000000-0005-0000-0000-000066040000}"/>
    <cellStyle name="Normal 128" xfId="338" xr:uid="{00000000-0005-0000-0000-000067040000}"/>
    <cellStyle name="Normal 128 2" xfId="339" xr:uid="{00000000-0005-0000-0000-000068040000}"/>
    <cellStyle name="Normal 129" xfId="340" xr:uid="{00000000-0005-0000-0000-000069040000}"/>
    <cellStyle name="Normal 129 2" xfId="341" xr:uid="{00000000-0005-0000-0000-00006A040000}"/>
    <cellStyle name="Normal 13" xfId="342" xr:uid="{00000000-0005-0000-0000-00006B040000}"/>
    <cellStyle name="Normal 13 2" xfId="343" xr:uid="{00000000-0005-0000-0000-00006C040000}"/>
    <cellStyle name="Normal 13 3" xfId="344" xr:uid="{00000000-0005-0000-0000-00006D040000}"/>
    <cellStyle name="Normal 13 4" xfId="345" xr:uid="{00000000-0005-0000-0000-00006E040000}"/>
    <cellStyle name="Normal 13 5" xfId="346" xr:uid="{00000000-0005-0000-0000-00006F040000}"/>
    <cellStyle name="Normal 130" xfId="347" xr:uid="{00000000-0005-0000-0000-000070040000}"/>
    <cellStyle name="Normal 130 2" xfId="348" xr:uid="{00000000-0005-0000-0000-000071040000}"/>
    <cellStyle name="Normal 131" xfId="349" xr:uid="{00000000-0005-0000-0000-000072040000}"/>
    <cellStyle name="Normal 131 2" xfId="350" xr:uid="{00000000-0005-0000-0000-000073040000}"/>
    <cellStyle name="Normal 132" xfId="351" xr:uid="{00000000-0005-0000-0000-000074040000}"/>
    <cellStyle name="Normal 132 2" xfId="352" xr:uid="{00000000-0005-0000-0000-000075040000}"/>
    <cellStyle name="Normal 133" xfId="353" xr:uid="{00000000-0005-0000-0000-000076040000}"/>
    <cellStyle name="Normal 133 2" xfId="354" xr:uid="{00000000-0005-0000-0000-000077040000}"/>
    <cellStyle name="Normal 134" xfId="355" xr:uid="{00000000-0005-0000-0000-000078040000}"/>
    <cellStyle name="Normal 134 2" xfId="356" xr:uid="{00000000-0005-0000-0000-000079040000}"/>
    <cellStyle name="Normal 135" xfId="357" xr:uid="{00000000-0005-0000-0000-00007A040000}"/>
    <cellStyle name="Normal 135 2" xfId="358" xr:uid="{00000000-0005-0000-0000-00007B040000}"/>
    <cellStyle name="Normal 136" xfId="359" xr:uid="{00000000-0005-0000-0000-00007C040000}"/>
    <cellStyle name="Normal 136 2" xfId="360" xr:uid="{00000000-0005-0000-0000-00007D040000}"/>
    <cellStyle name="Normal 137" xfId="361" xr:uid="{00000000-0005-0000-0000-00007E040000}"/>
    <cellStyle name="Normal 137 2" xfId="362" xr:uid="{00000000-0005-0000-0000-00007F040000}"/>
    <cellStyle name="Normal 138" xfId="363" xr:uid="{00000000-0005-0000-0000-000080040000}"/>
    <cellStyle name="Normal 138 2" xfId="364" xr:uid="{00000000-0005-0000-0000-000081040000}"/>
    <cellStyle name="Normal 139" xfId="365" xr:uid="{00000000-0005-0000-0000-000082040000}"/>
    <cellStyle name="Normal 139 2" xfId="366" xr:uid="{00000000-0005-0000-0000-000083040000}"/>
    <cellStyle name="Normal 14" xfId="367" xr:uid="{00000000-0005-0000-0000-000084040000}"/>
    <cellStyle name="Normal 14 2" xfId="368" xr:uid="{00000000-0005-0000-0000-000085040000}"/>
    <cellStyle name="Normal 14 3" xfId="369" xr:uid="{00000000-0005-0000-0000-000086040000}"/>
    <cellStyle name="Normal 14 4" xfId="370" xr:uid="{00000000-0005-0000-0000-000087040000}"/>
    <cellStyle name="Normal 14 5" xfId="371" xr:uid="{00000000-0005-0000-0000-000088040000}"/>
    <cellStyle name="Normal 140" xfId="372" xr:uid="{00000000-0005-0000-0000-000089040000}"/>
    <cellStyle name="Normal 140 2" xfId="373" xr:uid="{00000000-0005-0000-0000-00008A040000}"/>
    <cellStyle name="Normal 141" xfId="374" xr:uid="{00000000-0005-0000-0000-00008B040000}"/>
    <cellStyle name="Normal 141 2" xfId="375" xr:uid="{00000000-0005-0000-0000-00008C040000}"/>
    <cellStyle name="Normal 142" xfId="376" xr:uid="{00000000-0005-0000-0000-00008D040000}"/>
    <cellStyle name="Normal 142 2" xfId="377" xr:uid="{00000000-0005-0000-0000-00008E040000}"/>
    <cellStyle name="Normal 143" xfId="378" xr:uid="{00000000-0005-0000-0000-00008F040000}"/>
    <cellStyle name="Normal 143 2" xfId="379" xr:uid="{00000000-0005-0000-0000-000090040000}"/>
    <cellStyle name="Normal 144" xfId="380" xr:uid="{00000000-0005-0000-0000-000091040000}"/>
    <cellStyle name="Normal 144 2" xfId="381" xr:uid="{00000000-0005-0000-0000-000092040000}"/>
    <cellStyle name="Normal 145" xfId="382" xr:uid="{00000000-0005-0000-0000-000093040000}"/>
    <cellStyle name="Normal 145 2" xfId="383" xr:uid="{00000000-0005-0000-0000-000094040000}"/>
    <cellStyle name="Normal 146" xfId="384" xr:uid="{00000000-0005-0000-0000-000095040000}"/>
    <cellStyle name="Normal 146 2" xfId="385" xr:uid="{00000000-0005-0000-0000-000096040000}"/>
    <cellStyle name="Normal 147" xfId="386" xr:uid="{00000000-0005-0000-0000-000097040000}"/>
    <cellStyle name="Normal 147 2" xfId="387" xr:uid="{00000000-0005-0000-0000-000098040000}"/>
    <cellStyle name="Normal 148" xfId="388" xr:uid="{00000000-0005-0000-0000-000099040000}"/>
    <cellStyle name="Normal 148 2" xfId="389" xr:uid="{00000000-0005-0000-0000-00009A040000}"/>
    <cellStyle name="Normal 149" xfId="390" xr:uid="{00000000-0005-0000-0000-00009B040000}"/>
    <cellStyle name="Normal 149 2" xfId="391" xr:uid="{00000000-0005-0000-0000-00009C040000}"/>
    <cellStyle name="Normal 15" xfId="392" xr:uid="{00000000-0005-0000-0000-00009D040000}"/>
    <cellStyle name="Normal 15 2" xfId="393" xr:uid="{00000000-0005-0000-0000-00009E040000}"/>
    <cellStyle name="Normal 15 3" xfId="394" xr:uid="{00000000-0005-0000-0000-00009F040000}"/>
    <cellStyle name="Normal 15 4" xfId="395" xr:uid="{00000000-0005-0000-0000-0000A0040000}"/>
    <cellStyle name="Normal 15 5" xfId="396" xr:uid="{00000000-0005-0000-0000-0000A1040000}"/>
    <cellStyle name="Normal 150" xfId="397" xr:uid="{00000000-0005-0000-0000-0000A2040000}"/>
    <cellStyle name="Normal 150 2" xfId="398" xr:uid="{00000000-0005-0000-0000-0000A3040000}"/>
    <cellStyle name="Normal 151" xfId="399" xr:uid="{00000000-0005-0000-0000-0000A4040000}"/>
    <cellStyle name="Normal 151 2" xfId="400" xr:uid="{00000000-0005-0000-0000-0000A5040000}"/>
    <cellStyle name="Normal 152" xfId="401" xr:uid="{00000000-0005-0000-0000-0000A6040000}"/>
    <cellStyle name="Normal 152 2" xfId="402" xr:uid="{00000000-0005-0000-0000-0000A7040000}"/>
    <cellStyle name="Normal 153" xfId="403" xr:uid="{00000000-0005-0000-0000-0000A8040000}"/>
    <cellStyle name="Normal 153 2" xfId="404" xr:uid="{00000000-0005-0000-0000-0000A9040000}"/>
    <cellStyle name="Normal 154" xfId="405" xr:uid="{00000000-0005-0000-0000-0000AA040000}"/>
    <cellStyle name="Normal 154 2" xfId="406" xr:uid="{00000000-0005-0000-0000-0000AB040000}"/>
    <cellStyle name="Normal 155" xfId="407" xr:uid="{00000000-0005-0000-0000-0000AC040000}"/>
    <cellStyle name="Normal 155 2" xfId="408" xr:uid="{00000000-0005-0000-0000-0000AD040000}"/>
    <cellStyle name="Normal 156" xfId="409" xr:uid="{00000000-0005-0000-0000-0000AE040000}"/>
    <cellStyle name="Normal 156 2" xfId="410" xr:uid="{00000000-0005-0000-0000-0000AF040000}"/>
    <cellStyle name="Normal 157" xfId="411" xr:uid="{00000000-0005-0000-0000-0000B0040000}"/>
    <cellStyle name="Normal 157 2" xfId="412" xr:uid="{00000000-0005-0000-0000-0000B1040000}"/>
    <cellStyle name="Normal 158" xfId="413" xr:uid="{00000000-0005-0000-0000-0000B2040000}"/>
    <cellStyle name="Normal 158 2" xfId="414" xr:uid="{00000000-0005-0000-0000-0000B3040000}"/>
    <cellStyle name="Normal 159" xfId="415" xr:uid="{00000000-0005-0000-0000-0000B4040000}"/>
    <cellStyle name="Normal 159 2" xfId="416" xr:uid="{00000000-0005-0000-0000-0000B5040000}"/>
    <cellStyle name="Normal 16" xfId="417" xr:uid="{00000000-0005-0000-0000-0000B6040000}"/>
    <cellStyle name="Normal 16 2" xfId="418" xr:uid="{00000000-0005-0000-0000-0000B7040000}"/>
    <cellStyle name="Normal 160" xfId="419" xr:uid="{00000000-0005-0000-0000-0000B8040000}"/>
    <cellStyle name="Normal 160 2" xfId="420" xr:uid="{00000000-0005-0000-0000-0000B9040000}"/>
    <cellStyle name="Normal 161" xfId="421" xr:uid="{00000000-0005-0000-0000-0000BA040000}"/>
    <cellStyle name="Normal 161 2" xfId="422" xr:uid="{00000000-0005-0000-0000-0000BB040000}"/>
    <cellStyle name="Normal 162" xfId="423" xr:uid="{00000000-0005-0000-0000-0000BC040000}"/>
    <cellStyle name="Normal 162 2" xfId="424" xr:uid="{00000000-0005-0000-0000-0000BD040000}"/>
    <cellStyle name="Normal 163" xfId="425" xr:uid="{00000000-0005-0000-0000-0000BE040000}"/>
    <cellStyle name="Normal 163 2" xfId="426" xr:uid="{00000000-0005-0000-0000-0000BF040000}"/>
    <cellStyle name="Normal 164" xfId="427" xr:uid="{00000000-0005-0000-0000-0000C0040000}"/>
    <cellStyle name="Normal 164 2" xfId="428" xr:uid="{00000000-0005-0000-0000-0000C1040000}"/>
    <cellStyle name="Normal 165" xfId="429" xr:uid="{00000000-0005-0000-0000-0000C2040000}"/>
    <cellStyle name="Normal 165 2" xfId="430" xr:uid="{00000000-0005-0000-0000-0000C3040000}"/>
    <cellStyle name="Normal 166" xfId="431" xr:uid="{00000000-0005-0000-0000-0000C4040000}"/>
    <cellStyle name="Normal 166 2" xfId="432" xr:uid="{00000000-0005-0000-0000-0000C5040000}"/>
    <cellStyle name="Normal 167" xfId="433" xr:uid="{00000000-0005-0000-0000-0000C6040000}"/>
    <cellStyle name="Normal 167 2" xfId="434" xr:uid="{00000000-0005-0000-0000-0000C7040000}"/>
    <cellStyle name="Normal 168" xfId="435" xr:uid="{00000000-0005-0000-0000-0000C8040000}"/>
    <cellStyle name="Normal 168 2" xfId="436" xr:uid="{00000000-0005-0000-0000-0000C9040000}"/>
    <cellStyle name="Normal 169" xfId="437" xr:uid="{00000000-0005-0000-0000-0000CA040000}"/>
    <cellStyle name="Normal 169 2" xfId="438" xr:uid="{00000000-0005-0000-0000-0000CB040000}"/>
    <cellStyle name="Normal 17" xfId="439" xr:uid="{00000000-0005-0000-0000-0000CC040000}"/>
    <cellStyle name="Normal 17 2" xfId="440" xr:uid="{00000000-0005-0000-0000-0000CD040000}"/>
    <cellStyle name="Normal 170" xfId="441" xr:uid="{00000000-0005-0000-0000-0000CE040000}"/>
    <cellStyle name="Normal 170 2" xfId="442" xr:uid="{00000000-0005-0000-0000-0000CF040000}"/>
    <cellStyle name="Normal 171" xfId="443" xr:uid="{00000000-0005-0000-0000-0000D0040000}"/>
    <cellStyle name="Normal 171 2" xfId="444" xr:uid="{00000000-0005-0000-0000-0000D1040000}"/>
    <cellStyle name="Normal 172" xfId="445" xr:uid="{00000000-0005-0000-0000-0000D2040000}"/>
    <cellStyle name="Normal 172 2" xfId="446" xr:uid="{00000000-0005-0000-0000-0000D3040000}"/>
    <cellStyle name="Normal 173" xfId="447" xr:uid="{00000000-0005-0000-0000-0000D4040000}"/>
    <cellStyle name="Normal 173 2" xfId="448" xr:uid="{00000000-0005-0000-0000-0000D5040000}"/>
    <cellStyle name="Normal 174" xfId="449" xr:uid="{00000000-0005-0000-0000-0000D6040000}"/>
    <cellStyle name="Normal 174 2" xfId="450" xr:uid="{00000000-0005-0000-0000-0000D7040000}"/>
    <cellStyle name="Normal 175" xfId="451" xr:uid="{00000000-0005-0000-0000-0000D8040000}"/>
    <cellStyle name="Normal 175 2" xfId="452" xr:uid="{00000000-0005-0000-0000-0000D9040000}"/>
    <cellStyle name="Normal 176" xfId="453" xr:uid="{00000000-0005-0000-0000-0000DA040000}"/>
    <cellStyle name="Normal 176 2" xfId="454" xr:uid="{00000000-0005-0000-0000-0000DB040000}"/>
    <cellStyle name="Normal 177" xfId="455" xr:uid="{00000000-0005-0000-0000-0000DC040000}"/>
    <cellStyle name="Normal 177 2" xfId="456" xr:uid="{00000000-0005-0000-0000-0000DD040000}"/>
    <cellStyle name="Normal 178" xfId="457" xr:uid="{00000000-0005-0000-0000-0000DE040000}"/>
    <cellStyle name="Normal 178 2" xfId="458" xr:uid="{00000000-0005-0000-0000-0000DF040000}"/>
    <cellStyle name="Normal 179" xfId="459" xr:uid="{00000000-0005-0000-0000-0000E0040000}"/>
    <cellStyle name="Normal 179 2" xfId="460" xr:uid="{00000000-0005-0000-0000-0000E1040000}"/>
    <cellStyle name="Normal 18" xfId="461" xr:uid="{00000000-0005-0000-0000-0000E2040000}"/>
    <cellStyle name="Normal 18 2" xfId="462" xr:uid="{00000000-0005-0000-0000-0000E3040000}"/>
    <cellStyle name="Normal 18 3" xfId="463" xr:uid="{00000000-0005-0000-0000-0000E4040000}"/>
    <cellStyle name="Normal 18 4" xfId="464" xr:uid="{00000000-0005-0000-0000-0000E5040000}"/>
    <cellStyle name="Normal 18 5" xfId="465" xr:uid="{00000000-0005-0000-0000-0000E6040000}"/>
    <cellStyle name="Normal 180" xfId="466" xr:uid="{00000000-0005-0000-0000-0000E7040000}"/>
    <cellStyle name="Normal 180 2" xfId="467" xr:uid="{00000000-0005-0000-0000-0000E8040000}"/>
    <cellStyle name="Normal 181" xfId="468" xr:uid="{00000000-0005-0000-0000-0000E9040000}"/>
    <cellStyle name="Normal 181 2" xfId="469" xr:uid="{00000000-0005-0000-0000-0000EA040000}"/>
    <cellStyle name="Normal 182" xfId="470" xr:uid="{00000000-0005-0000-0000-0000EB040000}"/>
    <cellStyle name="Normal 182 2" xfId="471" xr:uid="{00000000-0005-0000-0000-0000EC040000}"/>
    <cellStyle name="Normal 183" xfId="472" xr:uid="{00000000-0005-0000-0000-0000ED040000}"/>
    <cellStyle name="Normal 183 2" xfId="473" xr:uid="{00000000-0005-0000-0000-0000EE040000}"/>
    <cellStyle name="Normal 184" xfId="474" xr:uid="{00000000-0005-0000-0000-0000EF040000}"/>
    <cellStyle name="Normal 184 2" xfId="475" xr:uid="{00000000-0005-0000-0000-0000F0040000}"/>
    <cellStyle name="Normal 185" xfId="476" xr:uid="{00000000-0005-0000-0000-0000F1040000}"/>
    <cellStyle name="Normal 185 2" xfId="477" xr:uid="{00000000-0005-0000-0000-0000F2040000}"/>
    <cellStyle name="Normal 186" xfId="478" xr:uid="{00000000-0005-0000-0000-0000F3040000}"/>
    <cellStyle name="Normal 186 2" xfId="479" xr:uid="{00000000-0005-0000-0000-0000F4040000}"/>
    <cellStyle name="Normal 187" xfId="480" xr:uid="{00000000-0005-0000-0000-0000F5040000}"/>
    <cellStyle name="Normal 187 2" xfId="481" xr:uid="{00000000-0005-0000-0000-0000F6040000}"/>
    <cellStyle name="Normal 188" xfId="482" xr:uid="{00000000-0005-0000-0000-0000F7040000}"/>
    <cellStyle name="Normal 188 2" xfId="483" xr:uid="{00000000-0005-0000-0000-0000F8040000}"/>
    <cellStyle name="Normal 189" xfId="484" xr:uid="{00000000-0005-0000-0000-0000F9040000}"/>
    <cellStyle name="Normal 189 2" xfId="485" xr:uid="{00000000-0005-0000-0000-0000FA040000}"/>
    <cellStyle name="Normal 19" xfId="486" xr:uid="{00000000-0005-0000-0000-0000FB040000}"/>
    <cellStyle name="Normal 19 2" xfId="487" xr:uid="{00000000-0005-0000-0000-0000FC040000}"/>
    <cellStyle name="Normal 190" xfId="488" xr:uid="{00000000-0005-0000-0000-0000FD040000}"/>
    <cellStyle name="Normal 190 2" xfId="489" xr:uid="{00000000-0005-0000-0000-0000FE040000}"/>
    <cellStyle name="Normal 191" xfId="490" xr:uid="{00000000-0005-0000-0000-0000FF040000}"/>
    <cellStyle name="Normal 191 2" xfId="491" xr:uid="{00000000-0005-0000-0000-000000050000}"/>
    <cellStyle name="Normal 192" xfId="492" xr:uid="{00000000-0005-0000-0000-000001050000}"/>
    <cellStyle name="Normal 192 2" xfId="493" xr:uid="{00000000-0005-0000-0000-000002050000}"/>
    <cellStyle name="Normal 193" xfId="494" xr:uid="{00000000-0005-0000-0000-000003050000}"/>
    <cellStyle name="Normal 193 2" xfId="495" xr:uid="{00000000-0005-0000-0000-000004050000}"/>
    <cellStyle name="Normal 194" xfId="496" xr:uid="{00000000-0005-0000-0000-000005050000}"/>
    <cellStyle name="Normal 194 2" xfId="497" xr:uid="{00000000-0005-0000-0000-000006050000}"/>
    <cellStyle name="Normal 195" xfId="498" xr:uid="{00000000-0005-0000-0000-000007050000}"/>
    <cellStyle name="Normal 195 2" xfId="499" xr:uid="{00000000-0005-0000-0000-000008050000}"/>
    <cellStyle name="Normal 196" xfId="500" xr:uid="{00000000-0005-0000-0000-000009050000}"/>
    <cellStyle name="Normal 196 2" xfId="501" xr:uid="{00000000-0005-0000-0000-00000A050000}"/>
    <cellStyle name="Normal 197" xfId="502" xr:uid="{00000000-0005-0000-0000-00000B050000}"/>
    <cellStyle name="Normal 197 2" xfId="503" xr:uid="{00000000-0005-0000-0000-00000C050000}"/>
    <cellStyle name="Normal 198" xfId="504" xr:uid="{00000000-0005-0000-0000-00000D050000}"/>
    <cellStyle name="Normal 198 2" xfId="505" xr:uid="{00000000-0005-0000-0000-00000E050000}"/>
    <cellStyle name="Normal 199" xfId="506" xr:uid="{00000000-0005-0000-0000-00000F050000}"/>
    <cellStyle name="Normal 199 2" xfId="507" xr:uid="{00000000-0005-0000-0000-000010050000}"/>
    <cellStyle name="Normal 2" xfId="508" xr:uid="{00000000-0005-0000-0000-000011050000}"/>
    <cellStyle name="Normal 2 2" xfId="509" xr:uid="{00000000-0005-0000-0000-000012050000}"/>
    <cellStyle name="Normal 2 2 2" xfId="510" xr:uid="{00000000-0005-0000-0000-000013050000}"/>
    <cellStyle name="Normal 2 2 2 50" xfId="511" xr:uid="{00000000-0005-0000-0000-000014050000}"/>
    <cellStyle name="Normal 2 2 3" xfId="512" xr:uid="{00000000-0005-0000-0000-000015050000}"/>
    <cellStyle name="Normal 2 2 76" xfId="513" xr:uid="{00000000-0005-0000-0000-000016050000}"/>
    <cellStyle name="Normal 2 3" xfId="514" xr:uid="{00000000-0005-0000-0000-000017050000}"/>
    <cellStyle name="Normal 20" xfId="515" xr:uid="{00000000-0005-0000-0000-000018050000}"/>
    <cellStyle name="Normal 20 2" xfId="516" xr:uid="{00000000-0005-0000-0000-000019050000}"/>
    <cellStyle name="Normal 20 3" xfId="517" xr:uid="{00000000-0005-0000-0000-00001A050000}"/>
    <cellStyle name="Normal 20 4" xfId="518" xr:uid="{00000000-0005-0000-0000-00001B050000}"/>
    <cellStyle name="Normal 20 5" xfId="519" xr:uid="{00000000-0005-0000-0000-00001C050000}"/>
    <cellStyle name="Normal 200" xfId="520" xr:uid="{00000000-0005-0000-0000-00001D050000}"/>
    <cellStyle name="Normal 200 2" xfId="521" xr:uid="{00000000-0005-0000-0000-00001E050000}"/>
    <cellStyle name="Normal 201" xfId="522" xr:uid="{00000000-0005-0000-0000-00001F050000}"/>
    <cellStyle name="Normal 201 2" xfId="523" xr:uid="{00000000-0005-0000-0000-000020050000}"/>
    <cellStyle name="Normal 202" xfId="524" xr:uid="{00000000-0005-0000-0000-000021050000}"/>
    <cellStyle name="Normal 202 2" xfId="525" xr:uid="{00000000-0005-0000-0000-000022050000}"/>
    <cellStyle name="Normal 203" xfId="526" xr:uid="{00000000-0005-0000-0000-000023050000}"/>
    <cellStyle name="Normal 203 2" xfId="527" xr:uid="{00000000-0005-0000-0000-000024050000}"/>
    <cellStyle name="Normal 204" xfId="528" xr:uid="{00000000-0005-0000-0000-000025050000}"/>
    <cellStyle name="Normal 204 2" xfId="529" xr:uid="{00000000-0005-0000-0000-000026050000}"/>
    <cellStyle name="Normal 205" xfId="530" xr:uid="{00000000-0005-0000-0000-000027050000}"/>
    <cellStyle name="Normal 205 2" xfId="531" xr:uid="{00000000-0005-0000-0000-000028050000}"/>
    <cellStyle name="Normal 206" xfId="532" xr:uid="{00000000-0005-0000-0000-000029050000}"/>
    <cellStyle name="Normal 206 2" xfId="533" xr:uid="{00000000-0005-0000-0000-00002A050000}"/>
    <cellStyle name="Normal 207" xfId="534" xr:uid="{00000000-0005-0000-0000-00002B050000}"/>
    <cellStyle name="Normal 207 2" xfId="535" xr:uid="{00000000-0005-0000-0000-00002C050000}"/>
    <cellStyle name="Normal 208" xfId="536" xr:uid="{00000000-0005-0000-0000-00002D050000}"/>
    <cellStyle name="Normal 208 2" xfId="537" xr:uid="{00000000-0005-0000-0000-00002E050000}"/>
    <cellStyle name="Normal 209" xfId="538" xr:uid="{00000000-0005-0000-0000-00002F050000}"/>
    <cellStyle name="Normal 209 2" xfId="539" xr:uid="{00000000-0005-0000-0000-000030050000}"/>
    <cellStyle name="Normal 21" xfId="540" xr:uid="{00000000-0005-0000-0000-000031050000}"/>
    <cellStyle name="Normal 21 2" xfId="541" xr:uid="{00000000-0005-0000-0000-000032050000}"/>
    <cellStyle name="Normal 21 3" xfId="542" xr:uid="{00000000-0005-0000-0000-000033050000}"/>
    <cellStyle name="Normal 21 4" xfId="543" xr:uid="{00000000-0005-0000-0000-000034050000}"/>
    <cellStyle name="Normal 21 5" xfId="544" xr:uid="{00000000-0005-0000-0000-000035050000}"/>
    <cellStyle name="Normal 210" xfId="545" xr:uid="{00000000-0005-0000-0000-000036050000}"/>
    <cellStyle name="Normal 210 2" xfId="546" xr:uid="{00000000-0005-0000-0000-000037050000}"/>
    <cellStyle name="Normal 211" xfId="547" xr:uid="{00000000-0005-0000-0000-000038050000}"/>
    <cellStyle name="Normal 211 2" xfId="548" xr:uid="{00000000-0005-0000-0000-000039050000}"/>
    <cellStyle name="Normal 212" xfId="549" xr:uid="{00000000-0005-0000-0000-00003A050000}"/>
    <cellStyle name="Normal 212 2" xfId="550" xr:uid="{00000000-0005-0000-0000-00003B050000}"/>
    <cellStyle name="Normal 213" xfId="551" xr:uid="{00000000-0005-0000-0000-00003C050000}"/>
    <cellStyle name="Normal 213 2" xfId="552" xr:uid="{00000000-0005-0000-0000-00003D050000}"/>
    <cellStyle name="Normal 214" xfId="553" xr:uid="{00000000-0005-0000-0000-00003E050000}"/>
    <cellStyle name="Normal 214 2" xfId="554" xr:uid="{00000000-0005-0000-0000-00003F050000}"/>
    <cellStyle name="Normal 215" xfId="555" xr:uid="{00000000-0005-0000-0000-000040050000}"/>
    <cellStyle name="Normal 215 2" xfId="556" xr:uid="{00000000-0005-0000-0000-000041050000}"/>
    <cellStyle name="Normal 216" xfId="557" xr:uid="{00000000-0005-0000-0000-000042050000}"/>
    <cellStyle name="Normal 216 2" xfId="558" xr:uid="{00000000-0005-0000-0000-000043050000}"/>
    <cellStyle name="Normal 217" xfId="559" xr:uid="{00000000-0005-0000-0000-000044050000}"/>
    <cellStyle name="Normal 217 2" xfId="560" xr:uid="{00000000-0005-0000-0000-000045050000}"/>
    <cellStyle name="Normal 218" xfId="561" xr:uid="{00000000-0005-0000-0000-000046050000}"/>
    <cellStyle name="Normal 218 2" xfId="562" xr:uid="{00000000-0005-0000-0000-000047050000}"/>
    <cellStyle name="Normal 219" xfId="563" xr:uid="{00000000-0005-0000-0000-000048050000}"/>
    <cellStyle name="Normal 219 2" xfId="564" xr:uid="{00000000-0005-0000-0000-000049050000}"/>
    <cellStyle name="Normal 22" xfId="565" xr:uid="{00000000-0005-0000-0000-00004A050000}"/>
    <cellStyle name="Normal 22 2" xfId="566" xr:uid="{00000000-0005-0000-0000-00004B050000}"/>
    <cellStyle name="Normal 220" xfId="567" xr:uid="{00000000-0005-0000-0000-00004C050000}"/>
    <cellStyle name="Normal 220 2" xfId="568" xr:uid="{00000000-0005-0000-0000-00004D050000}"/>
    <cellStyle name="Normal 221" xfId="569" xr:uid="{00000000-0005-0000-0000-00004E050000}"/>
    <cellStyle name="Normal 221 2" xfId="570" xr:uid="{00000000-0005-0000-0000-00004F050000}"/>
    <cellStyle name="Normal 222" xfId="571" xr:uid="{00000000-0005-0000-0000-000050050000}"/>
    <cellStyle name="Normal 222 2" xfId="572" xr:uid="{00000000-0005-0000-0000-000051050000}"/>
    <cellStyle name="Normal 223" xfId="573" xr:uid="{00000000-0005-0000-0000-000052050000}"/>
    <cellStyle name="Normal 223 2" xfId="574" xr:uid="{00000000-0005-0000-0000-000053050000}"/>
    <cellStyle name="Normal 224" xfId="575" xr:uid="{00000000-0005-0000-0000-000054050000}"/>
    <cellStyle name="Normal 224 2" xfId="576" xr:uid="{00000000-0005-0000-0000-000055050000}"/>
    <cellStyle name="Normal 225" xfId="577" xr:uid="{00000000-0005-0000-0000-000056050000}"/>
    <cellStyle name="Normal 225 2" xfId="578" xr:uid="{00000000-0005-0000-0000-000057050000}"/>
    <cellStyle name="Normal 226" xfId="579" xr:uid="{00000000-0005-0000-0000-000058050000}"/>
    <cellStyle name="Normal 226 2" xfId="580" xr:uid="{00000000-0005-0000-0000-000059050000}"/>
    <cellStyle name="Normal 227" xfId="581" xr:uid="{00000000-0005-0000-0000-00005A050000}"/>
    <cellStyle name="Normal 227 2" xfId="582" xr:uid="{00000000-0005-0000-0000-00005B050000}"/>
    <cellStyle name="Normal 228" xfId="583" xr:uid="{00000000-0005-0000-0000-00005C050000}"/>
    <cellStyle name="Normal 228 2" xfId="584" xr:uid="{00000000-0005-0000-0000-00005D050000}"/>
    <cellStyle name="Normal 229" xfId="585" xr:uid="{00000000-0005-0000-0000-00005E050000}"/>
    <cellStyle name="Normal 229 2" xfId="586" xr:uid="{00000000-0005-0000-0000-00005F050000}"/>
    <cellStyle name="Normal 23" xfId="587" xr:uid="{00000000-0005-0000-0000-000060050000}"/>
    <cellStyle name="Normal 23 2" xfId="588" xr:uid="{00000000-0005-0000-0000-000061050000}"/>
    <cellStyle name="Normal 23 3" xfId="589" xr:uid="{00000000-0005-0000-0000-000062050000}"/>
    <cellStyle name="Normal 23 4" xfId="590" xr:uid="{00000000-0005-0000-0000-000063050000}"/>
    <cellStyle name="Normal 23 5" xfId="591" xr:uid="{00000000-0005-0000-0000-000064050000}"/>
    <cellStyle name="Normal 230" xfId="592" xr:uid="{00000000-0005-0000-0000-000065050000}"/>
    <cellStyle name="Normal 230 2" xfId="593" xr:uid="{00000000-0005-0000-0000-000066050000}"/>
    <cellStyle name="Normal 231" xfId="594" xr:uid="{00000000-0005-0000-0000-000067050000}"/>
    <cellStyle name="Normal 231 2" xfId="595" xr:uid="{00000000-0005-0000-0000-000068050000}"/>
    <cellStyle name="Normal 232" xfId="596" xr:uid="{00000000-0005-0000-0000-000069050000}"/>
    <cellStyle name="Normal 232 2" xfId="597" xr:uid="{00000000-0005-0000-0000-00006A050000}"/>
    <cellStyle name="Normal 233" xfId="598" xr:uid="{00000000-0005-0000-0000-00006B050000}"/>
    <cellStyle name="Normal 233 2" xfId="599" xr:uid="{00000000-0005-0000-0000-00006C050000}"/>
    <cellStyle name="Normal 234" xfId="600" xr:uid="{00000000-0005-0000-0000-00006D050000}"/>
    <cellStyle name="Normal 234 2" xfId="601" xr:uid="{00000000-0005-0000-0000-00006E050000}"/>
    <cellStyle name="Normal 235" xfId="602" xr:uid="{00000000-0005-0000-0000-00006F050000}"/>
    <cellStyle name="Normal 235 2" xfId="603" xr:uid="{00000000-0005-0000-0000-000070050000}"/>
    <cellStyle name="Normal 236" xfId="604" xr:uid="{00000000-0005-0000-0000-000071050000}"/>
    <cellStyle name="Normal 236 2" xfId="605" xr:uid="{00000000-0005-0000-0000-000072050000}"/>
    <cellStyle name="Normal 237" xfId="606" xr:uid="{00000000-0005-0000-0000-000073050000}"/>
    <cellStyle name="Normal 237 2" xfId="607" xr:uid="{00000000-0005-0000-0000-000074050000}"/>
    <cellStyle name="Normal 238" xfId="608" xr:uid="{00000000-0005-0000-0000-000075050000}"/>
    <cellStyle name="Normal 238 2" xfId="609" xr:uid="{00000000-0005-0000-0000-000076050000}"/>
    <cellStyle name="Normal 239" xfId="610" xr:uid="{00000000-0005-0000-0000-000077050000}"/>
    <cellStyle name="Normal 239 2" xfId="611" xr:uid="{00000000-0005-0000-0000-000078050000}"/>
    <cellStyle name="Normal 24" xfId="612" xr:uid="{00000000-0005-0000-0000-000079050000}"/>
    <cellStyle name="Normal 24 2" xfId="613" xr:uid="{00000000-0005-0000-0000-00007A050000}"/>
    <cellStyle name="Normal 240" xfId="614" xr:uid="{00000000-0005-0000-0000-00007B050000}"/>
    <cellStyle name="Normal 240 2" xfId="615" xr:uid="{00000000-0005-0000-0000-00007C050000}"/>
    <cellStyle name="Normal 241" xfId="616" xr:uid="{00000000-0005-0000-0000-00007D050000}"/>
    <cellStyle name="Normal 241 2" xfId="617" xr:uid="{00000000-0005-0000-0000-00007E050000}"/>
    <cellStyle name="Normal 242" xfId="618" xr:uid="{00000000-0005-0000-0000-00007F050000}"/>
    <cellStyle name="Normal 242 2" xfId="619" xr:uid="{00000000-0005-0000-0000-000080050000}"/>
    <cellStyle name="Normal 243" xfId="620" xr:uid="{00000000-0005-0000-0000-000081050000}"/>
    <cellStyle name="Normal 243 2" xfId="621" xr:uid="{00000000-0005-0000-0000-000082050000}"/>
    <cellStyle name="Normal 244" xfId="622" xr:uid="{00000000-0005-0000-0000-000083050000}"/>
    <cellStyle name="Normal 244 2" xfId="623" xr:uid="{00000000-0005-0000-0000-000084050000}"/>
    <cellStyle name="Normal 245" xfId="624" xr:uid="{00000000-0005-0000-0000-000085050000}"/>
    <cellStyle name="Normal 245 2" xfId="625" xr:uid="{00000000-0005-0000-0000-000086050000}"/>
    <cellStyle name="Normal 246" xfId="626" xr:uid="{00000000-0005-0000-0000-000087050000}"/>
    <cellStyle name="Normal 246 2" xfId="627" xr:uid="{00000000-0005-0000-0000-000088050000}"/>
    <cellStyle name="Normal 247" xfId="628" xr:uid="{00000000-0005-0000-0000-000089050000}"/>
    <cellStyle name="Normal 247 2" xfId="629" xr:uid="{00000000-0005-0000-0000-00008A050000}"/>
    <cellStyle name="Normal 248" xfId="630" xr:uid="{00000000-0005-0000-0000-00008B050000}"/>
    <cellStyle name="Normal 248 2" xfId="631" xr:uid="{00000000-0005-0000-0000-00008C050000}"/>
    <cellStyle name="Normal 249" xfId="632" xr:uid="{00000000-0005-0000-0000-00008D050000}"/>
    <cellStyle name="Normal 249 2" xfId="633" xr:uid="{00000000-0005-0000-0000-00008E050000}"/>
    <cellStyle name="Normal 25" xfId="634" xr:uid="{00000000-0005-0000-0000-00008F050000}"/>
    <cellStyle name="Normal 25 2" xfId="635" xr:uid="{00000000-0005-0000-0000-000090050000}"/>
    <cellStyle name="Normal 250" xfId="636" xr:uid="{00000000-0005-0000-0000-000091050000}"/>
    <cellStyle name="Normal 250 2" xfId="637" xr:uid="{00000000-0005-0000-0000-000092050000}"/>
    <cellStyle name="Normal 251" xfId="638" xr:uid="{00000000-0005-0000-0000-000093050000}"/>
    <cellStyle name="Normal 251 2" xfId="639" xr:uid="{00000000-0005-0000-0000-000094050000}"/>
    <cellStyle name="Normal 252" xfId="640" xr:uid="{00000000-0005-0000-0000-000095050000}"/>
    <cellStyle name="Normal 252 2" xfId="641" xr:uid="{00000000-0005-0000-0000-000096050000}"/>
    <cellStyle name="Normal 253" xfId="642" xr:uid="{00000000-0005-0000-0000-000097050000}"/>
    <cellStyle name="Normal 253 2" xfId="643" xr:uid="{00000000-0005-0000-0000-000098050000}"/>
    <cellStyle name="Normal 254" xfId="644" xr:uid="{00000000-0005-0000-0000-000099050000}"/>
    <cellStyle name="Normal 254 2" xfId="645" xr:uid="{00000000-0005-0000-0000-00009A050000}"/>
    <cellStyle name="Normal 255" xfId="646" xr:uid="{00000000-0005-0000-0000-00009B050000}"/>
    <cellStyle name="Normal 255 2" xfId="647" xr:uid="{00000000-0005-0000-0000-00009C050000}"/>
    <cellStyle name="Normal 256" xfId="648" xr:uid="{00000000-0005-0000-0000-00009D050000}"/>
    <cellStyle name="Normal 256 2" xfId="649" xr:uid="{00000000-0005-0000-0000-00009E050000}"/>
    <cellStyle name="Normal 257" xfId="650" xr:uid="{00000000-0005-0000-0000-00009F050000}"/>
    <cellStyle name="Normal 257 2" xfId="651" xr:uid="{00000000-0005-0000-0000-0000A0050000}"/>
    <cellStyle name="Normal 258" xfId="652" xr:uid="{00000000-0005-0000-0000-0000A1050000}"/>
    <cellStyle name="Normal 258 2" xfId="653" xr:uid="{00000000-0005-0000-0000-0000A2050000}"/>
    <cellStyle name="Normal 258 3" xfId="654" xr:uid="{00000000-0005-0000-0000-0000A3050000}"/>
    <cellStyle name="Normal 26" xfId="655" xr:uid="{00000000-0005-0000-0000-0000A4050000}"/>
    <cellStyle name="Normal 26 2" xfId="656" xr:uid="{00000000-0005-0000-0000-0000A5050000}"/>
    <cellStyle name="Normal 27" xfId="657" xr:uid="{00000000-0005-0000-0000-0000A6050000}"/>
    <cellStyle name="Normal 27 2" xfId="658" xr:uid="{00000000-0005-0000-0000-0000A7050000}"/>
    <cellStyle name="Normal 28" xfId="659" xr:uid="{00000000-0005-0000-0000-0000A8050000}"/>
    <cellStyle name="Normal 28 2" xfId="660" xr:uid="{00000000-0005-0000-0000-0000A9050000}"/>
    <cellStyle name="Normal 28 3" xfId="661" xr:uid="{00000000-0005-0000-0000-0000AA050000}"/>
    <cellStyle name="Normal 28 4" xfId="662" xr:uid="{00000000-0005-0000-0000-0000AB050000}"/>
    <cellStyle name="Normal 28 5" xfId="663" xr:uid="{00000000-0005-0000-0000-0000AC050000}"/>
    <cellStyle name="Normal 29" xfId="664" xr:uid="{00000000-0005-0000-0000-0000AD050000}"/>
    <cellStyle name="Normal 29 2" xfId="665" xr:uid="{00000000-0005-0000-0000-0000AE050000}"/>
    <cellStyle name="Normal 29 3" xfId="666" xr:uid="{00000000-0005-0000-0000-0000AF050000}"/>
    <cellStyle name="Normal 29 4" xfId="667" xr:uid="{00000000-0005-0000-0000-0000B0050000}"/>
    <cellStyle name="Normal 29 5" xfId="668" xr:uid="{00000000-0005-0000-0000-0000B1050000}"/>
    <cellStyle name="Normal 3" xfId="669" xr:uid="{00000000-0005-0000-0000-0000B2050000}"/>
    <cellStyle name="Normal 3 2" xfId="670" xr:uid="{00000000-0005-0000-0000-0000B3050000}"/>
    <cellStyle name="Normal 3 3" xfId="671" xr:uid="{00000000-0005-0000-0000-0000B4050000}"/>
    <cellStyle name="Normal 3 4" xfId="672" xr:uid="{00000000-0005-0000-0000-0000B5050000}"/>
    <cellStyle name="Normal 3 5" xfId="673" xr:uid="{00000000-0005-0000-0000-0000B6050000}"/>
    <cellStyle name="Normal 3 6" xfId="674" xr:uid="{00000000-0005-0000-0000-0000B7050000}"/>
    <cellStyle name="Normal 30" xfId="675" xr:uid="{00000000-0005-0000-0000-0000B8050000}"/>
    <cellStyle name="Normal 30 2" xfId="676" xr:uid="{00000000-0005-0000-0000-0000B9050000}"/>
    <cellStyle name="Normal 31" xfId="677" xr:uid="{00000000-0005-0000-0000-0000BA050000}"/>
    <cellStyle name="Normal 31 2" xfId="678" xr:uid="{00000000-0005-0000-0000-0000BB050000}"/>
    <cellStyle name="Normal 32" xfId="679" xr:uid="{00000000-0005-0000-0000-0000BC050000}"/>
    <cellStyle name="Normal 32 2" xfId="680" xr:uid="{00000000-0005-0000-0000-0000BD050000}"/>
    <cellStyle name="Normal 33" xfId="681" xr:uid="{00000000-0005-0000-0000-0000BE050000}"/>
    <cellStyle name="Normal 33 2" xfId="682" xr:uid="{00000000-0005-0000-0000-0000BF050000}"/>
    <cellStyle name="Normal 34" xfId="683" xr:uid="{00000000-0005-0000-0000-0000C0050000}"/>
    <cellStyle name="Normal 34 2" xfId="684" xr:uid="{00000000-0005-0000-0000-0000C1050000}"/>
    <cellStyle name="Normal 35" xfId="685" xr:uid="{00000000-0005-0000-0000-0000C2050000}"/>
    <cellStyle name="Normal 35 2" xfId="686" xr:uid="{00000000-0005-0000-0000-0000C3050000}"/>
    <cellStyle name="Normal 36" xfId="687" xr:uid="{00000000-0005-0000-0000-0000C4050000}"/>
    <cellStyle name="Normal 36 2" xfId="688" xr:uid="{00000000-0005-0000-0000-0000C5050000}"/>
    <cellStyle name="Normal 37" xfId="689" xr:uid="{00000000-0005-0000-0000-0000C6050000}"/>
    <cellStyle name="Normal 37 2" xfId="690" xr:uid="{00000000-0005-0000-0000-0000C7050000}"/>
    <cellStyle name="Normal 38" xfId="691" xr:uid="{00000000-0005-0000-0000-0000C8050000}"/>
    <cellStyle name="Normal 38 2" xfId="692" xr:uid="{00000000-0005-0000-0000-0000C9050000}"/>
    <cellStyle name="Normal 39" xfId="693" xr:uid="{00000000-0005-0000-0000-0000CA050000}"/>
    <cellStyle name="Normal 39 2" xfId="694" xr:uid="{00000000-0005-0000-0000-0000CB050000}"/>
    <cellStyle name="Normal 4" xfId="695" xr:uid="{00000000-0005-0000-0000-0000CC050000}"/>
    <cellStyle name="Normal 4 2" xfId="696" xr:uid="{00000000-0005-0000-0000-0000CD050000}"/>
    <cellStyle name="Normal 4 3" xfId="697" xr:uid="{00000000-0005-0000-0000-0000CE050000}"/>
    <cellStyle name="Normal 4 4" xfId="698" xr:uid="{00000000-0005-0000-0000-0000CF050000}"/>
    <cellStyle name="Normal 40" xfId="699" xr:uid="{00000000-0005-0000-0000-0000D0050000}"/>
    <cellStyle name="Normal 40 2" xfId="700" xr:uid="{00000000-0005-0000-0000-0000D1050000}"/>
    <cellStyle name="Normal 41" xfId="701" xr:uid="{00000000-0005-0000-0000-0000D2050000}"/>
    <cellStyle name="Normal 41 2" xfId="702" xr:uid="{00000000-0005-0000-0000-0000D3050000}"/>
    <cellStyle name="Normal 42" xfId="703" xr:uid="{00000000-0005-0000-0000-0000D4050000}"/>
    <cellStyle name="Normal 42 2" xfId="704" xr:uid="{00000000-0005-0000-0000-0000D5050000}"/>
    <cellStyle name="Normal 43" xfId="705" xr:uid="{00000000-0005-0000-0000-0000D6050000}"/>
    <cellStyle name="Normal 43 2" xfId="706" xr:uid="{00000000-0005-0000-0000-0000D7050000}"/>
    <cellStyle name="Normal 44" xfId="707" xr:uid="{00000000-0005-0000-0000-0000D8050000}"/>
    <cellStyle name="Normal 44 2" xfId="708" xr:uid="{00000000-0005-0000-0000-0000D9050000}"/>
    <cellStyle name="Normal 45" xfId="709" xr:uid="{00000000-0005-0000-0000-0000DA050000}"/>
    <cellStyle name="Normal 45 2" xfId="710" xr:uid="{00000000-0005-0000-0000-0000DB050000}"/>
    <cellStyle name="Normal 46" xfId="711" xr:uid="{00000000-0005-0000-0000-0000DC050000}"/>
    <cellStyle name="Normal 46 2" xfId="712" xr:uid="{00000000-0005-0000-0000-0000DD050000}"/>
    <cellStyle name="Normal 47" xfId="713" xr:uid="{00000000-0005-0000-0000-0000DE050000}"/>
    <cellStyle name="Normal 47 2" xfId="714" xr:uid="{00000000-0005-0000-0000-0000DF050000}"/>
    <cellStyle name="Normal 48" xfId="715" xr:uid="{00000000-0005-0000-0000-0000E0050000}"/>
    <cellStyle name="Normal 48 2" xfId="716" xr:uid="{00000000-0005-0000-0000-0000E1050000}"/>
    <cellStyle name="Normal 49" xfId="717" xr:uid="{00000000-0005-0000-0000-0000E2050000}"/>
    <cellStyle name="Normal 49 2" xfId="718" xr:uid="{00000000-0005-0000-0000-0000E3050000}"/>
    <cellStyle name="Normal 5" xfId="719" xr:uid="{00000000-0005-0000-0000-0000E4050000}"/>
    <cellStyle name="Normal 50" xfId="720" xr:uid="{00000000-0005-0000-0000-0000E5050000}"/>
    <cellStyle name="Normal 50 2" xfId="721" xr:uid="{00000000-0005-0000-0000-0000E6050000}"/>
    <cellStyle name="Normal 51" xfId="722" xr:uid="{00000000-0005-0000-0000-0000E7050000}"/>
    <cellStyle name="Normal 51 2" xfId="723" xr:uid="{00000000-0005-0000-0000-0000E8050000}"/>
    <cellStyle name="Normal 52" xfId="724" xr:uid="{00000000-0005-0000-0000-0000E9050000}"/>
    <cellStyle name="Normal 52 2" xfId="725" xr:uid="{00000000-0005-0000-0000-0000EA050000}"/>
    <cellStyle name="Normal 53" xfId="726" xr:uid="{00000000-0005-0000-0000-0000EB050000}"/>
    <cellStyle name="Normal 53 2" xfId="727" xr:uid="{00000000-0005-0000-0000-0000EC050000}"/>
    <cellStyle name="Normal 54" xfId="728" xr:uid="{00000000-0005-0000-0000-0000ED050000}"/>
    <cellStyle name="Normal 54 2" xfId="729" xr:uid="{00000000-0005-0000-0000-0000EE050000}"/>
    <cellStyle name="Normal 55" xfId="730" xr:uid="{00000000-0005-0000-0000-0000EF050000}"/>
    <cellStyle name="Normal 55 2" xfId="731" xr:uid="{00000000-0005-0000-0000-0000F0050000}"/>
    <cellStyle name="Normal 56" xfId="732" xr:uid="{00000000-0005-0000-0000-0000F1050000}"/>
    <cellStyle name="Normal 56 2" xfId="733" xr:uid="{00000000-0005-0000-0000-0000F2050000}"/>
    <cellStyle name="Normal 57" xfId="734" xr:uid="{00000000-0005-0000-0000-0000F3050000}"/>
    <cellStyle name="Normal 57 2" xfId="735" xr:uid="{00000000-0005-0000-0000-0000F4050000}"/>
    <cellStyle name="Normal 58" xfId="736" xr:uid="{00000000-0005-0000-0000-0000F5050000}"/>
    <cellStyle name="Normal 58 2" xfId="737" xr:uid="{00000000-0005-0000-0000-0000F6050000}"/>
    <cellStyle name="Normal 59" xfId="738" xr:uid="{00000000-0005-0000-0000-0000F7050000}"/>
    <cellStyle name="Normal 59 2" xfId="739" xr:uid="{00000000-0005-0000-0000-0000F8050000}"/>
    <cellStyle name="Normal 6" xfId="740" xr:uid="{00000000-0005-0000-0000-0000F9050000}"/>
    <cellStyle name="Normal 6 2" xfId="741" xr:uid="{00000000-0005-0000-0000-0000FA050000}"/>
    <cellStyle name="Normal 60" xfId="742" xr:uid="{00000000-0005-0000-0000-0000FB050000}"/>
    <cellStyle name="Normal 60 2" xfId="743" xr:uid="{00000000-0005-0000-0000-0000FC050000}"/>
    <cellStyle name="Normal 61" xfId="744" xr:uid="{00000000-0005-0000-0000-0000FD050000}"/>
    <cellStyle name="Normal 61 2" xfId="745" xr:uid="{00000000-0005-0000-0000-0000FE050000}"/>
    <cellStyle name="Normal 62" xfId="746" xr:uid="{00000000-0005-0000-0000-0000FF050000}"/>
    <cellStyle name="Normal 62 2" xfId="747" xr:uid="{00000000-0005-0000-0000-000000060000}"/>
    <cellStyle name="Normal 63" xfId="748" xr:uid="{00000000-0005-0000-0000-000001060000}"/>
    <cellStyle name="Normal 63 2" xfId="749" xr:uid="{00000000-0005-0000-0000-000002060000}"/>
    <cellStyle name="Normal 64" xfId="750" xr:uid="{00000000-0005-0000-0000-000003060000}"/>
    <cellStyle name="Normal 64 2" xfId="751" xr:uid="{00000000-0005-0000-0000-000004060000}"/>
    <cellStyle name="Normal 65" xfId="752" xr:uid="{00000000-0005-0000-0000-000005060000}"/>
    <cellStyle name="Normal 65 2" xfId="753" xr:uid="{00000000-0005-0000-0000-000006060000}"/>
    <cellStyle name="Normal 66" xfId="754" xr:uid="{00000000-0005-0000-0000-000007060000}"/>
    <cellStyle name="Normal 66 2" xfId="755" xr:uid="{00000000-0005-0000-0000-000008060000}"/>
    <cellStyle name="Normal 67" xfId="756" xr:uid="{00000000-0005-0000-0000-000009060000}"/>
    <cellStyle name="Normal 67 2" xfId="757" xr:uid="{00000000-0005-0000-0000-00000A060000}"/>
    <cellStyle name="Normal 68" xfId="758" xr:uid="{00000000-0005-0000-0000-00000B060000}"/>
    <cellStyle name="Normal 68 2" xfId="759" xr:uid="{00000000-0005-0000-0000-00000C060000}"/>
    <cellStyle name="Normal 69" xfId="760" xr:uid="{00000000-0005-0000-0000-00000D060000}"/>
    <cellStyle name="Normal 69 2" xfId="761" xr:uid="{00000000-0005-0000-0000-00000E060000}"/>
    <cellStyle name="Normal 7" xfId="762" xr:uid="{00000000-0005-0000-0000-00000F060000}"/>
    <cellStyle name="Normal 7 2" xfId="763" xr:uid="{00000000-0005-0000-0000-000010060000}"/>
    <cellStyle name="Normal 7 3" xfId="764" xr:uid="{00000000-0005-0000-0000-000011060000}"/>
    <cellStyle name="Normal 7 4" xfId="765" xr:uid="{00000000-0005-0000-0000-000012060000}"/>
    <cellStyle name="Normal 7 5" xfId="766" xr:uid="{00000000-0005-0000-0000-000013060000}"/>
    <cellStyle name="Normal 70" xfId="767" xr:uid="{00000000-0005-0000-0000-000014060000}"/>
    <cellStyle name="Normal 70 2" xfId="768" xr:uid="{00000000-0005-0000-0000-000015060000}"/>
    <cellStyle name="Normal 71" xfId="769" xr:uid="{00000000-0005-0000-0000-000016060000}"/>
    <cellStyle name="Normal 71 2" xfId="770" xr:uid="{00000000-0005-0000-0000-000017060000}"/>
    <cellStyle name="Normal 72" xfId="771" xr:uid="{00000000-0005-0000-0000-000018060000}"/>
    <cellStyle name="Normal 72 2" xfId="772" xr:uid="{00000000-0005-0000-0000-000019060000}"/>
    <cellStyle name="Normal 73" xfId="773" xr:uid="{00000000-0005-0000-0000-00001A060000}"/>
    <cellStyle name="Normal 73 2" xfId="774" xr:uid="{00000000-0005-0000-0000-00001B060000}"/>
    <cellStyle name="Normal 74" xfId="775" xr:uid="{00000000-0005-0000-0000-00001C060000}"/>
    <cellStyle name="Normal 74 2" xfId="776" xr:uid="{00000000-0005-0000-0000-00001D060000}"/>
    <cellStyle name="Normal 75" xfId="777" xr:uid="{00000000-0005-0000-0000-00001E060000}"/>
    <cellStyle name="Normal 75 2" xfId="778" xr:uid="{00000000-0005-0000-0000-00001F060000}"/>
    <cellStyle name="Normal 76" xfId="779" xr:uid="{00000000-0005-0000-0000-000020060000}"/>
    <cellStyle name="Normal 76 2" xfId="780" xr:uid="{00000000-0005-0000-0000-000021060000}"/>
    <cellStyle name="Normal 77" xfId="781" xr:uid="{00000000-0005-0000-0000-000022060000}"/>
    <cellStyle name="Normal 77 2" xfId="782" xr:uid="{00000000-0005-0000-0000-000023060000}"/>
    <cellStyle name="Normal 78" xfId="783" xr:uid="{00000000-0005-0000-0000-000024060000}"/>
    <cellStyle name="Normal 78 2" xfId="784" xr:uid="{00000000-0005-0000-0000-000025060000}"/>
    <cellStyle name="Normal 79" xfId="785" xr:uid="{00000000-0005-0000-0000-000026060000}"/>
    <cellStyle name="Normal 79 2" xfId="786" xr:uid="{00000000-0005-0000-0000-000027060000}"/>
    <cellStyle name="Normal 8" xfId="787" xr:uid="{00000000-0005-0000-0000-000028060000}"/>
    <cellStyle name="Normal 80" xfId="788" xr:uid="{00000000-0005-0000-0000-000029060000}"/>
    <cellStyle name="Normal 80 2" xfId="789" xr:uid="{00000000-0005-0000-0000-00002A060000}"/>
    <cellStyle name="Normal 81" xfId="790" xr:uid="{00000000-0005-0000-0000-00002B060000}"/>
    <cellStyle name="Normal 81 2" xfId="791" xr:uid="{00000000-0005-0000-0000-00002C060000}"/>
    <cellStyle name="Normal 82" xfId="792" xr:uid="{00000000-0005-0000-0000-00002D060000}"/>
    <cellStyle name="Normal 82 2" xfId="793" xr:uid="{00000000-0005-0000-0000-00002E060000}"/>
    <cellStyle name="Normal 83" xfId="794" xr:uid="{00000000-0005-0000-0000-00002F060000}"/>
    <cellStyle name="Normal 83 2" xfId="795" xr:uid="{00000000-0005-0000-0000-000030060000}"/>
    <cellStyle name="Normal 84" xfId="796" xr:uid="{00000000-0005-0000-0000-000031060000}"/>
    <cellStyle name="Normal 84 2" xfId="797" xr:uid="{00000000-0005-0000-0000-000032060000}"/>
    <cellStyle name="Normal 85" xfId="798" xr:uid="{00000000-0005-0000-0000-000033060000}"/>
    <cellStyle name="Normal 85 2" xfId="799" xr:uid="{00000000-0005-0000-0000-000034060000}"/>
    <cellStyle name="Normal 86" xfId="800" xr:uid="{00000000-0005-0000-0000-000035060000}"/>
    <cellStyle name="Normal 86 2" xfId="801" xr:uid="{00000000-0005-0000-0000-000036060000}"/>
    <cellStyle name="Normal 87" xfId="802" xr:uid="{00000000-0005-0000-0000-000037060000}"/>
    <cellStyle name="Normal 87 2" xfId="803" xr:uid="{00000000-0005-0000-0000-000038060000}"/>
    <cellStyle name="Normal 88" xfId="804" xr:uid="{00000000-0005-0000-0000-000039060000}"/>
    <cellStyle name="Normal 88 2" xfId="805" xr:uid="{00000000-0005-0000-0000-00003A060000}"/>
    <cellStyle name="Normal 89" xfId="806" xr:uid="{00000000-0005-0000-0000-00003B060000}"/>
    <cellStyle name="Normal 89 2" xfId="807" xr:uid="{00000000-0005-0000-0000-00003C060000}"/>
    <cellStyle name="Normal 9" xfId="808" xr:uid="{00000000-0005-0000-0000-00003D060000}"/>
    <cellStyle name="Normal 9 2" xfId="809" xr:uid="{00000000-0005-0000-0000-00003E060000}"/>
    <cellStyle name="Normal 9 3" xfId="810" xr:uid="{00000000-0005-0000-0000-00003F060000}"/>
    <cellStyle name="Normal 9 4" xfId="811" xr:uid="{00000000-0005-0000-0000-000040060000}"/>
    <cellStyle name="Normal 9 5" xfId="812" xr:uid="{00000000-0005-0000-0000-000041060000}"/>
    <cellStyle name="Normal 90" xfId="813" xr:uid="{00000000-0005-0000-0000-000042060000}"/>
    <cellStyle name="Normal 90 2" xfId="814" xr:uid="{00000000-0005-0000-0000-000043060000}"/>
    <cellStyle name="Normal 91" xfId="815" xr:uid="{00000000-0005-0000-0000-000044060000}"/>
    <cellStyle name="Normal 91 2" xfId="816" xr:uid="{00000000-0005-0000-0000-000045060000}"/>
    <cellStyle name="Normal 92" xfId="817" xr:uid="{00000000-0005-0000-0000-000046060000}"/>
    <cellStyle name="Normal 92 2" xfId="818" xr:uid="{00000000-0005-0000-0000-000047060000}"/>
    <cellStyle name="Normal 93" xfId="819" xr:uid="{00000000-0005-0000-0000-000048060000}"/>
    <cellStyle name="Normal 93 2" xfId="820" xr:uid="{00000000-0005-0000-0000-000049060000}"/>
    <cellStyle name="Normal 94" xfId="821" xr:uid="{00000000-0005-0000-0000-00004A060000}"/>
    <cellStyle name="Normal 94 2" xfId="822" xr:uid="{00000000-0005-0000-0000-00004B060000}"/>
    <cellStyle name="Normal 95" xfId="823" xr:uid="{00000000-0005-0000-0000-00004C060000}"/>
    <cellStyle name="Normal 95 2" xfId="824" xr:uid="{00000000-0005-0000-0000-00004D060000}"/>
    <cellStyle name="Normal 96" xfId="825" xr:uid="{00000000-0005-0000-0000-00004E060000}"/>
    <cellStyle name="Normal 96 2" xfId="826" xr:uid="{00000000-0005-0000-0000-00004F060000}"/>
    <cellStyle name="Normal 97" xfId="827" xr:uid="{00000000-0005-0000-0000-000050060000}"/>
    <cellStyle name="Normal 97 2" xfId="828" xr:uid="{00000000-0005-0000-0000-000051060000}"/>
    <cellStyle name="Normal 98" xfId="829" xr:uid="{00000000-0005-0000-0000-000052060000}"/>
    <cellStyle name="Normal 98 2" xfId="830" xr:uid="{00000000-0005-0000-0000-000053060000}"/>
    <cellStyle name="Normal 99" xfId="831" xr:uid="{00000000-0005-0000-0000-000054060000}"/>
    <cellStyle name="Normal 99 2" xfId="832" xr:uid="{00000000-0005-0000-0000-000055060000}"/>
    <cellStyle name="Note 2" xfId="833" xr:uid="{00000000-0005-0000-0000-000056060000}"/>
    <cellStyle name="Note 2 2" xfId="834" xr:uid="{00000000-0005-0000-0000-000057060000}"/>
    <cellStyle name="Note 2 3" xfId="835" xr:uid="{00000000-0005-0000-0000-000058060000}"/>
    <cellStyle name="Note 2 4" xfId="836" xr:uid="{00000000-0005-0000-0000-000059060000}"/>
    <cellStyle name="Note 3" xfId="837" xr:uid="{00000000-0005-0000-0000-00005A060000}"/>
    <cellStyle name="Note 3 2" xfId="838" xr:uid="{00000000-0005-0000-0000-00005B060000}"/>
    <cellStyle name="Note 4" xfId="839" xr:uid="{00000000-0005-0000-0000-00005C060000}"/>
    <cellStyle name="Output 2" xfId="840" xr:uid="{00000000-0005-0000-0000-00005D060000}"/>
    <cellStyle name="Sheet Title" xfId="841" xr:uid="{00000000-0005-0000-0000-00005E060000}"/>
    <cellStyle name="Title 2" xfId="842" xr:uid="{00000000-0005-0000-0000-00005F060000}"/>
    <cellStyle name="Total 2" xfId="843" xr:uid="{00000000-0005-0000-0000-000060060000}"/>
    <cellStyle name="Total 2 2" xfId="844" xr:uid="{00000000-0005-0000-0000-000061060000}"/>
    <cellStyle name="Warning Text 2" xfId="845" xr:uid="{00000000-0005-0000-0000-000062060000}"/>
    <cellStyle name="Warning Text 2 2" xfId="846" xr:uid="{00000000-0005-0000-0000-000063060000}"/>
    <cellStyle name="Warning Text 2 2 2" xfId="847" xr:uid="{00000000-0005-0000-0000-000064060000}"/>
    <cellStyle name="Warning Text 2 3" xfId="848" xr:uid="{00000000-0005-0000-0000-000065060000}"/>
    <cellStyle name="Warning Text 2 3 2" xfId="849" xr:uid="{00000000-0005-0000-0000-000066060000}"/>
    <cellStyle name="Warning Text 3" xfId="850" xr:uid="{00000000-0005-0000-0000-000067060000}"/>
    <cellStyle name="Warning Text 3 2" xfId="851" xr:uid="{00000000-0005-0000-0000-000068060000}"/>
    <cellStyle name="Warning Text 3 2 2" xfId="852" xr:uid="{00000000-0005-0000-0000-000069060000}"/>
    <cellStyle name="Warning Text 3 3" xfId="853" xr:uid="{00000000-0005-0000-0000-00006A060000}"/>
    <cellStyle name="Warning Text 4" xfId="854" xr:uid="{00000000-0005-0000-0000-00006B060000}"/>
    <cellStyle name="Warning Text 4 2" xfId="855" xr:uid="{00000000-0005-0000-0000-00006C060000}"/>
  </cellStyles>
  <dxfs count="9">
    <dxf>
      <fill>
        <patternFill>
          <bgColor rgb="FF00B050"/>
        </patternFill>
      </fill>
    </dxf>
    <dxf>
      <fill>
        <patternFill>
          <bgColor rgb="FFFF0000"/>
        </patternFill>
      </fill>
    </dxf>
    <dxf>
      <font>
        <condense val="0"/>
        <extend val="0"/>
        <color indexed="16"/>
      </font>
      <fill>
        <patternFill>
          <bgColor indexed="43"/>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6049168</xdr:colOff>
      <xdr:row>0</xdr:row>
      <xdr:rowOff>88106</xdr:rowOff>
    </xdr:from>
    <xdr:to>
      <xdr:col>2</xdr:col>
      <xdr:colOff>7149053</xdr:colOff>
      <xdr:row>6</xdr:row>
      <xdr:rowOff>78581</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263606" y="88106"/>
          <a:ext cx="1099885" cy="106203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zoomScalePageLayoutView="80" workbookViewId="0">
      <selection activeCell="B4" sqref="B4"/>
    </sheetView>
  </sheetViews>
  <sheetFormatPr defaultColWidth="9.28515625" defaultRowHeight="12.75" x14ac:dyDescent="0.2"/>
  <cols>
    <col min="1" max="1" width="9.28515625" style="33"/>
    <col min="2" max="2" width="9.7109375" style="33" customWidth="1"/>
    <col min="3" max="3" width="108.28515625" style="33" customWidth="1"/>
    <col min="4" max="16384" width="9.28515625" style="33"/>
  </cols>
  <sheetData>
    <row r="1" spans="1:3" ht="15.75" x14ac:dyDescent="0.25">
      <c r="A1" s="94" t="s">
        <v>104</v>
      </c>
      <c r="B1" s="32"/>
      <c r="C1" s="205"/>
    </row>
    <row r="2" spans="1:3" ht="15.75" x14ac:dyDescent="0.25">
      <c r="A2" s="95" t="s">
        <v>103</v>
      </c>
      <c r="B2" s="34"/>
      <c r="C2" s="206"/>
    </row>
    <row r="3" spans="1:3" x14ac:dyDescent="0.2">
      <c r="A3" s="96"/>
      <c r="B3" s="35"/>
      <c r="C3" s="207"/>
    </row>
    <row r="4" spans="1:3" x14ac:dyDescent="0.2">
      <c r="A4" s="96" t="s">
        <v>1196</v>
      </c>
      <c r="B4" s="36"/>
      <c r="C4" s="208"/>
    </row>
    <row r="5" spans="1:3" x14ac:dyDescent="0.2">
      <c r="A5" s="96" t="s">
        <v>3371</v>
      </c>
      <c r="B5" s="36"/>
      <c r="C5" s="208"/>
    </row>
    <row r="6" spans="1:3" x14ac:dyDescent="0.2">
      <c r="A6" s="96" t="s">
        <v>3372</v>
      </c>
      <c r="B6" s="36"/>
      <c r="C6" s="208"/>
    </row>
    <row r="7" spans="1:3" x14ac:dyDescent="0.2">
      <c r="A7" s="37"/>
      <c r="B7" s="38"/>
      <c r="C7" s="209"/>
    </row>
    <row r="8" spans="1:3" ht="18" customHeight="1" x14ac:dyDescent="0.2">
      <c r="A8" s="39" t="s">
        <v>0</v>
      </c>
      <c r="B8" s="40"/>
      <c r="C8" s="210"/>
    </row>
    <row r="9" spans="1:3" ht="12.75" customHeight="1" x14ac:dyDescent="0.2">
      <c r="A9" s="41" t="s">
        <v>105</v>
      </c>
      <c r="B9" s="42"/>
      <c r="C9" s="211"/>
    </row>
    <row r="10" spans="1:3" x14ac:dyDescent="0.2">
      <c r="A10" s="41" t="s">
        <v>106</v>
      </c>
      <c r="B10" s="42"/>
      <c r="C10" s="211"/>
    </row>
    <row r="11" spans="1:3" x14ac:dyDescent="0.2">
      <c r="A11" s="41" t="s">
        <v>107</v>
      </c>
      <c r="B11" s="42"/>
      <c r="C11" s="211"/>
    </row>
    <row r="12" spans="1:3" x14ac:dyDescent="0.2">
      <c r="A12" s="41" t="s">
        <v>108</v>
      </c>
      <c r="B12" s="42"/>
      <c r="C12" s="211"/>
    </row>
    <row r="13" spans="1:3" x14ac:dyDescent="0.2">
      <c r="A13" s="41" t="s">
        <v>109</v>
      </c>
      <c r="B13" s="42"/>
      <c r="C13" s="211"/>
    </row>
    <row r="14" spans="1:3" x14ac:dyDescent="0.2">
      <c r="A14" s="43"/>
      <c r="B14" s="44"/>
      <c r="C14" s="212"/>
    </row>
    <row r="16" spans="1:3" x14ac:dyDescent="0.2">
      <c r="A16" s="45" t="s">
        <v>1</v>
      </c>
      <c r="B16" s="46"/>
      <c r="C16" s="213"/>
    </row>
    <row r="17" spans="1:3" x14ac:dyDescent="0.2">
      <c r="A17" s="216" t="s">
        <v>2</v>
      </c>
      <c r="B17" s="215"/>
      <c r="C17" s="276"/>
    </row>
    <row r="18" spans="1:3" x14ac:dyDescent="0.2">
      <c r="A18" s="216" t="s">
        <v>121</v>
      </c>
      <c r="B18" s="215"/>
      <c r="C18" s="276"/>
    </row>
    <row r="19" spans="1:3" x14ac:dyDescent="0.2">
      <c r="A19" s="216" t="s">
        <v>3</v>
      </c>
      <c r="B19" s="215"/>
      <c r="C19" s="276"/>
    </row>
    <row r="20" spans="1:3" x14ac:dyDescent="0.2">
      <c r="A20" s="216" t="s">
        <v>4</v>
      </c>
      <c r="B20" s="215"/>
      <c r="C20" s="277"/>
    </row>
    <row r="21" spans="1:3" x14ac:dyDescent="0.2">
      <c r="A21" s="216" t="s">
        <v>122</v>
      </c>
      <c r="B21" s="215"/>
      <c r="C21" s="278"/>
    </row>
    <row r="22" spans="1:3" x14ac:dyDescent="0.2">
      <c r="A22" s="216" t="s">
        <v>123</v>
      </c>
      <c r="B22" s="215"/>
      <c r="C22" s="276"/>
    </row>
    <row r="23" spans="1:3" x14ac:dyDescent="0.2">
      <c r="A23" s="216" t="s">
        <v>5</v>
      </c>
      <c r="B23" s="215"/>
      <c r="C23" s="276"/>
    </row>
    <row r="24" spans="1:3" x14ac:dyDescent="0.2">
      <c r="A24" s="216" t="s">
        <v>102</v>
      </c>
      <c r="B24" s="215"/>
      <c r="C24" s="276"/>
    </row>
    <row r="25" spans="1:3" x14ac:dyDescent="0.2">
      <c r="A25" s="216" t="s">
        <v>68</v>
      </c>
      <c r="B25" s="215"/>
      <c r="C25" s="276"/>
    </row>
    <row r="26" spans="1:3" x14ac:dyDescent="0.2">
      <c r="A26" s="217" t="s">
        <v>1986</v>
      </c>
      <c r="B26" s="215"/>
      <c r="C26" s="276"/>
    </row>
    <row r="27" spans="1:3" x14ac:dyDescent="0.2">
      <c r="A27" s="217" t="s">
        <v>1987</v>
      </c>
      <c r="B27" s="215"/>
      <c r="C27" s="276"/>
    </row>
    <row r="29" spans="1:3" x14ac:dyDescent="0.2">
      <c r="A29" s="45" t="s">
        <v>70</v>
      </c>
      <c r="B29" s="46"/>
      <c r="C29" s="213"/>
    </row>
    <row r="30" spans="1:3" x14ac:dyDescent="0.2">
      <c r="A30" s="48"/>
      <c r="B30" s="49"/>
      <c r="C30" s="214"/>
    </row>
    <row r="31" spans="1:3" x14ac:dyDescent="0.2">
      <c r="A31" s="47" t="s">
        <v>9</v>
      </c>
      <c r="B31" s="50"/>
      <c r="C31" s="279"/>
    </row>
    <row r="32" spans="1:3" x14ac:dyDescent="0.2">
      <c r="A32" s="47" t="s">
        <v>10</v>
      </c>
      <c r="B32" s="50"/>
      <c r="C32" s="279"/>
    </row>
    <row r="33" spans="1:3" ht="12.75" customHeight="1" x14ac:dyDescent="0.2">
      <c r="A33" s="47" t="s">
        <v>11</v>
      </c>
      <c r="B33" s="50"/>
      <c r="C33" s="279"/>
    </row>
    <row r="34" spans="1:3" ht="12.75" customHeight="1" x14ac:dyDescent="0.2">
      <c r="A34" s="47" t="s">
        <v>12</v>
      </c>
      <c r="B34" s="51"/>
      <c r="C34" s="279"/>
    </row>
    <row r="35" spans="1:3" x14ac:dyDescent="0.2">
      <c r="A35" s="47" t="s">
        <v>13</v>
      </c>
      <c r="B35" s="50"/>
      <c r="C35" s="279"/>
    </row>
    <row r="36" spans="1:3" x14ac:dyDescent="0.2">
      <c r="A36" s="48"/>
      <c r="B36" s="49"/>
      <c r="C36" s="214"/>
    </row>
    <row r="37" spans="1:3" x14ac:dyDescent="0.2">
      <c r="A37" s="47" t="s">
        <v>9</v>
      </c>
      <c r="B37" s="50"/>
      <c r="C37" s="279"/>
    </row>
    <row r="38" spans="1:3" x14ac:dyDescent="0.2">
      <c r="A38" s="47" t="s">
        <v>10</v>
      </c>
      <c r="B38" s="50"/>
      <c r="C38" s="279"/>
    </row>
    <row r="39" spans="1:3" x14ac:dyDescent="0.2">
      <c r="A39" s="47" t="s">
        <v>11</v>
      </c>
      <c r="B39" s="50"/>
      <c r="C39" s="279"/>
    </row>
    <row r="40" spans="1:3" x14ac:dyDescent="0.2">
      <c r="A40" s="47" t="s">
        <v>12</v>
      </c>
      <c r="B40" s="51"/>
      <c r="C40" s="279"/>
    </row>
    <row r="41" spans="1:3" x14ac:dyDescent="0.2">
      <c r="A41" s="47" t="s">
        <v>13</v>
      </c>
      <c r="B41" s="50"/>
      <c r="C41" s="279"/>
    </row>
    <row r="43" spans="1:3" x14ac:dyDescent="0.2">
      <c r="A43" s="104" t="s">
        <v>71</v>
      </c>
    </row>
    <row r="44" spans="1:3" x14ac:dyDescent="0.2">
      <c r="A44" s="104" t="s">
        <v>118</v>
      </c>
    </row>
    <row r="45" spans="1:3" x14ac:dyDescent="0.2">
      <c r="A45" s="104" t="s">
        <v>119</v>
      </c>
    </row>
    <row r="47" spans="1:3" ht="12.75" hidden="1" customHeight="1" x14ac:dyDescent="0.25">
      <c r="A47" s="218" t="s">
        <v>1988</v>
      </c>
    </row>
    <row r="48" spans="1:3" ht="12.75" hidden="1" customHeight="1" x14ac:dyDescent="0.25">
      <c r="A48" s="218" t="s">
        <v>1989</v>
      </c>
    </row>
    <row r="49" spans="1:1" ht="12.75" hidden="1" customHeight="1" x14ac:dyDescent="0.25">
      <c r="A49" s="218" t="s">
        <v>1990</v>
      </c>
    </row>
  </sheetData>
  <sheetProtection sort="0" autoFilter="0"/>
  <customSheetViews>
    <customSheetView guid="{E96EC931-7DB8-9949-B69E-EB800FAB8EDD}" showPageBreaks="1" showGridLines="0" fitToPage="1" printArea="1" hiddenRows="1" showRuler="0">
      <selection activeCell="C17" sqref="C17:N17"/>
      <pageMargins left="0.7" right="0.7" top="0.75" bottom="0.75" header="0.3" footer="0.3"/>
      <printOptions horizontalCentered="1"/>
      <pageSetup scale="90"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C17" sqref="C17:N17"/>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 guid="{49FE20BB-FBAE-4179-A770-21772DC36366}" showGridLines="0" fitToPage="1" hiddenRows="1" showRuler="0">
      <selection activeCell="C17" sqref="C17:N17"/>
      <pageMargins left="0.7" right="0.7" top="0.75" bottom="0.75" header="0.3" footer="0.3"/>
      <printOptions horizontalCentered="1"/>
      <pageSetup scale="90" orientation="landscape" horizontalDpi="1200" verticalDpi="1200"/>
      <headerFooter>
        <oddHeader>&amp;CIRS Office of Safeguards SCSEM</oddHeader>
        <oddFooter>&amp;L&amp;F&amp;RPage &amp;P of &amp;N</oddFooter>
      </headerFooter>
    </customSheetView>
  </customSheetViews>
  <phoneticPr fontId="2"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7" right="0.7" top="0.75" bottom="0.75" header="0.3" footer="0.3"/>
  <pageSetup scale="90"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39"/>
  <sheetViews>
    <sheetView showGridLines="0" zoomScale="90" zoomScaleNormal="90" zoomScalePageLayoutView="90" workbookViewId="0">
      <selection activeCell="B27" sqref="B27"/>
    </sheetView>
  </sheetViews>
  <sheetFormatPr defaultColWidth="8.7109375" defaultRowHeight="12.75" x14ac:dyDescent="0.2"/>
  <cols>
    <col min="2" max="2" width="10.42578125" customWidth="1"/>
    <col min="3" max="3" width="10.7109375" bestFit="1" customWidth="1"/>
    <col min="4" max="4" width="11.42578125" customWidth="1"/>
    <col min="5" max="5" width="10.42578125" customWidth="1"/>
    <col min="6" max="6" width="12.5703125" customWidth="1"/>
    <col min="7" max="7" width="10.7109375" customWidth="1"/>
    <col min="8" max="9" width="14.28515625" hidden="1" customWidth="1"/>
    <col min="14" max="14" width="9.28515625" customWidth="1"/>
    <col min="15" max="15" width="10.28515625" customWidth="1"/>
  </cols>
  <sheetData>
    <row r="1" spans="1:16" x14ac:dyDescent="0.2">
      <c r="A1" s="8" t="s">
        <v>117</v>
      </c>
      <c r="B1" s="9"/>
      <c r="C1" s="9"/>
      <c r="D1" s="9"/>
      <c r="E1" s="9"/>
      <c r="F1" s="9"/>
      <c r="G1" s="9"/>
      <c r="H1" s="9"/>
      <c r="I1" s="149"/>
      <c r="J1" s="9"/>
      <c r="K1" s="9"/>
      <c r="L1" s="9"/>
      <c r="M1" s="9"/>
      <c r="N1" s="9"/>
      <c r="O1" s="149"/>
      <c r="P1" s="10"/>
    </row>
    <row r="2" spans="1:16" s="1" customFormat="1" ht="18" customHeight="1" x14ac:dyDescent="0.2">
      <c r="A2" s="97" t="s">
        <v>18</v>
      </c>
      <c r="B2" s="98"/>
      <c r="C2" s="98"/>
      <c r="D2" s="98"/>
      <c r="E2" s="98"/>
      <c r="F2" s="98"/>
      <c r="G2" s="98"/>
      <c r="H2" s="98"/>
      <c r="I2" s="150"/>
      <c r="J2" s="98"/>
      <c r="K2" s="98"/>
      <c r="L2" s="98"/>
      <c r="M2" s="98"/>
      <c r="N2" s="98"/>
      <c r="O2" s="150"/>
      <c r="P2" s="99"/>
    </row>
    <row r="3" spans="1:16" s="1" customFormat="1" ht="12.75" customHeight="1" x14ac:dyDescent="0.2">
      <c r="A3" s="163" t="s">
        <v>1239</v>
      </c>
      <c r="B3" s="12"/>
      <c r="C3" s="12"/>
      <c r="D3" s="12"/>
      <c r="E3" s="12"/>
      <c r="F3" s="12"/>
      <c r="G3" s="12"/>
      <c r="H3" s="12"/>
      <c r="I3" s="12"/>
      <c r="J3" s="12"/>
      <c r="K3" s="12"/>
      <c r="L3" s="12"/>
      <c r="M3" s="12"/>
      <c r="N3" s="12"/>
      <c r="O3" s="12"/>
      <c r="P3" s="13"/>
    </row>
    <row r="4" spans="1:16" s="1" customFormat="1" x14ac:dyDescent="0.2">
      <c r="A4" s="100"/>
      <c r="B4" s="12"/>
      <c r="C4" s="12"/>
      <c r="D4" s="12"/>
      <c r="E4" s="12"/>
      <c r="F4" s="12"/>
      <c r="G4" s="12"/>
      <c r="H4" s="12"/>
      <c r="I4" s="12"/>
      <c r="J4" s="12"/>
      <c r="K4" s="12"/>
      <c r="L4" s="12"/>
      <c r="M4" s="12"/>
      <c r="N4" s="12"/>
      <c r="O4" s="12"/>
      <c r="P4" s="13"/>
    </row>
    <row r="5" spans="1:16" s="1" customFormat="1" x14ac:dyDescent="0.2">
      <c r="A5" s="100" t="s">
        <v>1991</v>
      </c>
      <c r="B5" s="12"/>
      <c r="C5" s="12"/>
      <c r="D5" s="12"/>
      <c r="E5" s="12"/>
      <c r="F5" s="12"/>
      <c r="G5" s="12"/>
      <c r="H5" s="12"/>
      <c r="I5" s="12"/>
      <c r="J5" s="12"/>
      <c r="K5" s="12"/>
      <c r="L5" s="12"/>
      <c r="M5" s="12"/>
      <c r="N5" s="12"/>
      <c r="O5" s="12"/>
      <c r="P5" s="13"/>
    </row>
    <row r="6" spans="1:16" s="1" customFormat="1" x14ac:dyDescent="0.2">
      <c r="A6" s="100" t="s">
        <v>1992</v>
      </c>
      <c r="B6" s="12"/>
      <c r="C6" s="12"/>
      <c r="D6" s="12"/>
      <c r="E6" s="12"/>
      <c r="F6" s="12"/>
      <c r="G6" s="12"/>
      <c r="H6" s="12"/>
      <c r="I6" s="12"/>
      <c r="J6" s="12"/>
      <c r="K6" s="12"/>
      <c r="L6" s="12"/>
      <c r="M6" s="12"/>
      <c r="N6" s="12"/>
      <c r="O6" s="12"/>
      <c r="P6" s="13"/>
    </row>
    <row r="7" spans="1:16" s="1" customFormat="1" x14ac:dyDescent="0.2">
      <c r="A7" s="101"/>
      <c r="B7" s="14"/>
      <c r="C7" s="14"/>
      <c r="D7" s="14"/>
      <c r="E7" s="14"/>
      <c r="F7" s="14"/>
      <c r="G7" s="14"/>
      <c r="H7" s="14"/>
      <c r="I7" s="151"/>
      <c r="J7" s="14"/>
      <c r="K7" s="14"/>
      <c r="L7" s="14"/>
      <c r="M7" s="14"/>
      <c r="N7" s="14"/>
      <c r="O7" s="151"/>
      <c r="P7" s="15"/>
    </row>
    <row r="8" spans="1:16" ht="12.75" customHeight="1" x14ac:dyDescent="0.2">
      <c r="A8" s="143"/>
      <c r="B8" s="144"/>
      <c r="C8" s="144"/>
      <c r="D8" s="144"/>
      <c r="E8" s="144"/>
      <c r="F8" s="144"/>
      <c r="G8" s="144"/>
      <c r="H8" s="144"/>
      <c r="I8" s="144"/>
      <c r="J8" s="144"/>
      <c r="K8" s="144"/>
      <c r="L8" s="144"/>
      <c r="M8" s="144"/>
      <c r="N8" s="144"/>
      <c r="O8" s="144"/>
      <c r="P8" s="145"/>
    </row>
    <row r="9" spans="1:16" ht="12.75" customHeight="1" x14ac:dyDescent="0.2">
      <c r="A9" s="105"/>
      <c r="B9" s="146" t="s">
        <v>1993</v>
      </c>
      <c r="C9" s="147"/>
      <c r="D9" s="147"/>
      <c r="E9" s="147"/>
      <c r="F9" s="147"/>
      <c r="G9" s="148"/>
      <c r="K9" s="1"/>
      <c r="L9" s="1"/>
      <c r="M9" s="1"/>
      <c r="N9" s="1"/>
      <c r="O9" s="1"/>
      <c r="P9" s="106"/>
    </row>
    <row r="10" spans="1:16" ht="12.75" customHeight="1" x14ac:dyDescent="0.2">
      <c r="A10" s="107" t="s">
        <v>491</v>
      </c>
      <c r="B10" s="108" t="s">
        <v>492</v>
      </c>
      <c r="C10" s="109"/>
      <c r="D10" s="110"/>
      <c r="E10" s="110"/>
      <c r="F10" s="110"/>
      <c r="G10" s="111"/>
      <c r="K10" s="112" t="s">
        <v>493</v>
      </c>
      <c r="L10" s="113"/>
      <c r="M10" s="113"/>
      <c r="N10" s="113"/>
      <c r="O10" s="114"/>
      <c r="P10" s="106"/>
    </row>
    <row r="11" spans="1:16" ht="36" x14ac:dyDescent="0.2">
      <c r="A11" s="115"/>
      <c r="B11" s="116" t="s">
        <v>494</v>
      </c>
      <c r="C11" s="117" t="s">
        <v>495</v>
      </c>
      <c r="D11" s="117" t="s">
        <v>496</v>
      </c>
      <c r="E11" s="117" t="s">
        <v>125</v>
      </c>
      <c r="F11" s="117" t="s">
        <v>1206</v>
      </c>
      <c r="G11" s="118" t="s">
        <v>497</v>
      </c>
      <c r="K11" s="119" t="s">
        <v>24</v>
      </c>
      <c r="L11" s="120"/>
      <c r="M11" s="121" t="s">
        <v>23</v>
      </c>
      <c r="N11" s="121" t="s">
        <v>19</v>
      </c>
      <c r="O11" s="122" t="s">
        <v>20</v>
      </c>
      <c r="P11" s="123"/>
    </row>
    <row r="12" spans="1:16" ht="12.75" customHeight="1" x14ac:dyDescent="0.2">
      <c r="A12" s="124"/>
      <c r="B12" s="242">
        <f>COUNTIF('Test Cases'!J3:J232,"Pass")</f>
        <v>0</v>
      </c>
      <c r="C12" s="243">
        <f>COUNTIF('Test Cases'!J3:J232,"Fail")</f>
        <v>0</v>
      </c>
      <c r="D12" s="222">
        <f>COUNTIF('Test Cases'!J3:J232,"Info")</f>
        <v>0</v>
      </c>
      <c r="E12" s="242">
        <f>COUNTIF('Test Cases'!J3:J232,"N/A")</f>
        <v>0</v>
      </c>
      <c r="F12" s="242">
        <f>B12+C12</f>
        <v>0</v>
      </c>
      <c r="G12" s="244">
        <f>D24/100</f>
        <v>0</v>
      </c>
      <c r="K12" s="126" t="s">
        <v>498</v>
      </c>
      <c r="L12" s="127"/>
      <c r="M12" s="128">
        <f>COUNTA('Test Cases'!J3:J232)</f>
        <v>0</v>
      </c>
      <c r="N12" s="223">
        <f>O12-M12</f>
        <v>216</v>
      </c>
      <c r="O12" s="129">
        <f>COUNTA('Test Cases'!A3:A232)</f>
        <v>216</v>
      </c>
      <c r="P12" s="130"/>
    </row>
    <row r="13" spans="1:16" ht="12.75" customHeight="1" x14ac:dyDescent="0.2">
      <c r="A13" s="124"/>
      <c r="B13" s="131"/>
      <c r="C13" s="102"/>
      <c r="D13" s="102"/>
      <c r="E13" s="102"/>
      <c r="F13" s="102"/>
      <c r="G13" s="102"/>
      <c r="K13" s="132"/>
      <c r="L13" s="132"/>
      <c r="M13" s="132"/>
      <c r="N13" s="132"/>
      <c r="O13" s="132"/>
      <c r="P13" s="130"/>
    </row>
    <row r="14" spans="1:16" ht="12.75" customHeight="1" x14ac:dyDescent="0.2">
      <c r="A14" s="124"/>
      <c r="B14" s="108" t="s">
        <v>499</v>
      </c>
      <c r="C14" s="110"/>
      <c r="D14" s="110"/>
      <c r="E14" s="110"/>
      <c r="F14" s="110"/>
      <c r="G14" s="133"/>
      <c r="K14" s="132"/>
      <c r="L14" s="132"/>
      <c r="M14" s="132"/>
      <c r="N14" s="132"/>
      <c r="O14" s="132"/>
      <c r="P14" s="130"/>
    </row>
    <row r="15" spans="1:16" ht="12.75" customHeight="1" x14ac:dyDescent="0.2">
      <c r="A15" s="134"/>
      <c r="B15" s="135" t="s">
        <v>500</v>
      </c>
      <c r="C15" s="135" t="s">
        <v>501</v>
      </c>
      <c r="D15" s="135" t="s">
        <v>7</v>
      </c>
      <c r="E15" s="135" t="s">
        <v>8</v>
      </c>
      <c r="F15" s="135" t="s">
        <v>125</v>
      </c>
      <c r="G15" s="135" t="s">
        <v>502</v>
      </c>
      <c r="H15" s="136" t="s">
        <v>1204</v>
      </c>
      <c r="I15" s="136" t="s">
        <v>1205</v>
      </c>
      <c r="K15" s="103"/>
      <c r="L15" s="103"/>
      <c r="M15" s="103"/>
      <c r="N15" s="103"/>
      <c r="O15" s="103"/>
      <c r="P15" s="123"/>
    </row>
    <row r="16" spans="1:16" ht="12.75" customHeight="1" x14ac:dyDescent="0.2">
      <c r="A16" s="134"/>
      <c r="B16" s="137">
        <v>8</v>
      </c>
      <c r="C16" s="138">
        <f>COUNTIF('Test Cases'!AA:AA,B16)</f>
        <v>0</v>
      </c>
      <c r="D16" s="125">
        <f>COUNTIFS('Test Cases'!AA:AA,B16,'Test Cases'!J:J,$D$15)</f>
        <v>0</v>
      </c>
      <c r="E16" s="125">
        <f>COUNTIFS('Test Cases'!AA:AA,B16,'Test Cases'!J:J,$E$15)</f>
        <v>0</v>
      </c>
      <c r="F16" s="125">
        <f>COUNTIFS('Test Cases'!AA:AA,B16,'Test Cases'!J:J,$F$15)</f>
        <v>0</v>
      </c>
      <c r="G16" s="221">
        <v>1500</v>
      </c>
      <c r="H16">
        <f t="shared" ref="H16:H21" si="0">(C16-F16)*(G16)</f>
        <v>0</v>
      </c>
      <c r="I16">
        <f t="shared" ref="I16:I21" si="1">D16*G16</f>
        <v>0</v>
      </c>
      <c r="K16" s="102"/>
      <c r="L16" s="102"/>
      <c r="M16" s="102"/>
      <c r="N16" s="102"/>
      <c r="O16" s="102"/>
      <c r="P16" s="123"/>
    </row>
    <row r="17" spans="1:16" ht="12.75" customHeight="1" x14ac:dyDescent="0.2">
      <c r="A17" s="134"/>
      <c r="B17" s="137">
        <v>7</v>
      </c>
      <c r="C17" s="138">
        <f>COUNTIF('Test Cases'!AA:AA,B17)</f>
        <v>2</v>
      </c>
      <c r="D17" s="125">
        <f>COUNTIFS('Test Cases'!AA:AA,B17,'Test Cases'!J:J,$D$15)</f>
        <v>0</v>
      </c>
      <c r="E17" s="125">
        <f>COUNTIFS('Test Cases'!AA:AA,B17,'Test Cases'!J:J,$E$15)</f>
        <v>0</v>
      </c>
      <c r="F17" s="125">
        <f>COUNTIFS('Test Cases'!AA:AA,B17,'Test Cases'!J:J,$F$15)</f>
        <v>0</v>
      </c>
      <c r="G17" s="221">
        <v>750</v>
      </c>
      <c r="H17">
        <f t="shared" si="0"/>
        <v>1500</v>
      </c>
      <c r="I17">
        <f t="shared" si="1"/>
        <v>0</v>
      </c>
      <c r="K17" s="102"/>
      <c r="L17" s="102"/>
      <c r="M17" s="102"/>
      <c r="N17" s="102"/>
      <c r="O17" s="102"/>
      <c r="P17" s="123"/>
    </row>
    <row r="18" spans="1:16" ht="12.75" customHeight="1" x14ac:dyDescent="0.2">
      <c r="A18" s="219"/>
      <c r="B18" s="137">
        <v>6</v>
      </c>
      <c r="C18" s="138">
        <f>COUNTIF('Test Cases'!AA:AA,B18)</f>
        <v>23</v>
      </c>
      <c r="D18" s="125">
        <f>COUNTIFS('Test Cases'!AA:AA,B18,'Test Cases'!J:J,$D$15)</f>
        <v>0</v>
      </c>
      <c r="E18" s="125">
        <f>COUNTIFS('Test Cases'!AA:AA,B18,'Test Cases'!J:J,$E$15)</f>
        <v>0</v>
      </c>
      <c r="F18" s="125">
        <f>COUNTIFS('Test Cases'!AA:AA,B18,'Test Cases'!J:J,$F$15)</f>
        <v>0</v>
      </c>
      <c r="G18" s="221">
        <v>100</v>
      </c>
      <c r="H18">
        <f t="shared" si="0"/>
        <v>2300</v>
      </c>
      <c r="I18">
        <f t="shared" si="1"/>
        <v>0</v>
      </c>
      <c r="K18" s="102"/>
      <c r="L18" s="102"/>
      <c r="M18" s="102"/>
      <c r="N18" s="102"/>
      <c r="O18" s="102"/>
      <c r="P18" s="220"/>
    </row>
    <row r="19" spans="1:16" ht="12.75" customHeight="1" x14ac:dyDescent="0.2">
      <c r="A19" s="219"/>
      <c r="B19" s="137">
        <v>5</v>
      </c>
      <c r="C19" s="138">
        <f>COUNTIF('Test Cases'!AA:AA,B19)</f>
        <v>115</v>
      </c>
      <c r="D19" s="125">
        <f>COUNTIFS('Test Cases'!AA:AA,B19,'Test Cases'!J:J,$D$15)</f>
        <v>0</v>
      </c>
      <c r="E19" s="125">
        <f>COUNTIFS('Test Cases'!AA:AA,B19,'Test Cases'!J:J,$E$15)</f>
        <v>0</v>
      </c>
      <c r="F19" s="125">
        <f>COUNTIFS('Test Cases'!AA:AA,B19,'Test Cases'!J:J,$F$15)</f>
        <v>0</v>
      </c>
      <c r="G19" s="221">
        <v>50</v>
      </c>
      <c r="H19">
        <f t="shared" si="0"/>
        <v>5750</v>
      </c>
      <c r="I19">
        <f t="shared" si="1"/>
        <v>0</v>
      </c>
      <c r="K19" s="102"/>
      <c r="L19" s="102"/>
      <c r="M19" s="102"/>
      <c r="N19" s="102"/>
      <c r="O19" s="102"/>
      <c r="P19" s="220"/>
    </row>
    <row r="20" spans="1:16" ht="12.75" customHeight="1" x14ac:dyDescent="0.2">
      <c r="A20" s="219"/>
      <c r="B20" s="137">
        <v>4</v>
      </c>
      <c r="C20" s="138">
        <f>COUNTIF('Test Cases'!AA:AA,B20)</f>
        <v>43</v>
      </c>
      <c r="D20" s="125">
        <f>COUNTIFS('Test Cases'!AA:AA,B20,'Test Cases'!J:J,$D$15)</f>
        <v>0</v>
      </c>
      <c r="E20" s="125">
        <f>COUNTIFS('Test Cases'!AA:AA,B20,'Test Cases'!J:J,$E$15)</f>
        <v>0</v>
      </c>
      <c r="F20" s="125">
        <f>COUNTIFS('Test Cases'!AA:AA,B20,'Test Cases'!J:J,$F$15)</f>
        <v>0</v>
      </c>
      <c r="G20" s="221">
        <v>10</v>
      </c>
      <c r="H20">
        <f t="shared" si="0"/>
        <v>430</v>
      </c>
      <c r="I20">
        <f t="shared" si="1"/>
        <v>0</v>
      </c>
      <c r="K20" s="102"/>
      <c r="L20" s="102"/>
      <c r="M20" s="102"/>
      <c r="N20" s="102"/>
      <c r="O20" s="102"/>
      <c r="P20" s="220"/>
    </row>
    <row r="21" spans="1:16" ht="12.75" customHeight="1" x14ac:dyDescent="0.2">
      <c r="A21" s="219"/>
      <c r="B21" s="137">
        <v>3</v>
      </c>
      <c r="C21" s="138">
        <f>COUNTIF('Test Cases'!AA:AA,B21)</f>
        <v>23</v>
      </c>
      <c r="D21" s="125">
        <f>COUNTIFS('Test Cases'!AA:AA,B21,'Test Cases'!J:J,$D$15)</f>
        <v>0</v>
      </c>
      <c r="E21" s="125">
        <f>COUNTIFS('Test Cases'!AA:AA,B21,'Test Cases'!J:J,$E$15)</f>
        <v>0</v>
      </c>
      <c r="F21" s="125">
        <f>COUNTIFS('Test Cases'!AA:AA,B21,'Test Cases'!J:J,$F$15)</f>
        <v>0</v>
      </c>
      <c r="G21" s="221">
        <v>5</v>
      </c>
      <c r="H21">
        <f t="shared" si="0"/>
        <v>115</v>
      </c>
      <c r="I21">
        <f t="shared" si="1"/>
        <v>0</v>
      </c>
      <c r="K21" s="102"/>
      <c r="L21" s="102"/>
      <c r="M21" s="102"/>
      <c r="N21" s="102"/>
      <c r="O21" s="102"/>
      <c r="P21" s="220"/>
    </row>
    <row r="22" spans="1:16" ht="12.75" customHeight="1" x14ac:dyDescent="0.2">
      <c r="A22" s="134"/>
      <c r="B22" s="137">
        <v>2</v>
      </c>
      <c r="C22" s="138">
        <f>COUNTIF('Test Cases'!AA:AA,B22)</f>
        <v>4</v>
      </c>
      <c r="D22" s="125">
        <f>COUNTIFS('Test Cases'!AA:AA,B22,'Test Cases'!J:J,$D$15)</f>
        <v>0</v>
      </c>
      <c r="E22" s="125">
        <f>COUNTIFS('Test Cases'!AA:AA,B22,'Test Cases'!J:J,$E$15)</f>
        <v>0</v>
      </c>
      <c r="F22" s="125">
        <f>COUNTIFS('Test Cases'!AA:AA,B22,'Test Cases'!J:J,$F$15)</f>
        <v>0</v>
      </c>
      <c r="G22" s="221">
        <v>2</v>
      </c>
      <c r="H22">
        <f>(C22-F22)*(G22)</f>
        <v>8</v>
      </c>
      <c r="I22">
        <f>D22*G22</f>
        <v>0</v>
      </c>
      <c r="K22" s="102"/>
      <c r="L22" s="102"/>
      <c r="M22" s="102"/>
      <c r="N22" s="102"/>
      <c r="O22" s="102"/>
      <c r="P22" s="123"/>
    </row>
    <row r="23" spans="1:16" ht="12.75" customHeight="1" x14ac:dyDescent="0.2">
      <c r="A23" s="134"/>
      <c r="B23" s="137">
        <v>1</v>
      </c>
      <c r="C23" s="138">
        <f>COUNTIF('Test Cases'!AA:AA,B23)</f>
        <v>3</v>
      </c>
      <c r="D23" s="125">
        <f>COUNTIFS('Test Cases'!AA:AA,B23,'Test Cases'!J:J,$D$15)</f>
        <v>0</v>
      </c>
      <c r="E23" s="125">
        <f>COUNTIFS('Test Cases'!AA:AA,B23,'Test Cases'!J:J,$E$15)</f>
        <v>0</v>
      </c>
      <c r="F23" s="125">
        <f>COUNTIFS('Test Cases'!AA:AA,B23,'Test Cases'!J:J,$F$15)</f>
        <v>0</v>
      </c>
      <c r="G23" s="221">
        <v>1</v>
      </c>
      <c r="H23">
        <f>(C23-F23)*(G23)</f>
        <v>3</v>
      </c>
      <c r="I23">
        <f>D23*G23</f>
        <v>0</v>
      </c>
      <c r="K23" s="102"/>
      <c r="L23" s="102"/>
      <c r="M23" s="102"/>
      <c r="N23" s="102"/>
      <c r="O23" s="102"/>
      <c r="P23" s="123"/>
    </row>
    <row r="24" spans="1:16" ht="12.75" hidden="1" customHeight="1" x14ac:dyDescent="0.2">
      <c r="A24" s="134"/>
      <c r="B24" s="158" t="s">
        <v>503</v>
      </c>
      <c r="C24" s="159"/>
      <c r="D24" s="164">
        <f>SUM(I16:I23)/SUM(H16:H23)*100</f>
        <v>0</v>
      </c>
      <c r="K24" s="102"/>
      <c r="L24" s="102"/>
      <c r="M24" s="102"/>
      <c r="N24" s="102"/>
      <c r="O24" s="102"/>
      <c r="P24" s="123"/>
    </row>
    <row r="25" spans="1:16" ht="12.75" customHeight="1" x14ac:dyDescent="0.2">
      <c r="A25" s="139"/>
      <c r="B25" s="140"/>
      <c r="C25" s="140"/>
      <c r="D25" s="140"/>
      <c r="E25" s="140"/>
      <c r="F25" s="140"/>
      <c r="G25" s="140"/>
      <c r="H25" s="140"/>
      <c r="I25" s="140"/>
      <c r="J25" s="140"/>
      <c r="K25" s="141"/>
      <c r="L25" s="141"/>
      <c r="M25" s="141"/>
      <c r="N25" s="141"/>
      <c r="O25" s="141"/>
      <c r="P25" s="142"/>
    </row>
    <row r="27" spans="1:16" x14ac:dyDescent="0.2">
      <c r="A27" s="240">
        <f>D12+N12</f>
        <v>216</v>
      </c>
      <c r="B27" s="241" t="str">
        <f>"WARNING: THERE IS AT LEAST ONE TEST CASE WITH AN 'INFO' OR BLANK STATUS (SEE ABOVE)"</f>
        <v>WARNING: THERE IS AT LEAST ONE TEST CASE WITH AN 'INFO' OR BLANK STATUS (SEE ABOVE)</v>
      </c>
    </row>
    <row r="28" spans="1:16" x14ac:dyDescent="0.2">
      <c r="B28" s="235"/>
    </row>
    <row r="29" spans="1:16" ht="12.75" customHeight="1" x14ac:dyDescent="0.2">
      <c r="A29" s="240">
        <f>SUMPRODUCT(--ISERROR('Test Cases'!AA3:AA299))</f>
        <v>3</v>
      </c>
      <c r="B29" s="241" t="str">
        <f>"WARNING: THERE IS AT LEAST ONE TEST CASE WITH MULTIPLE OR INVALID ISSUE CODES (SEE TEST CASES TAB)"</f>
        <v>WARNING: THERE IS AT LEAST ONE TEST CASE WITH MULTIPLE OR INVALID ISSUE CODES (SEE TEST CASES TAB)</v>
      </c>
    </row>
    <row r="30" spans="1:16" ht="12.75" customHeight="1" x14ac:dyDescent="0.2"/>
    <row r="31" spans="1:16" ht="12.75" customHeight="1" x14ac:dyDescent="0.2"/>
    <row r="36" spans="5:13" x14ac:dyDescent="0.2">
      <c r="E36" s="12"/>
      <c r="F36" s="12"/>
      <c r="G36" s="12"/>
      <c r="H36" s="12"/>
      <c r="I36" s="12"/>
      <c r="J36" s="12"/>
      <c r="K36" s="12"/>
      <c r="L36" s="12"/>
      <c r="M36" s="12"/>
    </row>
    <row r="37" spans="5:13" x14ac:dyDescent="0.2">
      <c r="E37" s="12"/>
      <c r="F37" s="12"/>
      <c r="G37" s="12"/>
      <c r="H37" s="12"/>
      <c r="I37" s="12"/>
      <c r="J37" s="12"/>
      <c r="K37" s="12"/>
      <c r="L37" s="12"/>
      <c r="M37" s="12"/>
    </row>
    <row r="38" spans="5:13" x14ac:dyDescent="0.2">
      <c r="E38" s="12"/>
      <c r="F38" s="12"/>
      <c r="G38" s="12"/>
      <c r="H38" s="12"/>
      <c r="I38" s="12"/>
      <c r="J38" s="12"/>
      <c r="K38" s="12"/>
      <c r="L38" s="12"/>
      <c r="M38" s="12"/>
    </row>
    <row r="39" spans="5:13" x14ac:dyDescent="0.2">
      <c r="E39" s="12"/>
      <c r="F39" s="12"/>
      <c r="G39" s="12"/>
      <c r="H39" s="12"/>
      <c r="I39" s="12"/>
      <c r="J39" s="12"/>
      <c r="K39" s="12"/>
      <c r="L39" s="12"/>
      <c r="M39" s="12"/>
    </row>
  </sheetData>
  <sheetProtection sort="0" autoFilter="0"/>
  <customSheetViews>
    <customSheetView guid="{E96EC931-7DB8-9949-B69E-EB800FAB8EDD}" showGridLines="0" fitToPage="1" hiddenRows="1" showRuler="0">
      <selection activeCell="K19" sqref="K19"/>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K19" sqref="K19"/>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49FE20BB-FBAE-4179-A770-21772DC36366}" showGridLines="0" fitToPage="1" hiddenRows="1" showRuler="0">
      <selection activeCell="K19" sqref="K19"/>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s>
  <conditionalFormatting sqref="D12">
    <cfRule type="cellIs" dxfId="8" priority="5" stopIfTrue="1" operator="greaterThan">
      <formula>0</formula>
    </cfRule>
  </conditionalFormatting>
  <conditionalFormatting sqref="N12">
    <cfRule type="cellIs" dxfId="7" priority="3" stopIfTrue="1" operator="greaterThan">
      <formula>0</formula>
    </cfRule>
    <cfRule type="cellIs" dxfId="6" priority="4" stopIfTrue="1" operator="lessThan">
      <formula>0</formula>
    </cfRule>
  </conditionalFormatting>
  <conditionalFormatting sqref="B27">
    <cfRule type="expression" dxfId="5" priority="2" stopIfTrue="1">
      <formula>$A$27=0</formula>
    </cfRule>
  </conditionalFormatting>
  <conditionalFormatting sqref="B29">
    <cfRule type="expression" dxfId="4" priority="1" stopIfTrue="1">
      <formula>$A$29=0</formula>
    </cfRule>
  </conditionalFormatting>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2"/>
  <sheetViews>
    <sheetView showGridLines="0" zoomScale="80" zoomScaleNormal="80" zoomScalePageLayoutView="80" workbookViewId="0">
      <pane ySplit="1" topLeftCell="A2" activePane="bottomLeft" state="frozenSplit"/>
      <selection pane="bottomLeft" activeCell="D34" sqref="D34:N35"/>
    </sheetView>
  </sheetViews>
  <sheetFormatPr defaultColWidth="9.28515625" defaultRowHeight="12.75" x14ac:dyDescent="0.2"/>
  <cols>
    <col min="1" max="13" width="9.28515625" style="55"/>
    <col min="14" max="14" width="17.28515625" style="55" customWidth="1"/>
    <col min="15" max="16384" width="9.28515625" style="55"/>
  </cols>
  <sheetData>
    <row r="1" spans="1:14" x14ac:dyDescent="0.2">
      <c r="A1" s="56" t="s">
        <v>26</v>
      </c>
      <c r="B1" s="52"/>
      <c r="C1" s="52"/>
      <c r="D1" s="52"/>
      <c r="E1" s="52"/>
      <c r="F1" s="52"/>
      <c r="G1" s="52"/>
      <c r="H1" s="52"/>
      <c r="I1" s="52"/>
      <c r="J1" s="52"/>
      <c r="K1" s="52"/>
      <c r="L1" s="52"/>
      <c r="M1" s="52"/>
      <c r="N1" s="53"/>
    </row>
    <row r="2" spans="1:14" s="60" customFormat="1" ht="12.75" customHeight="1" x14ac:dyDescent="0.2">
      <c r="A2" s="57" t="s">
        <v>75</v>
      </c>
      <c r="B2" s="58"/>
      <c r="C2" s="58"/>
      <c r="D2" s="58"/>
      <c r="E2" s="58"/>
      <c r="F2" s="58"/>
      <c r="G2" s="58"/>
      <c r="H2" s="58"/>
      <c r="I2" s="58"/>
      <c r="J2" s="58"/>
      <c r="K2" s="58"/>
      <c r="L2" s="58"/>
      <c r="M2" s="58"/>
      <c r="N2" s="59"/>
    </row>
    <row r="3" spans="1:14" s="63" customFormat="1" ht="12.75" customHeight="1" x14ac:dyDescent="0.2">
      <c r="A3" s="71" t="s">
        <v>110</v>
      </c>
      <c r="B3" s="61"/>
      <c r="C3" s="61"/>
      <c r="D3" s="61"/>
      <c r="E3" s="61"/>
      <c r="F3" s="61"/>
      <c r="G3" s="61"/>
      <c r="H3" s="61"/>
      <c r="I3" s="61"/>
      <c r="J3" s="61"/>
      <c r="K3" s="61"/>
      <c r="L3" s="61"/>
      <c r="M3" s="61"/>
      <c r="N3" s="62"/>
    </row>
    <row r="4" spans="1:14" s="63" customFormat="1" x14ac:dyDescent="0.2">
      <c r="A4" s="54" t="s">
        <v>1234</v>
      </c>
      <c r="B4" s="64"/>
      <c r="C4" s="64"/>
      <c r="D4" s="64"/>
      <c r="E4" s="64"/>
      <c r="F4" s="64"/>
      <c r="G4" s="64"/>
      <c r="H4" s="64"/>
      <c r="I4" s="64"/>
      <c r="J4" s="64"/>
      <c r="K4" s="64"/>
      <c r="L4" s="64"/>
      <c r="M4" s="64"/>
      <c r="N4" s="65"/>
    </row>
    <row r="5" spans="1:14" s="63" customFormat="1" x14ac:dyDescent="0.2">
      <c r="A5" s="54" t="s">
        <v>113</v>
      </c>
      <c r="B5" s="64"/>
      <c r="C5" s="64"/>
      <c r="D5" s="64"/>
      <c r="E5" s="64"/>
      <c r="F5" s="64"/>
      <c r="G5" s="64"/>
      <c r="H5" s="64"/>
      <c r="I5" s="64"/>
      <c r="J5" s="64"/>
      <c r="K5" s="64"/>
      <c r="L5" s="64"/>
      <c r="M5" s="64"/>
      <c r="N5" s="65"/>
    </row>
    <row r="6" spans="1:14" s="63" customFormat="1" x14ac:dyDescent="0.2">
      <c r="A6" s="54"/>
      <c r="B6" s="64"/>
      <c r="C6" s="64"/>
      <c r="D6" s="64"/>
      <c r="E6" s="64"/>
      <c r="F6" s="64"/>
      <c r="G6" s="64"/>
      <c r="H6" s="64"/>
      <c r="I6" s="64"/>
      <c r="J6" s="64"/>
      <c r="K6" s="64"/>
      <c r="L6" s="64"/>
      <c r="M6" s="64"/>
      <c r="N6" s="65"/>
    </row>
    <row r="7" spans="1:14" s="63" customFormat="1" x14ac:dyDescent="0.2">
      <c r="A7" s="54" t="s">
        <v>72</v>
      </c>
      <c r="B7" s="64"/>
      <c r="C7" s="64"/>
      <c r="D7" s="64"/>
      <c r="E7" s="64"/>
      <c r="F7" s="64"/>
      <c r="G7" s="64"/>
      <c r="H7" s="64"/>
      <c r="I7" s="64"/>
      <c r="J7" s="64"/>
      <c r="K7" s="64"/>
      <c r="L7" s="64"/>
      <c r="M7" s="64"/>
      <c r="N7" s="65"/>
    </row>
    <row r="8" spans="1:14" s="63" customFormat="1" x14ac:dyDescent="0.2">
      <c r="A8" s="54" t="s">
        <v>73</v>
      </c>
      <c r="B8" s="64"/>
      <c r="C8" s="64"/>
      <c r="D8" s="64"/>
      <c r="E8" s="64"/>
      <c r="F8" s="64"/>
      <c r="G8" s="64"/>
      <c r="H8" s="64"/>
      <c r="I8" s="64"/>
      <c r="J8" s="64"/>
      <c r="K8" s="64"/>
      <c r="L8" s="64"/>
      <c r="M8" s="64"/>
      <c r="N8" s="65"/>
    </row>
    <row r="9" spans="1:14" s="63" customFormat="1" x14ac:dyDescent="0.2">
      <c r="A9" s="54" t="s">
        <v>74</v>
      </c>
      <c r="B9" s="64"/>
      <c r="C9" s="64"/>
      <c r="D9" s="64"/>
      <c r="E9" s="64"/>
      <c r="F9" s="64"/>
      <c r="G9" s="64"/>
      <c r="H9" s="64"/>
      <c r="I9" s="64"/>
      <c r="J9" s="64"/>
      <c r="K9" s="64"/>
      <c r="L9" s="64"/>
      <c r="M9" s="64"/>
      <c r="N9" s="65"/>
    </row>
    <row r="10" spans="1:14" s="60" customFormat="1" x14ac:dyDescent="0.2">
      <c r="A10" s="66"/>
      <c r="B10" s="67"/>
      <c r="C10" s="67"/>
      <c r="D10" s="67"/>
      <c r="E10" s="67"/>
      <c r="F10" s="67"/>
      <c r="G10" s="67"/>
      <c r="H10" s="67"/>
      <c r="I10" s="67"/>
      <c r="J10" s="67"/>
      <c r="K10" s="67"/>
      <c r="L10" s="67"/>
      <c r="M10" s="67"/>
      <c r="N10" s="68"/>
    </row>
    <row r="12" spans="1:14" s="174" customFormat="1" ht="12.75" customHeight="1" x14ac:dyDescent="0.2">
      <c r="A12" s="57" t="s">
        <v>27</v>
      </c>
      <c r="B12" s="172"/>
      <c r="C12" s="172"/>
      <c r="D12" s="172"/>
      <c r="E12" s="172"/>
      <c r="F12" s="172"/>
      <c r="G12" s="172"/>
      <c r="H12" s="172"/>
      <c r="I12" s="172"/>
      <c r="J12" s="172"/>
      <c r="K12" s="172"/>
      <c r="L12" s="172"/>
      <c r="M12" s="172"/>
      <c r="N12" s="173"/>
    </row>
    <row r="13" spans="1:14" s="174" customFormat="1" ht="12.75" customHeight="1" x14ac:dyDescent="0.2">
      <c r="A13" s="69" t="s">
        <v>42</v>
      </c>
      <c r="B13" s="175"/>
      <c r="C13" s="70"/>
      <c r="D13" s="176" t="s">
        <v>76</v>
      </c>
      <c r="E13" s="177"/>
      <c r="F13" s="177"/>
      <c r="G13" s="177"/>
      <c r="H13" s="177"/>
      <c r="I13" s="177"/>
      <c r="J13" s="177"/>
      <c r="K13" s="177"/>
      <c r="L13" s="177"/>
      <c r="M13" s="177"/>
      <c r="N13" s="178"/>
    </row>
    <row r="14" spans="1:14" s="174" customFormat="1" x14ac:dyDescent="0.2">
      <c r="A14" s="72"/>
      <c r="B14" s="179"/>
      <c r="C14" s="73"/>
      <c r="D14" s="180" t="s">
        <v>77</v>
      </c>
      <c r="E14" s="181"/>
      <c r="F14" s="181"/>
      <c r="G14" s="181"/>
      <c r="H14" s="181"/>
      <c r="I14" s="181"/>
      <c r="J14" s="181"/>
      <c r="K14" s="181"/>
      <c r="L14" s="181"/>
      <c r="M14" s="181"/>
      <c r="N14" s="182"/>
    </row>
    <row r="15" spans="1:14" s="174" customFormat="1" ht="12.75" customHeight="1" x14ac:dyDescent="0.2">
      <c r="A15" s="74" t="s">
        <v>43</v>
      </c>
      <c r="B15" s="183"/>
      <c r="C15" s="184"/>
      <c r="D15" s="185" t="s">
        <v>40</v>
      </c>
      <c r="E15" s="186"/>
      <c r="F15" s="186"/>
      <c r="G15" s="186"/>
      <c r="H15" s="186"/>
      <c r="I15" s="186"/>
      <c r="J15" s="186"/>
      <c r="K15" s="186"/>
      <c r="L15" s="186"/>
      <c r="M15" s="186"/>
      <c r="N15" s="187"/>
    </row>
    <row r="16" spans="1:14" s="60" customFormat="1" ht="12.75" customHeight="1" x14ac:dyDescent="0.2">
      <c r="A16" s="69" t="s">
        <v>115</v>
      </c>
      <c r="B16" s="175"/>
      <c r="C16" s="70"/>
      <c r="D16" s="176" t="s">
        <v>116</v>
      </c>
      <c r="E16" s="177"/>
      <c r="F16" s="177"/>
      <c r="G16" s="177"/>
      <c r="H16" s="177"/>
      <c r="I16" s="177"/>
      <c r="J16" s="177"/>
      <c r="K16" s="177"/>
      <c r="L16" s="177"/>
      <c r="M16" s="177"/>
      <c r="N16" s="178"/>
    </row>
    <row r="17" spans="1:14" s="174" customFormat="1" ht="12.75" customHeight="1" x14ac:dyDescent="0.2">
      <c r="A17" s="69" t="s">
        <v>1970</v>
      </c>
      <c r="B17" s="175"/>
      <c r="C17" s="70"/>
      <c r="D17" s="300" t="s">
        <v>1971</v>
      </c>
      <c r="E17" s="301"/>
      <c r="F17" s="301"/>
      <c r="G17" s="301"/>
      <c r="H17" s="301"/>
      <c r="I17" s="301"/>
      <c r="J17" s="301"/>
      <c r="K17" s="301"/>
      <c r="L17" s="301"/>
      <c r="M17" s="301"/>
      <c r="N17" s="302"/>
    </row>
    <row r="18" spans="1:14" s="174" customFormat="1" x14ac:dyDescent="0.2">
      <c r="A18" s="75"/>
      <c r="B18" s="76"/>
      <c r="C18" s="77"/>
      <c r="D18" s="303"/>
      <c r="E18" s="304"/>
      <c r="F18" s="304"/>
      <c r="G18" s="304"/>
      <c r="H18" s="304"/>
      <c r="I18" s="304"/>
      <c r="J18" s="304"/>
      <c r="K18" s="304"/>
      <c r="L18" s="304"/>
      <c r="M18" s="304"/>
      <c r="N18" s="305"/>
    </row>
    <row r="19" spans="1:14" s="174" customFormat="1" ht="12.75" customHeight="1" x14ac:dyDescent="0.2">
      <c r="A19" s="188" t="s">
        <v>1972</v>
      </c>
      <c r="B19" s="189"/>
      <c r="C19" s="190"/>
      <c r="D19" s="191" t="s">
        <v>1973</v>
      </c>
      <c r="E19" s="192"/>
      <c r="F19" s="192"/>
      <c r="G19" s="192"/>
      <c r="H19" s="192"/>
      <c r="I19" s="192"/>
      <c r="J19" s="192"/>
      <c r="K19" s="192"/>
      <c r="L19" s="192"/>
      <c r="M19" s="192"/>
      <c r="N19" s="193"/>
    </row>
    <row r="20" spans="1:14" s="60" customFormat="1" ht="12.75" customHeight="1" x14ac:dyDescent="0.2">
      <c r="A20" s="75" t="s">
        <v>1974</v>
      </c>
      <c r="B20" s="76"/>
      <c r="C20" s="77"/>
      <c r="D20" s="194" t="s">
        <v>1975</v>
      </c>
      <c r="E20" s="195"/>
      <c r="F20" s="195"/>
      <c r="G20" s="195"/>
      <c r="H20" s="195"/>
      <c r="I20" s="195"/>
      <c r="J20" s="195"/>
      <c r="K20" s="195"/>
      <c r="L20" s="195"/>
      <c r="M20" s="195"/>
      <c r="N20" s="196"/>
    </row>
    <row r="21" spans="1:14" s="60" customFormat="1" x14ac:dyDescent="0.2">
      <c r="A21" s="72"/>
      <c r="B21" s="179"/>
      <c r="C21" s="73"/>
      <c r="D21" s="180" t="s">
        <v>1976</v>
      </c>
      <c r="E21" s="181"/>
      <c r="F21" s="181"/>
      <c r="G21" s="181"/>
      <c r="H21" s="181"/>
      <c r="I21" s="181"/>
      <c r="J21" s="181"/>
      <c r="K21" s="181"/>
      <c r="L21" s="181"/>
      <c r="M21" s="181"/>
      <c r="N21" s="182"/>
    </row>
    <row r="22" spans="1:14" s="60" customFormat="1" ht="12.75" customHeight="1" x14ac:dyDescent="0.2">
      <c r="A22" s="69" t="s">
        <v>44</v>
      </c>
      <c r="B22" s="175"/>
      <c r="C22" s="70"/>
      <c r="D22" s="176" t="s">
        <v>78</v>
      </c>
      <c r="E22" s="177"/>
      <c r="F22" s="177"/>
      <c r="G22" s="177"/>
      <c r="H22" s="177"/>
      <c r="I22" s="177"/>
      <c r="J22" s="177"/>
      <c r="K22" s="177"/>
      <c r="L22" s="177"/>
      <c r="M22" s="177"/>
      <c r="N22" s="178"/>
    </row>
    <row r="23" spans="1:14" s="60" customFormat="1" x14ac:dyDescent="0.2">
      <c r="A23" s="72"/>
      <c r="B23" s="179"/>
      <c r="C23" s="73"/>
      <c r="D23" s="180" t="s">
        <v>1977</v>
      </c>
      <c r="E23" s="181"/>
      <c r="F23" s="181"/>
      <c r="G23" s="181"/>
      <c r="H23" s="181"/>
      <c r="I23" s="181"/>
      <c r="J23" s="181"/>
      <c r="K23" s="181"/>
      <c r="L23" s="181"/>
      <c r="M23" s="181"/>
      <c r="N23" s="182"/>
    </row>
    <row r="24" spans="1:14" s="60" customFormat="1" ht="12.75" customHeight="1" x14ac:dyDescent="0.2">
      <c r="A24" s="74" t="s">
        <v>99</v>
      </c>
      <c r="B24" s="183"/>
      <c r="C24" s="184"/>
      <c r="D24" s="185" t="s">
        <v>45</v>
      </c>
      <c r="E24" s="186"/>
      <c r="F24" s="186"/>
      <c r="G24" s="186"/>
      <c r="H24" s="186"/>
      <c r="I24" s="186"/>
      <c r="J24" s="186"/>
      <c r="K24" s="186"/>
      <c r="L24" s="186"/>
      <c r="M24" s="186"/>
      <c r="N24" s="187"/>
    </row>
    <row r="25" spans="1:14" s="60" customFormat="1" ht="12.75" customHeight="1" x14ac:dyDescent="0.2">
      <c r="A25" s="69" t="s">
        <v>100</v>
      </c>
      <c r="B25" s="175"/>
      <c r="C25" s="70"/>
      <c r="D25" s="176" t="s">
        <v>79</v>
      </c>
      <c r="E25" s="177"/>
      <c r="F25" s="177"/>
      <c r="G25" s="177"/>
      <c r="H25" s="177"/>
      <c r="I25" s="177"/>
      <c r="J25" s="177"/>
      <c r="K25" s="177"/>
      <c r="L25" s="177"/>
      <c r="M25" s="177"/>
      <c r="N25" s="178"/>
    </row>
    <row r="26" spans="1:14" s="60" customFormat="1" x14ac:dyDescent="0.2">
      <c r="A26" s="72"/>
      <c r="B26" s="179"/>
      <c r="C26" s="73"/>
      <c r="D26" s="180" t="s">
        <v>80</v>
      </c>
      <c r="E26" s="181"/>
      <c r="F26" s="181"/>
      <c r="G26" s="181"/>
      <c r="H26" s="181"/>
      <c r="I26" s="181"/>
      <c r="J26" s="181"/>
      <c r="K26" s="181"/>
      <c r="L26" s="181"/>
      <c r="M26" s="181"/>
      <c r="N26" s="182"/>
    </row>
    <row r="27" spans="1:14" s="60" customFormat="1" ht="12.75" customHeight="1" x14ac:dyDescent="0.2">
      <c r="A27" s="69" t="s">
        <v>41</v>
      </c>
      <c r="B27" s="175"/>
      <c r="C27" s="70"/>
      <c r="D27" s="176" t="s">
        <v>81</v>
      </c>
      <c r="E27" s="177"/>
      <c r="F27" s="177"/>
      <c r="G27" s="177"/>
      <c r="H27" s="177"/>
      <c r="I27" s="177"/>
      <c r="J27" s="177"/>
      <c r="K27" s="177"/>
      <c r="L27" s="177"/>
      <c r="M27" s="177"/>
      <c r="N27" s="178"/>
    </row>
    <row r="28" spans="1:14" s="60" customFormat="1" x14ac:dyDescent="0.2">
      <c r="A28" s="75"/>
      <c r="B28" s="76"/>
      <c r="C28" s="77"/>
      <c r="D28" s="194" t="s">
        <v>82</v>
      </c>
      <c r="E28" s="195"/>
      <c r="F28" s="195"/>
      <c r="G28" s="195"/>
      <c r="H28" s="195"/>
      <c r="I28" s="195"/>
      <c r="J28" s="195"/>
      <c r="K28" s="195"/>
      <c r="L28" s="195"/>
      <c r="M28" s="195"/>
      <c r="N28" s="196"/>
    </row>
    <row r="29" spans="1:14" s="60" customFormat="1" x14ac:dyDescent="0.2">
      <c r="A29" s="75"/>
      <c r="B29" s="76"/>
      <c r="C29" s="77"/>
      <c r="D29" s="194" t="s">
        <v>85</v>
      </c>
      <c r="E29" s="195"/>
      <c r="F29" s="195"/>
      <c r="G29" s="195"/>
      <c r="H29" s="195"/>
      <c r="I29" s="195"/>
      <c r="J29" s="195"/>
      <c r="K29" s="195"/>
      <c r="L29" s="195"/>
      <c r="M29" s="195"/>
      <c r="N29" s="196"/>
    </row>
    <row r="30" spans="1:14" s="60" customFormat="1" x14ac:dyDescent="0.2">
      <c r="A30" s="75"/>
      <c r="B30" s="76"/>
      <c r="C30" s="77"/>
      <c r="D30" s="194" t="s">
        <v>83</v>
      </c>
      <c r="E30" s="195"/>
      <c r="F30" s="195"/>
      <c r="G30" s="195"/>
      <c r="H30" s="195"/>
      <c r="I30" s="195"/>
      <c r="J30" s="195"/>
      <c r="K30" s="195"/>
      <c r="L30" s="195"/>
      <c r="M30" s="195"/>
      <c r="N30" s="196"/>
    </row>
    <row r="31" spans="1:14" s="60" customFormat="1" x14ac:dyDescent="0.2">
      <c r="A31" s="72"/>
      <c r="B31" s="179"/>
      <c r="C31" s="73"/>
      <c r="D31" s="180" t="s">
        <v>84</v>
      </c>
      <c r="E31" s="181"/>
      <c r="F31" s="181"/>
      <c r="G31" s="181"/>
      <c r="H31" s="181"/>
      <c r="I31" s="181"/>
      <c r="J31" s="181"/>
      <c r="K31" s="181"/>
      <c r="L31" s="181"/>
      <c r="M31" s="181"/>
      <c r="N31" s="182"/>
    </row>
    <row r="32" spans="1:14" s="60" customFormat="1" ht="12.75" customHeight="1" x14ac:dyDescent="0.2">
      <c r="A32" s="69" t="s">
        <v>46</v>
      </c>
      <c r="B32" s="175"/>
      <c r="C32" s="70"/>
      <c r="D32" s="176" t="s">
        <v>86</v>
      </c>
      <c r="E32" s="177"/>
      <c r="F32" s="177"/>
      <c r="G32" s="177"/>
      <c r="H32" s="177"/>
      <c r="I32" s="177"/>
      <c r="J32" s="177"/>
      <c r="K32" s="177"/>
      <c r="L32" s="177"/>
      <c r="M32" s="177"/>
      <c r="N32" s="178"/>
    </row>
    <row r="33" spans="1:14" s="60" customFormat="1" x14ac:dyDescent="0.2">
      <c r="A33" s="72"/>
      <c r="B33" s="179"/>
      <c r="C33" s="73"/>
      <c r="D33" s="180" t="s">
        <v>87</v>
      </c>
      <c r="E33" s="181"/>
      <c r="F33" s="181"/>
      <c r="G33" s="181"/>
      <c r="H33" s="181"/>
      <c r="I33" s="181"/>
      <c r="J33" s="181"/>
      <c r="K33" s="181"/>
      <c r="L33" s="181"/>
      <c r="M33" s="181"/>
      <c r="N33" s="182"/>
    </row>
    <row r="34" spans="1:14" s="60" customFormat="1" x14ac:dyDescent="0.2">
      <c r="A34" s="197" t="s">
        <v>490</v>
      </c>
      <c r="B34" s="198"/>
      <c r="C34" s="199"/>
      <c r="D34" s="306" t="s">
        <v>3373</v>
      </c>
      <c r="E34" s="307"/>
      <c r="F34" s="307"/>
      <c r="G34" s="307"/>
      <c r="H34" s="307"/>
      <c r="I34" s="307"/>
      <c r="J34" s="307"/>
      <c r="K34" s="307"/>
      <c r="L34" s="307"/>
      <c r="M34" s="307"/>
      <c r="N34" s="308"/>
    </row>
    <row r="35" spans="1:14" s="60" customFormat="1" x14ac:dyDescent="0.2">
      <c r="A35" s="200"/>
      <c r="B35" s="76"/>
      <c r="C35" s="201"/>
      <c r="D35" s="309"/>
      <c r="E35" s="310"/>
      <c r="F35" s="310"/>
      <c r="G35" s="310"/>
      <c r="H35" s="310"/>
      <c r="I35" s="310"/>
      <c r="J35" s="310"/>
      <c r="K35" s="310"/>
      <c r="L35" s="310"/>
      <c r="M35" s="310"/>
      <c r="N35" s="311"/>
    </row>
    <row r="36" spans="1:14" s="60" customFormat="1" ht="12.75" customHeight="1" x14ac:dyDescent="0.2">
      <c r="A36" s="202" t="s">
        <v>1978</v>
      </c>
      <c r="B36" s="189"/>
      <c r="C36" s="203"/>
      <c r="D36" s="185" t="s">
        <v>1979</v>
      </c>
      <c r="E36" s="186"/>
      <c r="F36" s="186"/>
      <c r="G36" s="186"/>
      <c r="H36" s="186"/>
      <c r="I36" s="186"/>
      <c r="J36" s="186"/>
      <c r="K36" s="186"/>
      <c r="L36" s="186"/>
      <c r="M36" s="186"/>
      <c r="N36" s="187"/>
    </row>
    <row r="37" spans="1:14" s="60" customFormat="1" ht="12.75" customHeight="1" x14ac:dyDescent="0.2">
      <c r="A37" s="188" t="s">
        <v>1980</v>
      </c>
      <c r="B37" s="189"/>
      <c r="C37" s="203"/>
      <c r="D37" s="185" t="s">
        <v>1981</v>
      </c>
      <c r="E37" s="186"/>
      <c r="F37" s="186"/>
      <c r="G37" s="186"/>
      <c r="H37" s="186"/>
      <c r="I37" s="186"/>
      <c r="J37" s="186"/>
      <c r="K37" s="186"/>
      <c r="L37" s="186"/>
      <c r="M37" s="186"/>
      <c r="N37" s="187"/>
    </row>
    <row r="38" spans="1:14" s="60" customFormat="1" ht="12.75" customHeight="1" x14ac:dyDescent="0.2">
      <c r="A38" s="312" t="s">
        <v>1982</v>
      </c>
      <c r="B38" s="313"/>
      <c r="C38" s="314"/>
      <c r="D38" s="306" t="s">
        <v>1983</v>
      </c>
      <c r="E38" s="307"/>
      <c r="F38" s="307"/>
      <c r="G38" s="307"/>
      <c r="H38" s="307"/>
      <c r="I38" s="307"/>
      <c r="J38" s="307"/>
      <c r="K38" s="307"/>
      <c r="L38" s="307"/>
      <c r="M38" s="307"/>
      <c r="N38" s="308"/>
    </row>
    <row r="39" spans="1:14" s="60" customFormat="1" ht="12.75" customHeight="1" x14ac:dyDescent="0.2">
      <c r="A39" s="315"/>
      <c r="B39" s="316"/>
      <c r="C39" s="317"/>
      <c r="D39" s="318"/>
      <c r="E39" s="319"/>
      <c r="F39" s="319"/>
      <c r="G39" s="319"/>
      <c r="H39" s="319"/>
      <c r="I39" s="319"/>
      <c r="J39" s="319"/>
      <c r="K39" s="319"/>
      <c r="L39" s="319"/>
      <c r="M39" s="319"/>
      <c r="N39" s="320"/>
    </row>
    <row r="40" spans="1:14" s="60" customFormat="1" ht="12.75" customHeight="1" x14ac:dyDescent="0.2">
      <c r="A40" s="312" t="s">
        <v>1984</v>
      </c>
      <c r="B40" s="313"/>
      <c r="C40" s="314"/>
      <c r="D40" s="306" t="s">
        <v>1985</v>
      </c>
      <c r="E40" s="307"/>
      <c r="F40" s="307"/>
      <c r="G40" s="307"/>
      <c r="H40" s="307"/>
      <c r="I40" s="307"/>
      <c r="J40" s="307"/>
      <c r="K40" s="307"/>
      <c r="L40" s="307"/>
      <c r="M40" s="307"/>
      <c r="N40" s="308"/>
    </row>
    <row r="41" spans="1:14" s="60" customFormat="1" ht="12.75" customHeight="1" x14ac:dyDescent="0.2">
      <c r="A41" s="315"/>
      <c r="B41" s="316"/>
      <c r="C41" s="317"/>
      <c r="D41" s="318"/>
      <c r="E41" s="319"/>
      <c r="F41" s="319"/>
      <c r="G41" s="319"/>
      <c r="H41" s="319"/>
      <c r="I41" s="319"/>
      <c r="J41" s="319"/>
      <c r="K41" s="319"/>
      <c r="L41" s="319"/>
      <c r="M41" s="319"/>
      <c r="N41" s="320"/>
    </row>
    <row r="42" spans="1:14" x14ac:dyDescent="0.2">
      <c r="A42" s="197" t="s">
        <v>1994</v>
      </c>
      <c r="B42" s="198"/>
      <c r="C42" s="199"/>
      <c r="D42" s="294" t="s">
        <v>1995</v>
      </c>
      <c r="E42" s="295"/>
      <c r="F42" s="295"/>
      <c r="G42" s="295"/>
      <c r="H42" s="295"/>
      <c r="I42" s="295"/>
      <c r="J42" s="295"/>
      <c r="K42" s="295"/>
      <c r="L42" s="295"/>
      <c r="M42" s="295"/>
      <c r="N42" s="296"/>
    </row>
    <row r="43" spans="1:14" ht="12.75" customHeight="1" x14ac:dyDescent="0.2">
      <c r="A43" s="224"/>
      <c r="B43" s="225"/>
      <c r="C43" s="226"/>
      <c r="D43" s="297"/>
      <c r="E43" s="298"/>
      <c r="F43" s="298"/>
      <c r="G43" s="298"/>
      <c r="H43" s="298"/>
      <c r="I43" s="298"/>
      <c r="J43" s="298"/>
      <c r="K43" s="298"/>
      <c r="L43" s="298"/>
      <c r="M43" s="298"/>
      <c r="N43" s="299"/>
    </row>
    <row r="44" spans="1:14" ht="12.75" customHeight="1" x14ac:dyDescent="0.2"/>
    <row r="45" spans="1:14" ht="12.75" customHeight="1" x14ac:dyDescent="0.2">
      <c r="A45" s="57" t="s">
        <v>101</v>
      </c>
      <c r="B45" s="58"/>
      <c r="C45" s="58"/>
      <c r="D45" s="58"/>
      <c r="E45" s="58"/>
      <c r="F45" s="58"/>
      <c r="G45" s="58"/>
      <c r="H45" s="58"/>
      <c r="I45" s="58"/>
      <c r="J45" s="58"/>
      <c r="K45" s="58"/>
      <c r="L45" s="58"/>
      <c r="M45" s="58"/>
      <c r="N45" s="59"/>
    </row>
    <row r="46" spans="1:14" ht="12.75" customHeight="1" x14ac:dyDescent="0.2">
      <c r="A46" s="78" t="s">
        <v>54</v>
      </c>
      <c r="B46" s="79"/>
      <c r="C46" s="79"/>
      <c r="D46" s="79"/>
      <c r="E46" s="79"/>
      <c r="F46" s="79"/>
      <c r="G46" s="79"/>
      <c r="H46" s="79"/>
      <c r="I46" s="79"/>
      <c r="J46" s="79"/>
      <c r="K46" s="79"/>
      <c r="L46" s="79"/>
      <c r="M46" s="79"/>
      <c r="N46" s="80"/>
    </row>
    <row r="47" spans="1:14" ht="12.75" customHeight="1" x14ac:dyDescent="0.2">
      <c r="A47" s="81" t="s">
        <v>60</v>
      </c>
      <c r="B47" s="82" t="s">
        <v>47</v>
      </c>
      <c r="C47" s="82"/>
      <c r="D47" s="82"/>
      <c r="E47" s="82"/>
      <c r="F47" s="82"/>
      <c r="G47" s="82"/>
      <c r="H47" s="82"/>
      <c r="I47" s="82"/>
      <c r="J47" s="82"/>
      <c r="K47" s="82"/>
      <c r="L47" s="82"/>
      <c r="M47" s="82"/>
      <c r="N47" s="83"/>
    </row>
    <row r="48" spans="1:14" ht="12.75" customHeight="1" x14ac:dyDescent="0.2">
      <c r="A48" s="81" t="s">
        <v>61</v>
      </c>
      <c r="B48" s="82" t="s">
        <v>48</v>
      </c>
      <c r="C48" s="82"/>
      <c r="D48" s="82"/>
      <c r="E48" s="82"/>
      <c r="F48" s="82"/>
      <c r="G48" s="82"/>
      <c r="H48" s="82"/>
      <c r="I48" s="82"/>
      <c r="J48" s="82"/>
      <c r="K48" s="82"/>
      <c r="L48" s="82"/>
      <c r="M48" s="82"/>
      <c r="N48" s="83"/>
    </row>
    <row r="49" spans="1:14" ht="12.75" customHeight="1" x14ac:dyDescent="0.2">
      <c r="A49" s="81" t="s">
        <v>62</v>
      </c>
      <c r="B49" s="82" t="s">
        <v>49</v>
      </c>
      <c r="C49" s="82"/>
      <c r="D49" s="82"/>
      <c r="E49" s="82"/>
      <c r="F49" s="82"/>
      <c r="G49" s="82"/>
      <c r="H49" s="82"/>
      <c r="I49" s="82"/>
      <c r="J49" s="82"/>
      <c r="K49" s="82"/>
      <c r="L49" s="82"/>
      <c r="M49" s="82"/>
      <c r="N49" s="83"/>
    </row>
    <row r="50" spans="1:14" ht="12.75" customHeight="1" x14ac:dyDescent="0.2">
      <c r="A50" s="81" t="s">
        <v>63</v>
      </c>
      <c r="B50" s="82" t="s">
        <v>88</v>
      </c>
      <c r="C50" s="82"/>
      <c r="D50" s="82"/>
      <c r="E50" s="82"/>
      <c r="F50" s="82"/>
      <c r="G50" s="82"/>
      <c r="H50" s="82"/>
      <c r="I50" s="82"/>
      <c r="J50" s="82"/>
      <c r="K50" s="82"/>
      <c r="L50" s="82"/>
      <c r="M50" s="82"/>
      <c r="N50" s="83"/>
    </row>
    <row r="51" spans="1:14" ht="12.75" customHeight="1" x14ac:dyDescent="0.2">
      <c r="A51" s="81" t="s">
        <v>64</v>
      </c>
      <c r="B51" s="82" t="s">
        <v>50</v>
      </c>
      <c r="C51" s="82"/>
      <c r="D51" s="82"/>
      <c r="E51" s="82"/>
      <c r="F51" s="82"/>
      <c r="G51" s="82"/>
      <c r="H51" s="82"/>
      <c r="I51" s="82"/>
      <c r="J51" s="82"/>
      <c r="K51" s="82"/>
      <c r="L51" s="82"/>
      <c r="M51" s="82"/>
      <c r="N51" s="83"/>
    </row>
    <row r="52" spans="1:14" ht="12.75" customHeight="1" x14ac:dyDescent="0.2">
      <c r="A52" s="81" t="s">
        <v>65</v>
      </c>
      <c r="B52" s="82" t="s">
        <v>51</v>
      </c>
      <c r="C52" s="82"/>
      <c r="D52" s="82"/>
      <c r="E52" s="82"/>
      <c r="F52" s="82"/>
      <c r="G52" s="82"/>
      <c r="H52" s="82"/>
      <c r="I52" s="82"/>
      <c r="J52" s="82"/>
      <c r="K52" s="82"/>
      <c r="L52" s="82"/>
      <c r="M52" s="82"/>
      <c r="N52" s="83"/>
    </row>
    <row r="53" spans="1:14" ht="12.75" customHeight="1" x14ac:dyDescent="0.2">
      <c r="A53" s="81" t="s">
        <v>66</v>
      </c>
      <c r="B53" s="82" t="s">
        <v>52</v>
      </c>
      <c r="C53" s="82"/>
      <c r="D53" s="82"/>
      <c r="E53" s="82"/>
      <c r="F53" s="82"/>
      <c r="G53" s="82"/>
      <c r="H53" s="82"/>
      <c r="I53" s="82"/>
      <c r="J53" s="82"/>
      <c r="K53" s="82"/>
      <c r="L53" s="82"/>
      <c r="M53" s="82"/>
      <c r="N53" s="83"/>
    </row>
    <row r="54" spans="1:14" ht="12.75" customHeight="1" x14ac:dyDescent="0.2">
      <c r="A54" s="81" t="s">
        <v>67</v>
      </c>
      <c r="B54" s="82" t="s">
        <v>53</v>
      </c>
      <c r="C54" s="82"/>
      <c r="D54" s="82"/>
      <c r="E54" s="82"/>
      <c r="F54" s="82"/>
      <c r="G54" s="82"/>
      <c r="H54" s="82"/>
      <c r="I54" s="82"/>
      <c r="J54" s="82"/>
      <c r="K54" s="82"/>
      <c r="L54" s="82"/>
      <c r="M54" s="82"/>
      <c r="N54" s="83"/>
    </row>
    <row r="55" spans="1:14" ht="12.75" customHeight="1" x14ac:dyDescent="0.2">
      <c r="A55" s="84"/>
      <c r="B55" s="82"/>
      <c r="C55" s="82"/>
      <c r="D55" s="82"/>
      <c r="E55" s="82"/>
      <c r="F55" s="82"/>
      <c r="G55" s="82"/>
      <c r="H55" s="82"/>
      <c r="I55" s="82"/>
      <c r="J55" s="82"/>
      <c r="K55" s="82"/>
      <c r="L55" s="82"/>
      <c r="M55" s="82"/>
      <c r="N55" s="83"/>
    </row>
    <row r="56" spans="1:14" ht="12.75" customHeight="1" x14ac:dyDescent="0.2">
      <c r="A56" s="85" t="s">
        <v>55</v>
      </c>
      <c r="B56" s="86"/>
      <c r="C56" s="86"/>
      <c r="D56" s="86"/>
      <c r="E56" s="86"/>
      <c r="F56" s="86"/>
      <c r="G56" s="86"/>
      <c r="H56" s="86"/>
      <c r="I56" s="86"/>
      <c r="J56" s="86"/>
      <c r="K56" s="86"/>
      <c r="L56" s="86"/>
      <c r="M56" s="86"/>
      <c r="N56" s="87"/>
    </row>
    <row r="57" spans="1:14" ht="12.75" customHeight="1" x14ac:dyDescent="0.2">
      <c r="A57" s="84"/>
      <c r="B57" s="82"/>
      <c r="C57" s="82"/>
      <c r="D57" s="82"/>
      <c r="E57" s="82"/>
      <c r="F57" s="82"/>
      <c r="G57" s="82"/>
      <c r="H57" s="82"/>
      <c r="I57" s="82"/>
      <c r="J57" s="82"/>
      <c r="K57" s="82"/>
      <c r="L57" s="82"/>
      <c r="M57" s="82"/>
      <c r="N57" s="83"/>
    </row>
    <row r="58" spans="1:14" ht="12.75" customHeight="1" x14ac:dyDescent="0.2">
      <c r="A58" s="88" t="s">
        <v>56</v>
      </c>
      <c r="B58" s="89"/>
      <c r="C58" s="89"/>
      <c r="D58" s="89"/>
      <c r="E58" s="89"/>
      <c r="F58" s="89"/>
      <c r="G58" s="89"/>
      <c r="H58" s="89"/>
      <c r="I58" s="89"/>
      <c r="J58" s="89"/>
      <c r="K58" s="89"/>
      <c r="L58" s="89"/>
      <c r="M58" s="89"/>
      <c r="N58" s="90"/>
    </row>
    <row r="59" spans="1:14" ht="12.75" customHeight="1" x14ac:dyDescent="0.2">
      <c r="A59" s="81" t="s">
        <v>60</v>
      </c>
      <c r="B59" s="82" t="s">
        <v>57</v>
      </c>
      <c r="C59" s="82"/>
      <c r="D59" s="82"/>
      <c r="E59" s="82"/>
      <c r="F59" s="82"/>
      <c r="G59" s="82"/>
      <c r="H59" s="82"/>
      <c r="I59" s="82"/>
      <c r="J59" s="82"/>
      <c r="K59" s="82"/>
      <c r="L59" s="82"/>
      <c r="M59" s="82"/>
      <c r="N59" s="83"/>
    </row>
    <row r="60" spans="1:14" ht="12.75" customHeight="1" x14ac:dyDescent="0.2">
      <c r="A60" s="81" t="s">
        <v>61</v>
      </c>
      <c r="B60" s="82" t="s">
        <v>58</v>
      </c>
      <c r="C60" s="82"/>
      <c r="D60" s="82"/>
      <c r="E60" s="82"/>
      <c r="F60" s="82"/>
      <c r="G60" s="82"/>
      <c r="H60" s="82"/>
      <c r="I60" s="82"/>
      <c r="J60" s="82"/>
      <c r="K60" s="82"/>
      <c r="L60" s="82"/>
      <c r="M60" s="82"/>
      <c r="N60" s="83"/>
    </row>
    <row r="61" spans="1:14" x14ac:dyDescent="0.2">
      <c r="A61" s="81" t="s">
        <v>62</v>
      </c>
      <c r="B61" s="82" t="s">
        <v>59</v>
      </c>
      <c r="C61" s="82"/>
      <c r="D61" s="82"/>
      <c r="E61" s="82"/>
      <c r="F61" s="82"/>
      <c r="G61" s="82"/>
      <c r="H61" s="82"/>
      <c r="I61" s="82"/>
      <c r="J61" s="82"/>
      <c r="K61" s="82"/>
      <c r="L61" s="82"/>
      <c r="M61" s="82"/>
      <c r="N61" s="83"/>
    </row>
    <row r="62" spans="1:14" x14ac:dyDescent="0.2">
      <c r="A62" s="91"/>
      <c r="B62" s="92"/>
      <c r="C62" s="92"/>
      <c r="D62" s="92"/>
      <c r="E62" s="92"/>
      <c r="F62" s="92"/>
      <c r="G62" s="92"/>
      <c r="H62" s="92"/>
      <c r="I62" s="92"/>
      <c r="J62" s="92"/>
      <c r="K62" s="92"/>
      <c r="L62" s="92"/>
      <c r="M62" s="92"/>
      <c r="N62" s="93"/>
    </row>
  </sheetData>
  <sheetProtection sort="0" autoFilter="0"/>
  <customSheetViews>
    <customSheetView guid="{E96EC931-7DB8-9949-B69E-EB800FAB8EDD}" showPageBreaks="1" showGridLines="0" printArea="1" showRuler="0">
      <pane ySplit="1.0833333333333333" topLeftCell="A26" activePane="bottomLeft" state="frozenSplit"/>
      <selection pane="bottomLeft" activeCell="B8" sqref="B8"/>
      <rowBreaks count="1" manualBreakCount="1">
        <brk id="38" max="13" man="1"/>
      </rowBreaks>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showRuler="0">
      <pane ySplit="1" topLeftCell="A26" activePane="bottomLeft" state="frozenSplit"/>
      <selection pane="bottomLeft" activeCell="B8" sqref="B8"/>
      <rowBreaks count="1" manualBreakCount="1">
        <brk id="38" max="13" man="1"/>
      </rowBreaks>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49FE20BB-FBAE-4179-A770-21772DC36366}" showGridLines="0" printArea="1" showRuler="0">
      <pane ySplit="1" topLeftCell="A25" activePane="bottomLeft" state="frozenSplit"/>
      <selection pane="bottomLeft" activeCell="Q46" sqref="Q46"/>
      <rowBreaks count="1" manualBreakCount="1">
        <brk id="41" max="13" man="1"/>
      </rowBreaks>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s>
  <mergeCells count="7">
    <mergeCell ref="D42:N43"/>
    <mergeCell ref="D17:N18"/>
    <mergeCell ref="D34:N35"/>
    <mergeCell ref="A38:C39"/>
    <mergeCell ref="D38:N39"/>
    <mergeCell ref="A40:C41"/>
    <mergeCell ref="D40:N41"/>
  </mergeCell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I250"/>
  <sheetViews>
    <sheetView zoomScale="80" zoomScaleNormal="80" zoomScalePageLayoutView="80" workbookViewId="0">
      <pane ySplit="2" topLeftCell="A3" activePane="bottomLeft" state="frozenSplit"/>
      <selection pane="bottomLeft" activeCell="H7" sqref="H7"/>
    </sheetView>
  </sheetViews>
  <sheetFormatPr defaultColWidth="10.7109375" defaultRowHeight="12.75" x14ac:dyDescent="0.2"/>
  <cols>
    <col min="1" max="1" width="9.28515625" style="153" customWidth="1"/>
    <col min="2" max="2" width="7.42578125" style="153" bestFit="1" customWidth="1"/>
    <col min="3" max="3" width="14" style="153" customWidth="1"/>
    <col min="4" max="4" width="15.28515625" style="153" customWidth="1"/>
    <col min="5" max="5" width="30.28515625" style="153" customWidth="1"/>
    <col min="6" max="6" width="45.28515625" style="153" customWidth="1"/>
    <col min="7" max="7" width="41.42578125" style="153" customWidth="1"/>
    <col min="8" max="8" width="26.7109375" style="153" customWidth="1"/>
    <col min="9" max="9" width="13" style="153" customWidth="1"/>
    <col min="10" max="10" width="10.28515625" style="153" customWidth="1"/>
    <col min="11" max="11" width="26" style="153" customWidth="1"/>
    <col min="12" max="12" width="17.42578125" style="153" customWidth="1"/>
    <col min="13" max="13" width="12.28515625" style="154" customWidth="1"/>
    <col min="14" max="14" width="14" style="154" customWidth="1"/>
    <col min="15" max="15" width="55.7109375" style="154" customWidth="1"/>
    <col min="16" max="16" width="2.28515625" style="153" customWidth="1"/>
    <col min="17" max="17" width="13.7109375" style="153" customWidth="1"/>
    <col min="18" max="18" width="13.28515625" style="153" customWidth="1"/>
    <col min="19" max="19" width="36.28515625" style="153" customWidth="1"/>
    <col min="20" max="20" width="47.7109375" style="153" customWidth="1"/>
    <col min="21" max="21" width="69.85546875" style="267" customWidth="1"/>
    <col min="22" max="22" width="24.140625" style="169" customWidth="1"/>
    <col min="23" max="23" width="45.28515625" style="153" customWidth="1"/>
    <col min="24" max="24" width="13.28515625" style="153" customWidth="1"/>
    <col min="25" max="25" width="9.28515625" style="1" customWidth="1"/>
    <col min="26" max="26" width="10.7109375" style="1" customWidth="1"/>
    <col min="27" max="27" width="18.28515625" style="33" hidden="1" customWidth="1"/>
    <col min="28" max="33" width="9.28515625" style="169" customWidth="1"/>
    <col min="34" max="34" width="10.7109375" style="1"/>
    <col min="35" max="35" width="10.7109375" style="169"/>
    <col min="36" max="16384" width="10.7109375" style="267"/>
  </cols>
  <sheetData>
    <row r="1" spans="1:35" s="272" customFormat="1" x14ac:dyDescent="0.2">
      <c r="A1" s="56" t="s">
        <v>501</v>
      </c>
      <c r="B1" s="227"/>
      <c r="C1" s="227"/>
      <c r="D1" s="227"/>
      <c r="E1" s="227"/>
      <c r="F1" s="227"/>
      <c r="G1" s="227"/>
      <c r="H1" s="227"/>
      <c r="I1" s="227"/>
      <c r="J1" s="227"/>
      <c r="K1" s="228"/>
      <c r="L1" s="229"/>
      <c r="M1" s="230"/>
      <c r="N1" s="230"/>
      <c r="O1" s="230"/>
      <c r="P1" s="231"/>
      <c r="Q1" s="230"/>
      <c r="R1" s="230"/>
      <c r="S1" s="230"/>
      <c r="T1" s="230"/>
      <c r="U1" s="230"/>
      <c r="V1" s="230"/>
      <c r="W1" s="230"/>
      <c r="X1" s="230"/>
      <c r="Y1" s="1"/>
      <c r="AA1" s="227"/>
    </row>
    <row r="2" spans="1:35" s="273" customFormat="1" ht="41.1" customHeight="1" x14ac:dyDescent="0.2">
      <c r="A2" s="152" t="s">
        <v>14</v>
      </c>
      <c r="B2" s="152" t="s">
        <v>25</v>
      </c>
      <c r="C2" s="152" t="s">
        <v>3391</v>
      </c>
      <c r="D2" s="152" t="s">
        <v>15</v>
      </c>
      <c r="E2" s="152" t="s">
        <v>127</v>
      </c>
      <c r="F2" s="152" t="s">
        <v>2834</v>
      </c>
      <c r="G2" s="152" t="s">
        <v>3390</v>
      </c>
      <c r="H2" s="152" t="s">
        <v>16</v>
      </c>
      <c r="I2" s="152" t="s">
        <v>17</v>
      </c>
      <c r="J2" s="152" t="s">
        <v>6</v>
      </c>
      <c r="K2" s="165" t="s">
        <v>3606</v>
      </c>
      <c r="L2" s="152" t="s">
        <v>28</v>
      </c>
      <c r="M2" s="152" t="s">
        <v>1197</v>
      </c>
      <c r="N2" s="155" t="s">
        <v>2567</v>
      </c>
      <c r="O2" s="155" t="s">
        <v>2568</v>
      </c>
      <c r="P2" s="232"/>
      <c r="Q2" s="280" t="s">
        <v>1139</v>
      </c>
      <c r="R2" s="280" t="s">
        <v>1140</v>
      </c>
      <c r="S2" s="280" t="s">
        <v>1935</v>
      </c>
      <c r="T2" s="280" t="s">
        <v>1934</v>
      </c>
      <c r="U2" s="282" t="s">
        <v>3607</v>
      </c>
      <c r="V2" s="283" t="s">
        <v>2999</v>
      </c>
      <c r="W2" s="280" t="s">
        <v>1933</v>
      </c>
      <c r="X2" s="280" t="s">
        <v>128</v>
      </c>
      <c r="Y2" s="1"/>
      <c r="AA2" s="152" t="s">
        <v>1996</v>
      </c>
      <c r="AB2" s="169"/>
      <c r="AC2" s="169"/>
      <c r="AD2" s="169"/>
      <c r="AE2" s="169"/>
      <c r="AF2" s="169"/>
      <c r="AG2" s="169"/>
      <c r="AI2" s="169"/>
    </row>
    <row r="3" spans="1:35" s="168" customFormat="1" ht="95.25" customHeight="1" x14ac:dyDescent="0.2">
      <c r="A3" s="245" t="s">
        <v>1245</v>
      </c>
      <c r="B3" s="246" t="s">
        <v>2813</v>
      </c>
      <c r="C3" s="246" t="s">
        <v>2814</v>
      </c>
      <c r="D3" s="275" t="s">
        <v>22</v>
      </c>
      <c r="E3" s="252" t="s">
        <v>2815</v>
      </c>
      <c r="F3" s="252" t="s">
        <v>2816</v>
      </c>
      <c r="G3" s="292" t="s">
        <v>3392</v>
      </c>
      <c r="H3" s="275" t="s">
        <v>3355</v>
      </c>
      <c r="I3" s="247"/>
      <c r="J3" s="274"/>
      <c r="K3" s="248" t="s">
        <v>2817</v>
      </c>
      <c r="L3" s="167" t="s">
        <v>3374</v>
      </c>
      <c r="M3" s="170" t="s">
        <v>1202</v>
      </c>
      <c r="N3" s="250" t="s">
        <v>2818</v>
      </c>
      <c r="O3" s="254" t="s">
        <v>2819</v>
      </c>
      <c r="P3" s="204"/>
      <c r="Q3" s="268"/>
      <c r="R3" s="268"/>
      <c r="S3" s="268"/>
      <c r="T3" s="286" t="s">
        <v>2949</v>
      </c>
      <c r="U3" s="284" t="s">
        <v>2997</v>
      </c>
      <c r="V3" s="281" t="s">
        <v>2998</v>
      </c>
      <c r="W3" s="268"/>
      <c r="X3" s="268"/>
      <c r="Y3" s="1"/>
      <c r="AA3" s="255" t="e">
        <f>IF(OR(J3="Fail",ISBLANK(J3)),INDEX('Issue Code Table'!C:C,MATCH(N:N,'Issue Code Table'!A:A,0)),IF(M3="Critical",6,IF(M3="Significant",5,IF(M3="Moderate",3,2))))</f>
        <v>#N/A</v>
      </c>
      <c r="AB3" s="169"/>
      <c r="AC3" s="169"/>
      <c r="AD3" s="169"/>
      <c r="AE3" s="169"/>
      <c r="AF3" s="169"/>
      <c r="AG3" s="169"/>
      <c r="AI3" s="169"/>
    </row>
    <row r="4" spans="1:35" s="168" customFormat="1" ht="78" customHeight="1" x14ac:dyDescent="0.2">
      <c r="A4" s="245" t="s">
        <v>1246</v>
      </c>
      <c r="B4" s="246" t="s">
        <v>1164</v>
      </c>
      <c r="C4" s="246" t="s">
        <v>1177</v>
      </c>
      <c r="D4" s="275" t="s">
        <v>22</v>
      </c>
      <c r="E4" s="252" t="s">
        <v>2820</v>
      </c>
      <c r="F4" s="252" t="s">
        <v>2821</v>
      </c>
      <c r="G4" s="292" t="s">
        <v>2822</v>
      </c>
      <c r="H4" s="275" t="s">
        <v>2823</v>
      </c>
      <c r="I4" s="249"/>
      <c r="J4" s="167"/>
      <c r="K4" s="248" t="s">
        <v>2824</v>
      </c>
      <c r="L4" s="249"/>
      <c r="M4" s="170" t="s">
        <v>1199</v>
      </c>
      <c r="N4" s="250" t="s">
        <v>2825</v>
      </c>
      <c r="O4" s="256" t="s">
        <v>2826</v>
      </c>
      <c r="P4" s="204"/>
      <c r="Q4" s="268"/>
      <c r="R4" s="268"/>
      <c r="S4" s="268"/>
      <c r="T4" s="286" t="s">
        <v>2948</v>
      </c>
      <c r="U4" s="284" t="s">
        <v>2948</v>
      </c>
      <c r="V4" s="281" t="s">
        <v>2950</v>
      </c>
      <c r="W4" s="268"/>
      <c r="X4" s="268"/>
      <c r="Y4" s="1"/>
      <c r="AA4" s="255" t="e">
        <f>IF(OR(J4="Fail",ISBLANK(J4)),INDEX('Issue Code Table'!C:C,MATCH(N:N,'Issue Code Table'!A:A,0)),IF(M4="Critical",6,IF(M4="Significant",5,IF(M4="Moderate",3,2))))</f>
        <v>#N/A</v>
      </c>
      <c r="AB4" s="169"/>
      <c r="AC4" s="169"/>
      <c r="AD4" s="169"/>
      <c r="AE4" s="169"/>
      <c r="AF4" s="169"/>
      <c r="AG4" s="169"/>
      <c r="AI4" s="169"/>
    </row>
    <row r="5" spans="1:35" s="168" customFormat="1" ht="132.75" customHeight="1" x14ac:dyDescent="0.2">
      <c r="A5" s="245" t="s">
        <v>1247</v>
      </c>
      <c r="B5" s="167" t="s">
        <v>480</v>
      </c>
      <c r="C5" s="167" t="s">
        <v>1173</v>
      </c>
      <c r="D5" s="167" t="s">
        <v>21</v>
      </c>
      <c r="E5" s="167" t="s">
        <v>3393</v>
      </c>
      <c r="F5" s="167" t="s">
        <v>291</v>
      </c>
      <c r="G5" s="293" t="s">
        <v>3239</v>
      </c>
      <c r="H5" s="167" t="s">
        <v>3394</v>
      </c>
      <c r="I5" s="166"/>
      <c r="J5" s="167"/>
      <c r="K5" s="166" t="s">
        <v>3395</v>
      </c>
      <c r="L5" s="166"/>
      <c r="M5" s="170" t="s">
        <v>1199</v>
      </c>
      <c r="N5" s="253" t="s">
        <v>2500</v>
      </c>
      <c r="O5" s="257" t="s">
        <v>2774</v>
      </c>
      <c r="P5" s="204"/>
      <c r="Q5" s="166" t="s">
        <v>505</v>
      </c>
      <c r="R5" s="166" t="s">
        <v>294</v>
      </c>
      <c r="S5" s="246" t="s">
        <v>397</v>
      </c>
      <c r="T5" s="287" t="s">
        <v>3021</v>
      </c>
      <c r="U5" s="286" t="s">
        <v>3397</v>
      </c>
      <c r="V5" s="281" t="s">
        <v>2947</v>
      </c>
      <c r="W5" s="246" t="s">
        <v>477</v>
      </c>
      <c r="X5" s="246" t="s">
        <v>743</v>
      </c>
      <c r="Y5" s="1"/>
      <c r="AA5" s="255">
        <f>IF(OR(J5="Fail",ISBLANK(J5)),INDEX('Issue Code Table'!C:C,MATCH(N:N,'Issue Code Table'!A:A,0)),IF(M5="Critical",6,IF(M5="Significant",5,IF(M5="Moderate",3,2))))</f>
        <v>6</v>
      </c>
      <c r="AB5" s="169"/>
      <c r="AC5" s="169"/>
      <c r="AD5" s="169"/>
      <c r="AE5" s="169"/>
      <c r="AF5" s="169"/>
      <c r="AG5" s="169"/>
      <c r="AI5" s="169"/>
    </row>
    <row r="6" spans="1:35" s="168" customFormat="1" ht="109.5" customHeight="1" x14ac:dyDescent="0.2">
      <c r="A6" s="245" t="s">
        <v>1248</v>
      </c>
      <c r="B6" s="167" t="s">
        <v>482</v>
      </c>
      <c r="C6" s="167" t="s">
        <v>1171</v>
      </c>
      <c r="D6" s="167" t="s">
        <v>21</v>
      </c>
      <c r="E6" s="167" t="s">
        <v>1727</v>
      </c>
      <c r="F6" s="167" t="s">
        <v>283</v>
      </c>
      <c r="G6" s="293" t="s">
        <v>3240</v>
      </c>
      <c r="H6" s="167" t="s">
        <v>1579</v>
      </c>
      <c r="I6" s="166"/>
      <c r="J6" s="167"/>
      <c r="K6" s="166" t="s">
        <v>1580</v>
      </c>
      <c r="L6" s="166"/>
      <c r="M6" s="253" t="s">
        <v>1203</v>
      </c>
      <c r="N6" s="253" t="s">
        <v>2148</v>
      </c>
      <c r="O6" s="257" t="s">
        <v>2775</v>
      </c>
      <c r="P6" s="204"/>
      <c r="Q6" s="166" t="s">
        <v>506</v>
      </c>
      <c r="R6" s="166" t="s">
        <v>295</v>
      </c>
      <c r="S6" s="246" t="s">
        <v>386</v>
      </c>
      <c r="T6" s="287" t="s">
        <v>3022</v>
      </c>
      <c r="U6" s="286" t="s">
        <v>3398</v>
      </c>
      <c r="V6" s="281"/>
      <c r="W6" s="246" t="s">
        <v>467</v>
      </c>
      <c r="X6" s="246" t="s">
        <v>744</v>
      </c>
      <c r="Y6" s="1"/>
      <c r="AA6" s="255">
        <f>IF(OR(J6="Fail",ISBLANK(J6)),INDEX('Issue Code Table'!C:C,MATCH(N:N,'Issue Code Table'!A:A,0)),IF(M6="Critical",6,IF(M6="Significant",5,IF(M6="Moderate",3,2))))</f>
        <v>2</v>
      </c>
      <c r="AB6" s="169"/>
      <c r="AC6" s="169"/>
      <c r="AD6" s="169"/>
      <c r="AE6" s="169"/>
      <c r="AF6" s="169"/>
      <c r="AG6" s="169"/>
      <c r="AI6" s="169"/>
    </row>
    <row r="7" spans="1:35" s="168" customFormat="1" ht="98.25" customHeight="1" x14ac:dyDescent="0.2">
      <c r="A7" s="245" t="s">
        <v>1249</v>
      </c>
      <c r="B7" s="167" t="s">
        <v>504</v>
      </c>
      <c r="C7" s="167" t="s">
        <v>1174</v>
      </c>
      <c r="D7" s="167" t="s">
        <v>21</v>
      </c>
      <c r="E7" s="167" t="s">
        <v>1728</v>
      </c>
      <c r="F7" s="167" t="s">
        <v>284</v>
      </c>
      <c r="G7" s="293" t="s">
        <v>3241</v>
      </c>
      <c r="H7" s="167" t="s">
        <v>1581</v>
      </c>
      <c r="I7" s="166"/>
      <c r="J7" s="167"/>
      <c r="K7" s="166" t="s">
        <v>1655</v>
      </c>
      <c r="L7" s="166"/>
      <c r="M7" s="170" t="s">
        <v>1198</v>
      </c>
      <c r="N7" s="258" t="s">
        <v>2136</v>
      </c>
      <c r="O7" s="258" t="s">
        <v>2791</v>
      </c>
      <c r="P7" s="204"/>
      <c r="Q7" s="166" t="s">
        <v>506</v>
      </c>
      <c r="R7" s="166" t="s">
        <v>296</v>
      </c>
      <c r="S7" s="246" t="s">
        <v>387</v>
      </c>
      <c r="T7" s="287" t="s">
        <v>3023</v>
      </c>
      <c r="U7" s="285" t="s">
        <v>3399</v>
      </c>
      <c r="V7" s="281"/>
      <c r="W7" s="246" t="s">
        <v>468</v>
      </c>
      <c r="X7" s="246" t="s">
        <v>745</v>
      </c>
      <c r="Y7" s="1"/>
      <c r="AA7" s="255">
        <f>IF(OR(J7="Fail",ISBLANK(J7)),INDEX('Issue Code Table'!C:C,MATCH(N:N,'Issue Code Table'!A:A,0)),IF(M7="Critical",6,IF(M7="Significant",5,IF(M7="Moderate",3,2))))</f>
        <v>5</v>
      </c>
      <c r="AB7" s="169"/>
      <c r="AC7" s="169"/>
      <c r="AD7" s="169"/>
      <c r="AE7" s="169"/>
      <c r="AF7" s="169"/>
      <c r="AG7" s="169"/>
      <c r="AI7" s="169"/>
    </row>
    <row r="8" spans="1:35" s="168" customFormat="1" ht="104.25" customHeight="1" x14ac:dyDescent="0.2">
      <c r="A8" s="245" t="s">
        <v>1250</v>
      </c>
      <c r="B8" s="167" t="s">
        <v>504</v>
      </c>
      <c r="C8" s="167" t="s">
        <v>1174</v>
      </c>
      <c r="D8" s="167" t="s">
        <v>21</v>
      </c>
      <c r="E8" s="167" t="s">
        <v>1728</v>
      </c>
      <c r="F8" s="167" t="s">
        <v>284</v>
      </c>
      <c r="G8" s="293" t="s">
        <v>3242</v>
      </c>
      <c r="H8" s="167" t="s">
        <v>1581</v>
      </c>
      <c r="I8" s="166"/>
      <c r="J8" s="167"/>
      <c r="K8" s="166" t="s">
        <v>1655</v>
      </c>
      <c r="L8" s="166"/>
      <c r="M8" s="170" t="s">
        <v>1198</v>
      </c>
      <c r="N8" s="170" t="s">
        <v>2136</v>
      </c>
      <c r="O8" s="258" t="s">
        <v>2791</v>
      </c>
      <c r="P8" s="204"/>
      <c r="Q8" s="166" t="s">
        <v>507</v>
      </c>
      <c r="R8" s="166" t="s">
        <v>508</v>
      </c>
      <c r="S8" s="246" t="s">
        <v>387</v>
      </c>
      <c r="T8" s="287" t="s">
        <v>3024</v>
      </c>
      <c r="U8" s="285" t="s">
        <v>3400</v>
      </c>
      <c r="V8" s="281"/>
      <c r="W8" s="246" t="s">
        <v>468</v>
      </c>
      <c r="X8" s="246" t="s">
        <v>746</v>
      </c>
      <c r="Y8" s="1"/>
      <c r="AA8" s="255">
        <f>IF(OR(J8="Fail",ISBLANK(J8)),INDEX('Issue Code Table'!C:C,MATCH(N:N,'Issue Code Table'!A:A,0)),IF(M8="Critical",6,IF(M8="Significant",5,IF(M8="Moderate",3,2))))</f>
        <v>5</v>
      </c>
      <c r="AB8" s="169"/>
      <c r="AC8" s="169"/>
      <c r="AD8" s="169"/>
      <c r="AE8" s="169"/>
      <c r="AF8" s="169"/>
      <c r="AG8" s="169"/>
      <c r="AI8" s="169"/>
    </row>
    <row r="9" spans="1:35" s="168" customFormat="1" ht="98.25" customHeight="1" x14ac:dyDescent="0.2">
      <c r="A9" s="245" t="s">
        <v>1251</v>
      </c>
      <c r="B9" s="167" t="s">
        <v>1167</v>
      </c>
      <c r="C9" s="167" t="s">
        <v>1175</v>
      </c>
      <c r="D9" s="167" t="s">
        <v>21</v>
      </c>
      <c r="E9" s="167" t="s">
        <v>1729</v>
      </c>
      <c r="F9" s="167" t="s">
        <v>283</v>
      </c>
      <c r="G9" s="293" t="s">
        <v>3243</v>
      </c>
      <c r="H9" s="167" t="s">
        <v>1582</v>
      </c>
      <c r="I9" s="166"/>
      <c r="J9" s="167"/>
      <c r="K9" s="166" t="s">
        <v>1583</v>
      </c>
      <c r="L9" s="166"/>
      <c r="M9" s="170" t="s">
        <v>1198</v>
      </c>
      <c r="N9" s="170" t="s">
        <v>2148</v>
      </c>
      <c r="O9" s="258" t="s">
        <v>2775</v>
      </c>
      <c r="P9" s="204"/>
      <c r="Q9" s="166" t="s">
        <v>507</v>
      </c>
      <c r="R9" s="166" t="s">
        <v>509</v>
      </c>
      <c r="S9" s="246" t="s">
        <v>388</v>
      </c>
      <c r="T9" s="287" t="s">
        <v>3025</v>
      </c>
      <c r="U9" s="285" t="s">
        <v>3401</v>
      </c>
      <c r="V9" s="281"/>
      <c r="W9" s="246" t="s">
        <v>467</v>
      </c>
      <c r="X9" s="246" t="s">
        <v>747</v>
      </c>
      <c r="Y9" s="1"/>
      <c r="AA9" s="255">
        <f>IF(OR(J9="Fail",ISBLANK(J9)),INDEX('Issue Code Table'!C:C,MATCH(N:N,'Issue Code Table'!A:A,0)),IF(M9="Critical",6,IF(M9="Significant",5,IF(M9="Moderate",3,2))))</f>
        <v>2</v>
      </c>
      <c r="AB9" s="169"/>
      <c r="AC9" s="169"/>
      <c r="AD9" s="169"/>
      <c r="AE9" s="169"/>
      <c r="AF9" s="169"/>
      <c r="AG9" s="169"/>
      <c r="AI9" s="169"/>
    </row>
    <row r="10" spans="1:35" s="168" customFormat="1" ht="95.25" customHeight="1" x14ac:dyDescent="0.2">
      <c r="A10" s="245" t="s">
        <v>1252</v>
      </c>
      <c r="B10" s="167" t="s">
        <v>482</v>
      </c>
      <c r="C10" s="167" t="s">
        <v>1171</v>
      </c>
      <c r="D10" s="167" t="s">
        <v>21</v>
      </c>
      <c r="E10" s="167" t="s">
        <v>1727</v>
      </c>
      <c r="F10" s="167" t="s">
        <v>283</v>
      </c>
      <c r="G10" s="293" t="s">
        <v>3244</v>
      </c>
      <c r="H10" s="167" t="s">
        <v>1579</v>
      </c>
      <c r="I10" s="166"/>
      <c r="J10" s="167"/>
      <c r="K10" s="166" t="s">
        <v>1580</v>
      </c>
      <c r="L10" s="166"/>
      <c r="M10" s="253" t="s">
        <v>1203</v>
      </c>
      <c r="N10" s="253" t="s">
        <v>2148</v>
      </c>
      <c r="O10" s="257" t="s">
        <v>2775</v>
      </c>
      <c r="P10" s="204"/>
      <c r="Q10" s="166" t="s">
        <v>510</v>
      </c>
      <c r="R10" s="166" t="s">
        <v>511</v>
      </c>
      <c r="S10" s="246" t="s">
        <v>386</v>
      </c>
      <c r="T10" s="287" t="s">
        <v>3026</v>
      </c>
      <c r="U10" s="285" t="s">
        <v>3402</v>
      </c>
      <c r="V10" s="281"/>
      <c r="W10" s="246" t="s">
        <v>467</v>
      </c>
      <c r="X10" s="246" t="s">
        <v>748</v>
      </c>
      <c r="Y10" s="1"/>
      <c r="AA10" s="255">
        <f>IF(OR(J10="Fail",ISBLANK(J10)),INDEX('Issue Code Table'!C:C,MATCH(N:N,'Issue Code Table'!A:A,0)),IF(M10="Critical",6,IF(M10="Significant",5,IF(M10="Moderate",3,2))))</f>
        <v>2</v>
      </c>
      <c r="AB10" s="169"/>
      <c r="AC10" s="169"/>
      <c r="AD10" s="169"/>
      <c r="AE10" s="169"/>
      <c r="AF10" s="169"/>
      <c r="AG10" s="169"/>
      <c r="AI10" s="169"/>
    </row>
    <row r="11" spans="1:35" s="168" customFormat="1" ht="109.5" customHeight="1" x14ac:dyDescent="0.2">
      <c r="A11" s="245" t="s">
        <v>1253</v>
      </c>
      <c r="B11" s="167" t="s">
        <v>1167</v>
      </c>
      <c r="C11" s="167" t="s">
        <v>1175</v>
      </c>
      <c r="D11" s="167" t="s">
        <v>21</v>
      </c>
      <c r="E11" s="167" t="s">
        <v>1728</v>
      </c>
      <c r="F11" s="167" t="s">
        <v>284</v>
      </c>
      <c r="G11" s="293" t="s">
        <v>3245</v>
      </c>
      <c r="H11" s="167" t="s">
        <v>1581</v>
      </c>
      <c r="I11" s="166"/>
      <c r="J11" s="167"/>
      <c r="K11" s="166" t="s">
        <v>1655</v>
      </c>
      <c r="L11" s="166"/>
      <c r="M11" s="170" t="s">
        <v>1198</v>
      </c>
      <c r="N11" s="170" t="s">
        <v>2136</v>
      </c>
      <c r="O11" s="258" t="s">
        <v>2791</v>
      </c>
      <c r="P11" s="204"/>
      <c r="Q11" s="166" t="s">
        <v>510</v>
      </c>
      <c r="R11" s="166" t="s">
        <v>512</v>
      </c>
      <c r="S11" s="246" t="s">
        <v>387</v>
      </c>
      <c r="T11" s="287" t="s">
        <v>3027</v>
      </c>
      <c r="U11" s="285" t="s">
        <v>3403</v>
      </c>
      <c r="V11" s="281"/>
      <c r="W11" s="246" t="s">
        <v>468</v>
      </c>
      <c r="X11" s="246" t="s">
        <v>749</v>
      </c>
      <c r="Y11" s="1"/>
      <c r="AA11" s="255">
        <f>IF(OR(J11="Fail",ISBLANK(J11)),INDEX('Issue Code Table'!C:C,MATCH(N:N,'Issue Code Table'!A:A,0)),IF(M11="Critical",6,IF(M11="Significant",5,IF(M11="Moderate",3,2))))</f>
        <v>5</v>
      </c>
      <c r="AB11" s="169"/>
      <c r="AC11" s="169"/>
      <c r="AD11" s="169"/>
      <c r="AE11" s="169"/>
      <c r="AF11" s="169"/>
      <c r="AG11" s="169"/>
      <c r="AI11" s="169"/>
    </row>
    <row r="12" spans="1:35" s="168" customFormat="1" ht="83.1" customHeight="1" x14ac:dyDescent="0.2">
      <c r="A12" s="245" t="s">
        <v>1254</v>
      </c>
      <c r="B12" s="167" t="s">
        <v>481</v>
      </c>
      <c r="C12" s="167" t="s">
        <v>1170</v>
      </c>
      <c r="D12" s="167" t="s">
        <v>21</v>
      </c>
      <c r="E12" s="167" t="s">
        <v>1730</v>
      </c>
      <c r="F12" s="167" t="s">
        <v>1141</v>
      </c>
      <c r="G12" s="293" t="s">
        <v>3246</v>
      </c>
      <c r="H12" s="167" t="s">
        <v>1584</v>
      </c>
      <c r="I12" s="166"/>
      <c r="J12" s="167"/>
      <c r="K12" s="166" t="s">
        <v>1656</v>
      </c>
      <c r="L12" s="166"/>
      <c r="M12" s="170" t="s">
        <v>1198</v>
      </c>
      <c r="N12" s="170" t="s">
        <v>2608</v>
      </c>
      <c r="O12" s="258" t="s">
        <v>2778</v>
      </c>
      <c r="P12" s="204"/>
      <c r="Q12" s="166" t="s">
        <v>513</v>
      </c>
      <c r="R12" s="166" t="s">
        <v>514</v>
      </c>
      <c r="S12" s="246" t="s">
        <v>989</v>
      </c>
      <c r="T12" s="287" t="s">
        <v>3028</v>
      </c>
      <c r="U12" s="285" t="s">
        <v>3404</v>
      </c>
      <c r="V12" s="281"/>
      <c r="W12" s="246" t="s">
        <v>750</v>
      </c>
      <c r="X12" s="246" t="s">
        <v>751</v>
      </c>
      <c r="Y12" s="1"/>
      <c r="AA12" s="255">
        <f>IF(OR(J12="Fail",ISBLANK(J12)),INDEX('Issue Code Table'!C:C,MATCH(N:N,'Issue Code Table'!A:A,0)),IF(M12="Critical",6,IF(M12="Significant",5,IF(M12="Moderate",3,2))))</f>
        <v>5</v>
      </c>
      <c r="AB12" s="169"/>
      <c r="AC12" s="169"/>
      <c r="AD12" s="169"/>
      <c r="AE12" s="169"/>
      <c r="AF12" s="169"/>
      <c r="AG12" s="169"/>
      <c r="AI12" s="169"/>
    </row>
    <row r="13" spans="1:35" s="168" customFormat="1" ht="83.1" customHeight="1" x14ac:dyDescent="0.2">
      <c r="A13" s="245" t="s">
        <v>1255</v>
      </c>
      <c r="B13" s="167" t="s">
        <v>1163</v>
      </c>
      <c r="C13" s="167" t="s">
        <v>1176</v>
      </c>
      <c r="D13" s="167" t="s">
        <v>21</v>
      </c>
      <c r="E13" s="167" t="s">
        <v>1731</v>
      </c>
      <c r="F13" s="167" t="s">
        <v>1142</v>
      </c>
      <c r="G13" s="293" t="s">
        <v>3247</v>
      </c>
      <c r="H13" s="167" t="s">
        <v>1585</v>
      </c>
      <c r="I13" s="166"/>
      <c r="J13" s="167"/>
      <c r="K13" s="166" t="s">
        <v>1657</v>
      </c>
      <c r="L13" s="166"/>
      <c r="M13" s="170" t="s">
        <v>1199</v>
      </c>
      <c r="N13" s="253" t="s">
        <v>2537</v>
      </c>
      <c r="O13" s="257" t="s">
        <v>2776</v>
      </c>
      <c r="P13" s="204"/>
      <c r="Q13" s="166" t="s">
        <v>515</v>
      </c>
      <c r="R13" s="166" t="s">
        <v>297</v>
      </c>
      <c r="S13" s="246" t="s">
        <v>990</v>
      </c>
      <c r="T13" s="287" t="s">
        <v>3029</v>
      </c>
      <c r="U13" s="285" t="s">
        <v>3405</v>
      </c>
      <c r="V13" s="281" t="s">
        <v>2947</v>
      </c>
      <c r="W13" s="246" t="s">
        <v>752</v>
      </c>
      <c r="X13" s="246" t="s">
        <v>753</v>
      </c>
      <c r="Y13" s="1"/>
      <c r="AA13" s="255">
        <f>IF(OR(J13="Fail",ISBLANK(J13)),INDEX('Issue Code Table'!C:C,MATCH(N:N,'Issue Code Table'!A:A,0)),IF(M13="Critical",6,IF(M13="Significant",5,IF(M13="Moderate",3,2))))</f>
        <v>5</v>
      </c>
      <c r="AB13" s="169"/>
      <c r="AC13" s="169"/>
      <c r="AD13" s="169"/>
      <c r="AE13" s="169"/>
      <c r="AF13" s="169"/>
      <c r="AG13" s="169"/>
      <c r="AI13" s="169"/>
    </row>
    <row r="14" spans="1:35" s="168" customFormat="1" ht="83.1" customHeight="1" x14ac:dyDescent="0.2">
      <c r="A14" s="245" t="s">
        <v>1256</v>
      </c>
      <c r="B14" s="167" t="s">
        <v>1163</v>
      </c>
      <c r="C14" s="167" t="s">
        <v>1176</v>
      </c>
      <c r="D14" s="167" t="s">
        <v>21</v>
      </c>
      <c r="E14" s="167" t="s">
        <v>1732</v>
      </c>
      <c r="F14" s="167" t="s">
        <v>287</v>
      </c>
      <c r="G14" s="293" t="s">
        <v>3248</v>
      </c>
      <c r="H14" s="167" t="s">
        <v>1586</v>
      </c>
      <c r="I14" s="166"/>
      <c r="J14" s="167"/>
      <c r="K14" s="166" t="s">
        <v>1587</v>
      </c>
      <c r="L14" s="166"/>
      <c r="M14" s="170" t="s">
        <v>1199</v>
      </c>
      <c r="N14" s="253" t="s">
        <v>2525</v>
      </c>
      <c r="O14" s="257" t="s">
        <v>2777</v>
      </c>
      <c r="P14" s="204"/>
      <c r="Q14" s="166" t="s">
        <v>516</v>
      </c>
      <c r="R14" s="166" t="s">
        <v>517</v>
      </c>
      <c r="S14" s="246" t="s">
        <v>393</v>
      </c>
      <c r="T14" s="287" t="s">
        <v>3030</v>
      </c>
      <c r="U14" s="285" t="s">
        <v>3406</v>
      </c>
      <c r="V14" s="281" t="s">
        <v>2947</v>
      </c>
      <c r="W14" s="246" t="s">
        <v>473</v>
      </c>
      <c r="X14" s="246" t="s">
        <v>754</v>
      </c>
      <c r="Y14" s="1"/>
      <c r="AA14" s="255">
        <f>IF(OR(J14="Fail",ISBLANK(J14)),INDEX('Issue Code Table'!C:C,MATCH(N:N,'Issue Code Table'!A:A,0)),IF(M14="Critical",6,IF(M14="Significant",5,IF(M14="Moderate",3,2))))</f>
        <v>5</v>
      </c>
      <c r="AB14" s="169"/>
      <c r="AC14" s="169"/>
      <c r="AD14" s="169"/>
      <c r="AE14" s="169"/>
      <c r="AF14" s="169"/>
      <c r="AG14" s="169"/>
      <c r="AI14" s="169"/>
    </row>
    <row r="15" spans="1:35" s="168" customFormat="1" ht="83.1" customHeight="1" x14ac:dyDescent="0.2">
      <c r="A15" s="245" t="s">
        <v>1257</v>
      </c>
      <c r="B15" s="167" t="s">
        <v>1164</v>
      </c>
      <c r="C15" s="167" t="s">
        <v>1177</v>
      </c>
      <c r="D15" s="167" t="s">
        <v>21</v>
      </c>
      <c r="E15" s="167" t="s">
        <v>1733</v>
      </c>
      <c r="F15" s="167" t="s">
        <v>290</v>
      </c>
      <c r="G15" s="293" t="s">
        <v>3249</v>
      </c>
      <c r="H15" s="167" t="s">
        <v>1588</v>
      </c>
      <c r="I15" s="166"/>
      <c r="J15" s="167"/>
      <c r="K15" s="166" t="s">
        <v>1589</v>
      </c>
      <c r="L15" s="166"/>
      <c r="M15" s="170" t="s">
        <v>1199</v>
      </c>
      <c r="N15" s="170" t="s">
        <v>2525</v>
      </c>
      <c r="O15" s="258" t="s">
        <v>2854</v>
      </c>
      <c r="P15" s="204"/>
      <c r="Q15" s="166" t="s">
        <v>516</v>
      </c>
      <c r="R15" s="166" t="s">
        <v>518</v>
      </c>
      <c r="S15" s="246" t="s">
        <v>396</v>
      </c>
      <c r="T15" s="287" t="s">
        <v>3031</v>
      </c>
      <c r="U15" s="285" t="s">
        <v>3407</v>
      </c>
      <c r="V15" s="281" t="s">
        <v>2947</v>
      </c>
      <c r="W15" s="246" t="s">
        <v>475</v>
      </c>
      <c r="X15" s="246" t="s">
        <v>755</v>
      </c>
      <c r="Y15" s="1"/>
      <c r="AA15" s="255">
        <f>IF(OR(J15="Fail",ISBLANK(J15)),INDEX('Issue Code Table'!C:C,MATCH(N:N,'Issue Code Table'!A:A,0)),IF(M15="Critical",6,IF(M15="Significant",5,IF(M15="Moderate",3,2))))</f>
        <v>5</v>
      </c>
      <c r="AB15" s="169"/>
      <c r="AC15" s="169"/>
      <c r="AD15" s="169"/>
      <c r="AE15" s="169"/>
      <c r="AF15" s="169"/>
      <c r="AG15" s="169"/>
      <c r="AI15" s="169"/>
    </row>
    <row r="16" spans="1:35" s="168" customFormat="1" ht="83.1" customHeight="1" x14ac:dyDescent="0.2">
      <c r="A16" s="245" t="s">
        <v>1258</v>
      </c>
      <c r="B16" s="167" t="s">
        <v>480</v>
      </c>
      <c r="C16" s="167" t="s">
        <v>1173</v>
      </c>
      <c r="D16" s="167" t="s">
        <v>21</v>
      </c>
      <c r="E16" s="167" t="s">
        <v>1734</v>
      </c>
      <c r="F16" s="167" t="s">
        <v>289</v>
      </c>
      <c r="G16" s="293" t="s">
        <v>3250</v>
      </c>
      <c r="H16" s="167" t="s">
        <v>1590</v>
      </c>
      <c r="I16" s="166"/>
      <c r="J16" s="167"/>
      <c r="K16" s="166" t="s">
        <v>1658</v>
      </c>
      <c r="L16" s="166"/>
      <c r="M16" s="253" t="s">
        <v>1198</v>
      </c>
      <c r="N16" s="253" t="s">
        <v>2525</v>
      </c>
      <c r="O16" s="257" t="s">
        <v>2777</v>
      </c>
      <c r="P16" s="204"/>
      <c r="Q16" s="166" t="s">
        <v>516</v>
      </c>
      <c r="R16" s="166" t="s">
        <v>519</v>
      </c>
      <c r="S16" s="246" t="s">
        <v>395</v>
      </c>
      <c r="T16" s="287" t="s">
        <v>3032</v>
      </c>
      <c r="U16" s="285" t="s">
        <v>3408</v>
      </c>
      <c r="V16" s="281"/>
      <c r="W16" s="246" t="s">
        <v>756</v>
      </c>
      <c r="X16" s="246" t="s">
        <v>757</v>
      </c>
      <c r="Y16" s="1"/>
      <c r="AA16" s="255">
        <f>IF(OR(J16="Fail",ISBLANK(J16)),INDEX('Issue Code Table'!C:C,MATCH(N:N,'Issue Code Table'!A:A,0)),IF(M16="Critical",6,IF(M16="Significant",5,IF(M16="Moderate",3,2))))</f>
        <v>5</v>
      </c>
      <c r="AB16" s="169"/>
      <c r="AC16" s="169"/>
      <c r="AD16" s="169"/>
      <c r="AE16" s="169"/>
      <c r="AF16" s="169"/>
      <c r="AG16" s="169"/>
      <c r="AI16" s="169"/>
    </row>
    <row r="17" spans="1:35" s="168" customFormat="1" ht="83.1" customHeight="1" x14ac:dyDescent="0.2">
      <c r="A17" s="245" t="s">
        <v>1259</v>
      </c>
      <c r="B17" s="167" t="s">
        <v>480</v>
      </c>
      <c r="C17" s="167" t="s">
        <v>1173</v>
      </c>
      <c r="D17" s="167" t="s">
        <v>21</v>
      </c>
      <c r="E17" s="167" t="s">
        <v>1735</v>
      </c>
      <c r="F17" s="167" t="s">
        <v>2946</v>
      </c>
      <c r="G17" s="293" t="s">
        <v>3251</v>
      </c>
      <c r="H17" s="167" t="s">
        <v>1591</v>
      </c>
      <c r="I17" s="166"/>
      <c r="J17" s="167"/>
      <c r="K17" s="166" t="s">
        <v>1659</v>
      </c>
      <c r="L17" s="166"/>
      <c r="M17" s="170" t="s">
        <v>1198</v>
      </c>
      <c r="N17" s="170" t="s">
        <v>2525</v>
      </c>
      <c r="O17" s="258" t="s">
        <v>2854</v>
      </c>
      <c r="P17" s="204"/>
      <c r="Q17" s="166" t="s">
        <v>516</v>
      </c>
      <c r="R17" s="166" t="s">
        <v>520</v>
      </c>
      <c r="S17" s="246" t="s">
        <v>394</v>
      </c>
      <c r="T17" s="287" t="s">
        <v>3033</v>
      </c>
      <c r="U17" s="285" t="s">
        <v>3409</v>
      </c>
      <c r="V17" s="281"/>
      <c r="W17" s="246" t="s">
        <v>476</v>
      </c>
      <c r="X17" s="246" t="s">
        <v>758</v>
      </c>
      <c r="Y17" s="1"/>
      <c r="AA17" s="255">
        <f>IF(OR(J17="Fail",ISBLANK(J17)),INDEX('Issue Code Table'!C:C,MATCH(N:N,'Issue Code Table'!A:A,0)),IF(M17="Critical",6,IF(M17="Significant",5,IF(M17="Moderate",3,2))))</f>
        <v>5</v>
      </c>
      <c r="AB17" s="169"/>
      <c r="AC17" s="169"/>
      <c r="AD17" s="169"/>
      <c r="AE17" s="169"/>
      <c r="AF17" s="169"/>
      <c r="AG17" s="169"/>
      <c r="AI17" s="169"/>
    </row>
    <row r="18" spans="1:35" s="168" customFormat="1" ht="83.1" customHeight="1" x14ac:dyDescent="0.2">
      <c r="A18" s="245" t="s">
        <v>1260</v>
      </c>
      <c r="B18" s="167" t="s">
        <v>1164</v>
      </c>
      <c r="C18" s="167" t="s">
        <v>1177</v>
      </c>
      <c r="D18" s="167" t="s">
        <v>21</v>
      </c>
      <c r="E18" s="167" t="s">
        <v>1736</v>
      </c>
      <c r="F18" s="167" t="s">
        <v>288</v>
      </c>
      <c r="G18" s="293" t="s">
        <v>3252</v>
      </c>
      <c r="H18" s="167" t="s">
        <v>1592</v>
      </c>
      <c r="I18" s="166"/>
      <c r="J18" s="167"/>
      <c r="K18" s="166" t="s">
        <v>1660</v>
      </c>
      <c r="L18" s="166"/>
      <c r="M18" s="170" t="s">
        <v>1199</v>
      </c>
      <c r="N18" s="170" t="s">
        <v>2525</v>
      </c>
      <c r="O18" s="258" t="s">
        <v>2854</v>
      </c>
      <c r="P18" s="204"/>
      <c r="Q18" s="166" t="s">
        <v>516</v>
      </c>
      <c r="R18" s="166" t="s">
        <v>521</v>
      </c>
      <c r="S18" s="246" t="s">
        <v>394</v>
      </c>
      <c r="T18" s="287" t="s">
        <v>3034</v>
      </c>
      <c r="U18" s="285" t="s">
        <v>3396</v>
      </c>
      <c r="V18" s="281" t="s">
        <v>2947</v>
      </c>
      <c r="W18" s="246" t="s">
        <v>474</v>
      </c>
      <c r="X18" s="246" t="s">
        <v>759</v>
      </c>
      <c r="Y18" s="1"/>
      <c r="AA18" s="255">
        <f>IF(OR(J18="Fail",ISBLANK(J18)),INDEX('Issue Code Table'!C:C,MATCH(N:N,'Issue Code Table'!A:A,0)),IF(M18="Critical",6,IF(M18="Significant",5,IF(M18="Moderate",3,2))))</f>
        <v>5</v>
      </c>
      <c r="AB18" s="169"/>
      <c r="AC18" s="169"/>
      <c r="AD18" s="169"/>
      <c r="AE18" s="169"/>
      <c r="AF18" s="169"/>
      <c r="AG18" s="169"/>
      <c r="AI18" s="169"/>
    </row>
    <row r="19" spans="1:35" s="168" customFormat="1" ht="83.1" customHeight="1" x14ac:dyDescent="0.2">
      <c r="A19" s="245" t="s">
        <v>1261</v>
      </c>
      <c r="B19" s="167" t="s">
        <v>488</v>
      </c>
      <c r="C19" s="167" t="s">
        <v>1179</v>
      </c>
      <c r="D19" s="167" t="s">
        <v>21</v>
      </c>
      <c r="E19" s="167" t="s">
        <v>1737</v>
      </c>
      <c r="F19" s="167" t="s">
        <v>292</v>
      </c>
      <c r="G19" s="293" t="s">
        <v>3253</v>
      </c>
      <c r="H19" s="167" t="s">
        <v>1593</v>
      </c>
      <c r="I19" s="166"/>
      <c r="J19" s="167"/>
      <c r="K19" s="166" t="s">
        <v>1661</v>
      </c>
      <c r="L19" s="166"/>
      <c r="M19" s="253" t="s">
        <v>1199</v>
      </c>
      <c r="N19" s="253" t="s">
        <v>2608</v>
      </c>
      <c r="O19" s="257" t="s">
        <v>2778</v>
      </c>
      <c r="P19" s="204"/>
      <c r="Q19" s="166" t="s">
        <v>522</v>
      </c>
      <c r="R19" s="166" t="s">
        <v>523</v>
      </c>
      <c r="S19" s="246" t="s">
        <v>398</v>
      </c>
      <c r="T19" s="287" t="s">
        <v>3035</v>
      </c>
      <c r="U19" s="285" t="s">
        <v>3410</v>
      </c>
      <c r="V19" s="281" t="s">
        <v>2947</v>
      </c>
      <c r="W19" s="246" t="s">
        <v>760</v>
      </c>
      <c r="X19" s="246" t="s">
        <v>761</v>
      </c>
      <c r="Y19" s="1"/>
      <c r="AA19" s="255">
        <f>IF(OR(J19="Fail",ISBLANK(J19)),INDEX('Issue Code Table'!C:C,MATCH(N:N,'Issue Code Table'!A:A,0)),IF(M19="Critical",6,IF(M19="Significant",5,IF(M19="Moderate",3,2))))</f>
        <v>5</v>
      </c>
      <c r="AB19" s="169"/>
      <c r="AC19" s="169"/>
      <c r="AD19" s="169"/>
      <c r="AE19" s="169"/>
      <c r="AF19" s="169"/>
      <c r="AG19" s="169"/>
      <c r="AI19" s="169"/>
    </row>
    <row r="20" spans="1:35" s="168" customFormat="1" ht="83.1" customHeight="1" x14ac:dyDescent="0.2">
      <c r="A20" s="245" t="s">
        <v>1262</v>
      </c>
      <c r="B20" s="167" t="s">
        <v>481</v>
      </c>
      <c r="C20" s="167" t="s">
        <v>1170</v>
      </c>
      <c r="D20" s="167" t="s">
        <v>21</v>
      </c>
      <c r="E20" s="167" t="s">
        <v>1738</v>
      </c>
      <c r="F20" s="167" t="s">
        <v>1143</v>
      </c>
      <c r="G20" s="293" t="s">
        <v>3254</v>
      </c>
      <c r="H20" s="167" t="s">
        <v>1594</v>
      </c>
      <c r="I20" s="166"/>
      <c r="J20" s="167"/>
      <c r="K20" s="166" t="s">
        <v>1662</v>
      </c>
      <c r="L20" s="166"/>
      <c r="M20" s="170" t="s">
        <v>1199</v>
      </c>
      <c r="N20" s="253" t="s">
        <v>2608</v>
      </c>
      <c r="O20" s="257" t="s">
        <v>2778</v>
      </c>
      <c r="P20" s="204"/>
      <c r="Q20" s="166" t="s">
        <v>524</v>
      </c>
      <c r="R20" s="166" t="s">
        <v>525</v>
      </c>
      <c r="S20" s="246" t="s">
        <v>390</v>
      </c>
      <c r="T20" s="287" t="s">
        <v>3036</v>
      </c>
      <c r="U20" s="285" t="s">
        <v>3411</v>
      </c>
      <c r="V20" s="281" t="s">
        <v>2947</v>
      </c>
      <c r="W20" s="246" t="s">
        <v>470</v>
      </c>
      <c r="X20" s="246" t="s">
        <v>762</v>
      </c>
      <c r="Y20" s="1"/>
      <c r="AA20" s="255">
        <f>IF(OR(J20="Fail",ISBLANK(J20)),INDEX('Issue Code Table'!C:C,MATCH(N:N,'Issue Code Table'!A:A,0)),IF(M20="Critical",6,IF(M20="Significant",5,IF(M20="Moderate",3,2))))</f>
        <v>5</v>
      </c>
      <c r="AB20" s="169"/>
      <c r="AC20" s="169"/>
      <c r="AD20" s="169"/>
      <c r="AE20" s="169"/>
      <c r="AF20" s="169"/>
      <c r="AG20" s="169"/>
      <c r="AI20" s="169"/>
    </row>
    <row r="21" spans="1:35" s="168" customFormat="1" ht="83.1" customHeight="1" x14ac:dyDescent="0.2">
      <c r="A21" s="245" t="s">
        <v>1263</v>
      </c>
      <c r="B21" s="167" t="s">
        <v>1166</v>
      </c>
      <c r="C21" s="167" t="s">
        <v>1183</v>
      </c>
      <c r="D21" s="167" t="s">
        <v>21</v>
      </c>
      <c r="E21" s="167" t="s">
        <v>1739</v>
      </c>
      <c r="F21" s="167" t="s">
        <v>285</v>
      </c>
      <c r="G21" s="293" t="s">
        <v>3255</v>
      </c>
      <c r="H21" s="167" t="s">
        <v>1595</v>
      </c>
      <c r="I21" s="166"/>
      <c r="J21" s="167"/>
      <c r="K21" s="166" t="s">
        <v>1596</v>
      </c>
      <c r="L21" s="166"/>
      <c r="M21" s="170" t="s">
        <v>1199</v>
      </c>
      <c r="N21" s="253" t="s">
        <v>2473</v>
      </c>
      <c r="O21" s="257" t="s">
        <v>2779</v>
      </c>
      <c r="P21" s="204"/>
      <c r="Q21" s="166" t="s">
        <v>524</v>
      </c>
      <c r="R21" s="166" t="s">
        <v>526</v>
      </c>
      <c r="S21" s="246" t="s">
        <v>389</v>
      </c>
      <c r="T21" s="287" t="s">
        <v>3037</v>
      </c>
      <c r="U21" s="285" t="s">
        <v>3412</v>
      </c>
      <c r="V21" s="281" t="s">
        <v>2947</v>
      </c>
      <c r="W21" s="246" t="s">
        <v>469</v>
      </c>
      <c r="X21" s="246" t="s">
        <v>763</v>
      </c>
      <c r="Y21" s="1"/>
      <c r="AA21" s="255">
        <f>IF(OR(J21="Fail",ISBLANK(J21)),INDEX('Issue Code Table'!C:C,MATCH(N:N,'Issue Code Table'!A:A,0)),IF(M21="Critical",6,IF(M21="Significant",5,IF(M21="Moderate",3,2))))</f>
        <v>6</v>
      </c>
      <c r="AB21" s="169"/>
      <c r="AC21" s="169"/>
      <c r="AD21" s="169"/>
      <c r="AE21" s="169"/>
      <c r="AF21" s="169"/>
      <c r="AG21" s="169"/>
      <c r="AI21" s="169"/>
    </row>
    <row r="22" spans="1:35" s="168" customFormat="1" ht="83.1" customHeight="1" x14ac:dyDescent="0.2">
      <c r="A22" s="245" t="s">
        <v>1264</v>
      </c>
      <c r="B22" s="167" t="s">
        <v>1165</v>
      </c>
      <c r="C22" s="167" t="s">
        <v>1184</v>
      </c>
      <c r="D22" s="167" t="s">
        <v>21</v>
      </c>
      <c r="E22" s="167" t="s">
        <v>1740</v>
      </c>
      <c r="F22" s="167" t="s">
        <v>2930</v>
      </c>
      <c r="G22" s="293" t="s">
        <v>3256</v>
      </c>
      <c r="H22" s="167" t="s">
        <v>1597</v>
      </c>
      <c r="I22" s="166"/>
      <c r="J22" s="167"/>
      <c r="K22" s="166" t="s">
        <v>1663</v>
      </c>
      <c r="L22" s="166"/>
      <c r="M22" s="170" t="s">
        <v>1199</v>
      </c>
      <c r="N22" s="253" t="s">
        <v>2608</v>
      </c>
      <c r="O22" s="257" t="s">
        <v>2778</v>
      </c>
      <c r="P22" s="204"/>
      <c r="Q22" s="166" t="s">
        <v>527</v>
      </c>
      <c r="R22" s="166" t="s">
        <v>528</v>
      </c>
      <c r="S22" s="246" t="s">
        <v>391</v>
      </c>
      <c r="T22" s="287" t="s">
        <v>3038</v>
      </c>
      <c r="U22" s="285" t="s">
        <v>3413</v>
      </c>
      <c r="V22" s="281" t="s">
        <v>2947</v>
      </c>
      <c r="W22" s="246" t="s">
        <v>471</v>
      </c>
      <c r="X22" s="246" t="s">
        <v>764</v>
      </c>
      <c r="Y22" s="1"/>
      <c r="AA22" s="255">
        <f>IF(OR(J22="Fail",ISBLANK(J22)),INDEX('Issue Code Table'!C:C,MATCH(N:N,'Issue Code Table'!A:A,0)),IF(M22="Critical",6,IF(M22="Significant",5,IF(M22="Moderate",3,2))))</f>
        <v>5</v>
      </c>
      <c r="AB22" s="169"/>
      <c r="AC22" s="169"/>
      <c r="AD22" s="169"/>
      <c r="AE22" s="169"/>
      <c r="AF22" s="169"/>
      <c r="AG22" s="169"/>
      <c r="AI22" s="169"/>
    </row>
    <row r="23" spans="1:35" s="168" customFormat="1" ht="83.1" customHeight="1" x14ac:dyDescent="0.2">
      <c r="A23" s="245" t="s">
        <v>1265</v>
      </c>
      <c r="B23" s="167" t="s">
        <v>483</v>
      </c>
      <c r="C23" s="167" t="s">
        <v>1185</v>
      </c>
      <c r="D23" s="167" t="s">
        <v>21</v>
      </c>
      <c r="E23" s="167" t="s">
        <v>1741</v>
      </c>
      <c r="F23" s="167" t="s">
        <v>286</v>
      </c>
      <c r="G23" s="293" t="s">
        <v>3257</v>
      </c>
      <c r="H23" s="167" t="s">
        <v>1598</v>
      </c>
      <c r="I23" s="166"/>
      <c r="J23" s="167"/>
      <c r="K23" s="166" t="s">
        <v>1664</v>
      </c>
      <c r="L23" s="166"/>
      <c r="M23" s="170" t="s">
        <v>1199</v>
      </c>
      <c r="N23" s="258" t="s">
        <v>1214</v>
      </c>
      <c r="O23" s="257" t="s">
        <v>2780</v>
      </c>
      <c r="P23" s="204"/>
      <c r="Q23" s="166" t="s">
        <v>529</v>
      </c>
      <c r="R23" s="166" t="s">
        <v>530</v>
      </c>
      <c r="S23" s="246" t="s">
        <v>392</v>
      </c>
      <c r="T23" s="287" t="s">
        <v>3039</v>
      </c>
      <c r="U23" s="285" t="s">
        <v>3414</v>
      </c>
      <c r="V23" s="281" t="s">
        <v>2947</v>
      </c>
      <c r="W23" s="246" t="s">
        <v>472</v>
      </c>
      <c r="X23" s="246" t="s">
        <v>765</v>
      </c>
      <c r="Y23" s="1"/>
      <c r="AA23" s="255">
        <f>IF(OR(J23="Fail",ISBLANK(J23)),INDEX('Issue Code Table'!C:C,MATCH(N:N,'Issue Code Table'!A:A,0)),IF(M23="Critical",6,IF(M23="Significant",5,IF(M23="Moderate",3,2))))</f>
        <v>5</v>
      </c>
      <c r="AB23" s="169"/>
      <c r="AC23" s="169"/>
      <c r="AD23" s="169"/>
      <c r="AE23" s="169"/>
      <c r="AF23" s="169"/>
      <c r="AG23" s="169"/>
      <c r="AI23" s="169"/>
    </row>
    <row r="24" spans="1:35" s="168" customFormat="1" ht="83.1" customHeight="1" x14ac:dyDescent="0.2">
      <c r="A24" s="245" t="s">
        <v>1266</v>
      </c>
      <c r="B24" s="167" t="s">
        <v>483</v>
      </c>
      <c r="C24" s="167" t="s">
        <v>1186</v>
      </c>
      <c r="D24" s="167" t="s">
        <v>21</v>
      </c>
      <c r="E24" s="167" t="s">
        <v>1742</v>
      </c>
      <c r="F24" s="167" t="s">
        <v>1144</v>
      </c>
      <c r="G24" s="293" t="s">
        <v>3258</v>
      </c>
      <c r="H24" s="167" t="s">
        <v>1599</v>
      </c>
      <c r="I24" s="166"/>
      <c r="J24" s="167"/>
      <c r="K24" s="166" t="s">
        <v>1665</v>
      </c>
      <c r="L24" s="166"/>
      <c r="M24" s="170" t="s">
        <v>1199</v>
      </c>
      <c r="N24" s="253" t="s">
        <v>2608</v>
      </c>
      <c r="O24" s="257" t="s">
        <v>2778</v>
      </c>
      <c r="P24" s="204"/>
      <c r="Q24" s="166" t="s">
        <v>531</v>
      </c>
      <c r="R24" s="166" t="s">
        <v>532</v>
      </c>
      <c r="S24" s="246" t="s">
        <v>991</v>
      </c>
      <c r="T24" s="287" t="s">
        <v>3040</v>
      </c>
      <c r="U24" s="285" t="s">
        <v>3415</v>
      </c>
      <c r="V24" s="281" t="s">
        <v>2947</v>
      </c>
      <c r="W24" s="246" t="s">
        <v>766</v>
      </c>
      <c r="X24" s="246" t="s">
        <v>767</v>
      </c>
      <c r="Y24" s="1"/>
      <c r="AA24" s="255">
        <f>IF(OR(J24="Fail",ISBLANK(J24)),INDEX('Issue Code Table'!C:C,MATCH(N:N,'Issue Code Table'!A:A,0)),IF(M24="Critical",6,IF(M24="Significant",5,IF(M24="Moderate",3,2))))</f>
        <v>5</v>
      </c>
      <c r="AB24" s="169"/>
      <c r="AC24" s="169"/>
      <c r="AD24" s="169"/>
      <c r="AE24" s="169"/>
      <c r="AF24" s="169"/>
      <c r="AG24" s="169"/>
      <c r="AI24" s="169"/>
    </row>
    <row r="25" spans="1:35" s="168" customFormat="1" ht="83.1" customHeight="1" x14ac:dyDescent="0.2">
      <c r="A25" s="245" t="s">
        <v>1267</v>
      </c>
      <c r="B25" s="167" t="s">
        <v>483</v>
      </c>
      <c r="C25" s="167" t="s">
        <v>1186</v>
      </c>
      <c r="D25" s="167" t="s">
        <v>21</v>
      </c>
      <c r="E25" s="167" t="s">
        <v>1743</v>
      </c>
      <c r="F25" s="167" t="s">
        <v>1144</v>
      </c>
      <c r="G25" s="293" t="s">
        <v>3259</v>
      </c>
      <c r="H25" s="167" t="s">
        <v>1600</v>
      </c>
      <c r="I25" s="166"/>
      <c r="J25" s="167"/>
      <c r="K25" s="166" t="s">
        <v>1666</v>
      </c>
      <c r="L25" s="166"/>
      <c r="M25" s="170" t="s">
        <v>1199</v>
      </c>
      <c r="N25" s="253" t="s">
        <v>2608</v>
      </c>
      <c r="O25" s="257" t="s">
        <v>2778</v>
      </c>
      <c r="P25" s="204"/>
      <c r="Q25" s="166" t="s">
        <v>531</v>
      </c>
      <c r="R25" s="166" t="s">
        <v>533</v>
      </c>
      <c r="S25" s="246" t="s">
        <v>991</v>
      </c>
      <c r="T25" s="287" t="s">
        <v>3041</v>
      </c>
      <c r="U25" s="285" t="s">
        <v>3416</v>
      </c>
      <c r="V25" s="281" t="s">
        <v>2947</v>
      </c>
      <c r="W25" s="246" t="s">
        <v>766</v>
      </c>
      <c r="X25" s="246" t="s">
        <v>768</v>
      </c>
      <c r="Y25" s="1"/>
      <c r="AA25" s="255">
        <f>IF(OR(J25="Fail",ISBLANK(J25)),INDEX('Issue Code Table'!C:C,MATCH(N:N,'Issue Code Table'!A:A,0)),IF(M25="Critical",6,IF(M25="Significant",5,IF(M25="Moderate",3,2))))</f>
        <v>5</v>
      </c>
      <c r="AB25" s="169"/>
      <c r="AC25" s="169"/>
      <c r="AD25" s="169"/>
      <c r="AE25" s="169"/>
      <c r="AF25" s="169"/>
      <c r="AG25" s="169"/>
      <c r="AI25" s="169"/>
    </row>
    <row r="26" spans="1:35" s="168" customFormat="1" ht="83.1" customHeight="1" x14ac:dyDescent="0.2">
      <c r="A26" s="245" t="s">
        <v>1268</v>
      </c>
      <c r="B26" s="167" t="s">
        <v>1163</v>
      </c>
      <c r="C26" s="167" t="s">
        <v>1176</v>
      </c>
      <c r="D26" s="167" t="s">
        <v>21</v>
      </c>
      <c r="E26" s="167" t="s">
        <v>1744</v>
      </c>
      <c r="F26" s="167" t="s">
        <v>277</v>
      </c>
      <c r="G26" s="293" t="s">
        <v>3260</v>
      </c>
      <c r="H26" s="167" t="s">
        <v>1601</v>
      </c>
      <c r="I26" s="166"/>
      <c r="J26" s="167"/>
      <c r="K26" s="166" t="s">
        <v>1667</v>
      </c>
      <c r="L26" s="166"/>
      <c r="M26" s="170" t="s">
        <v>1199</v>
      </c>
      <c r="N26" s="170" t="s">
        <v>2608</v>
      </c>
      <c r="O26" s="258" t="s">
        <v>2778</v>
      </c>
      <c r="P26" s="204"/>
      <c r="Q26" s="166" t="s">
        <v>534</v>
      </c>
      <c r="R26" s="166" t="s">
        <v>535</v>
      </c>
      <c r="S26" s="246" t="s">
        <v>380</v>
      </c>
      <c r="T26" s="287" t="s">
        <v>3042</v>
      </c>
      <c r="U26" s="285" t="s">
        <v>3417</v>
      </c>
      <c r="V26" s="281" t="s">
        <v>2947</v>
      </c>
      <c r="W26" s="246" t="s">
        <v>461</v>
      </c>
      <c r="X26" s="246" t="s">
        <v>769</v>
      </c>
      <c r="Y26" s="1"/>
      <c r="AA26" s="255">
        <f>IF(OR(J26="Fail",ISBLANK(J26)),INDEX('Issue Code Table'!C:C,MATCH(N:N,'Issue Code Table'!A:A,0)),IF(M26="Critical",6,IF(M26="Significant",5,IF(M26="Moderate",3,2))))</f>
        <v>5</v>
      </c>
      <c r="AB26" s="169"/>
      <c r="AC26" s="169"/>
      <c r="AD26" s="169"/>
      <c r="AE26" s="169"/>
      <c r="AF26" s="169"/>
      <c r="AG26" s="169"/>
      <c r="AI26" s="169"/>
    </row>
    <row r="27" spans="1:35" s="168" customFormat="1" ht="83.1" customHeight="1" x14ac:dyDescent="0.2">
      <c r="A27" s="245" t="s">
        <v>1269</v>
      </c>
      <c r="B27" s="167" t="s">
        <v>1164</v>
      </c>
      <c r="C27" s="167" t="s">
        <v>1177</v>
      </c>
      <c r="D27" s="167" t="s">
        <v>21</v>
      </c>
      <c r="E27" s="167" t="s">
        <v>1745</v>
      </c>
      <c r="F27" s="167" t="s">
        <v>272</v>
      </c>
      <c r="G27" s="293" t="s">
        <v>3261</v>
      </c>
      <c r="H27" s="167" t="s">
        <v>1602</v>
      </c>
      <c r="I27" s="166"/>
      <c r="J27" s="167"/>
      <c r="K27" s="166" t="s">
        <v>1668</v>
      </c>
      <c r="L27" s="166"/>
      <c r="M27" s="170" t="s">
        <v>1199</v>
      </c>
      <c r="N27" s="170" t="s">
        <v>2525</v>
      </c>
      <c r="O27" s="258" t="s">
        <v>2854</v>
      </c>
      <c r="P27" s="204"/>
      <c r="Q27" s="166" t="s">
        <v>534</v>
      </c>
      <c r="R27" s="166" t="s">
        <v>536</v>
      </c>
      <c r="S27" s="246" t="s">
        <v>375</v>
      </c>
      <c r="T27" s="287" t="s">
        <v>3043</v>
      </c>
      <c r="U27" s="285" t="s">
        <v>3418</v>
      </c>
      <c r="V27" s="281" t="s">
        <v>2947</v>
      </c>
      <c r="W27" s="246" t="s">
        <v>456</v>
      </c>
      <c r="X27" s="246" t="s">
        <v>770</v>
      </c>
      <c r="Y27" s="1"/>
      <c r="AA27" s="255">
        <f>IF(OR(J27="Fail",ISBLANK(J27)),INDEX('Issue Code Table'!C:C,MATCH(N:N,'Issue Code Table'!A:A,0)),IF(M27="Critical",6,IF(M27="Significant",5,IF(M27="Moderate",3,2))))</f>
        <v>5</v>
      </c>
      <c r="AB27" s="169"/>
      <c r="AC27" s="169"/>
      <c r="AD27" s="169"/>
      <c r="AE27" s="169"/>
      <c r="AF27" s="169"/>
      <c r="AG27" s="169"/>
      <c r="AI27" s="169"/>
    </row>
    <row r="28" spans="1:35" s="168" customFormat="1" ht="83.1" customHeight="1" x14ac:dyDescent="0.2">
      <c r="A28" s="245" t="s">
        <v>1270</v>
      </c>
      <c r="B28" s="167" t="s">
        <v>480</v>
      </c>
      <c r="C28" s="167" t="s">
        <v>1173</v>
      </c>
      <c r="D28" s="167" t="s">
        <v>21</v>
      </c>
      <c r="E28" s="167" t="s">
        <v>1746</v>
      </c>
      <c r="F28" s="167" t="s">
        <v>271</v>
      </c>
      <c r="G28" s="293" t="s">
        <v>3262</v>
      </c>
      <c r="H28" s="167" t="s">
        <v>1603</v>
      </c>
      <c r="I28" s="166"/>
      <c r="J28" s="167"/>
      <c r="K28" s="166" t="s">
        <v>1669</v>
      </c>
      <c r="L28" s="166"/>
      <c r="M28" s="170" t="s">
        <v>1199</v>
      </c>
      <c r="N28" s="170" t="s">
        <v>2608</v>
      </c>
      <c r="O28" s="258" t="s">
        <v>2778</v>
      </c>
      <c r="P28" s="204"/>
      <c r="Q28" s="166" t="s">
        <v>534</v>
      </c>
      <c r="R28" s="166" t="s">
        <v>537</v>
      </c>
      <c r="S28" s="246" t="s">
        <v>374</v>
      </c>
      <c r="T28" s="287" t="s">
        <v>3044</v>
      </c>
      <c r="U28" s="285" t="s">
        <v>3419</v>
      </c>
      <c r="V28" s="281" t="s">
        <v>2947</v>
      </c>
      <c r="W28" s="246" t="s">
        <v>455</v>
      </c>
      <c r="X28" s="246" t="s">
        <v>771</v>
      </c>
      <c r="Y28" s="1"/>
      <c r="AA28" s="255">
        <f>IF(OR(J28="Fail",ISBLANK(J28)),INDEX('Issue Code Table'!C:C,MATCH(N:N,'Issue Code Table'!A:A,0)),IF(M28="Critical",6,IF(M28="Significant",5,IF(M28="Moderate",3,2))))</f>
        <v>5</v>
      </c>
      <c r="AB28" s="169"/>
      <c r="AC28" s="169"/>
      <c r="AD28" s="169"/>
      <c r="AE28" s="169"/>
      <c r="AF28" s="169"/>
      <c r="AG28" s="169"/>
      <c r="AI28" s="169"/>
    </row>
    <row r="29" spans="1:35" s="168" customFormat="1" ht="83.1" customHeight="1" x14ac:dyDescent="0.2">
      <c r="A29" s="245" t="s">
        <v>1271</v>
      </c>
      <c r="B29" s="167" t="s">
        <v>1168</v>
      </c>
      <c r="C29" s="167" t="s">
        <v>1187</v>
      </c>
      <c r="D29" s="167" t="s">
        <v>21</v>
      </c>
      <c r="E29" s="167" t="s">
        <v>1747</v>
      </c>
      <c r="F29" s="167" t="s">
        <v>273</v>
      </c>
      <c r="G29" s="293" t="s">
        <v>3263</v>
      </c>
      <c r="H29" s="167" t="s">
        <v>1604</v>
      </c>
      <c r="I29" s="166"/>
      <c r="J29" s="167"/>
      <c r="K29" s="166" t="s">
        <v>1670</v>
      </c>
      <c r="L29" s="166"/>
      <c r="M29" s="170" t="s">
        <v>1199</v>
      </c>
      <c r="N29" s="170" t="s">
        <v>2608</v>
      </c>
      <c r="O29" s="258" t="s">
        <v>2778</v>
      </c>
      <c r="P29" s="204"/>
      <c r="Q29" s="166" t="s">
        <v>534</v>
      </c>
      <c r="R29" s="166" t="s">
        <v>538</v>
      </c>
      <c r="S29" s="246" t="s">
        <v>376</v>
      </c>
      <c r="T29" s="287" t="s">
        <v>3045</v>
      </c>
      <c r="U29" s="285" t="s">
        <v>3420</v>
      </c>
      <c r="V29" s="281" t="s">
        <v>2947</v>
      </c>
      <c r="W29" s="246" t="s">
        <v>457</v>
      </c>
      <c r="X29" s="246" t="s">
        <v>772</v>
      </c>
      <c r="Y29" s="1"/>
      <c r="AA29" s="255">
        <f>IF(OR(J29="Fail",ISBLANK(J29)),INDEX('Issue Code Table'!C:C,MATCH(N:N,'Issue Code Table'!A:A,0)),IF(M29="Critical",6,IF(M29="Significant",5,IF(M29="Moderate",3,2))))</f>
        <v>5</v>
      </c>
      <c r="AB29" s="169"/>
      <c r="AC29" s="169"/>
      <c r="AD29" s="169"/>
      <c r="AE29" s="169"/>
      <c r="AF29" s="169"/>
      <c r="AG29" s="169"/>
      <c r="AI29" s="169"/>
    </row>
    <row r="30" spans="1:35" s="168" customFormat="1" ht="83.1" customHeight="1" x14ac:dyDescent="0.2">
      <c r="A30" s="245" t="s">
        <v>1272</v>
      </c>
      <c r="B30" s="167" t="s">
        <v>485</v>
      </c>
      <c r="C30" s="167" t="s">
        <v>1188</v>
      </c>
      <c r="D30" s="167" t="s">
        <v>21</v>
      </c>
      <c r="E30" s="167" t="s">
        <v>1748</v>
      </c>
      <c r="F30" s="167" t="s">
        <v>275</v>
      </c>
      <c r="G30" s="293" t="s">
        <v>3264</v>
      </c>
      <c r="H30" s="167" t="s">
        <v>1605</v>
      </c>
      <c r="I30" s="166"/>
      <c r="J30" s="167"/>
      <c r="K30" s="166" t="s">
        <v>1671</v>
      </c>
      <c r="L30" s="166"/>
      <c r="M30" s="170" t="s">
        <v>1199</v>
      </c>
      <c r="N30" s="170" t="s">
        <v>2608</v>
      </c>
      <c r="O30" s="258" t="s">
        <v>2778</v>
      </c>
      <c r="P30" s="204"/>
      <c r="Q30" s="166" t="s">
        <v>534</v>
      </c>
      <c r="R30" s="166" t="s">
        <v>539</v>
      </c>
      <c r="S30" s="246" t="s">
        <v>378</v>
      </c>
      <c r="T30" s="287" t="s">
        <v>3046</v>
      </c>
      <c r="U30" s="285" t="s">
        <v>3421</v>
      </c>
      <c r="V30" s="281" t="s">
        <v>2947</v>
      </c>
      <c r="W30" s="246" t="s">
        <v>459</v>
      </c>
      <c r="X30" s="246" t="s">
        <v>773</v>
      </c>
      <c r="Y30" s="1"/>
      <c r="AA30" s="255">
        <f>IF(OR(J30="Fail",ISBLANK(J30)),INDEX('Issue Code Table'!C:C,MATCH(N:N,'Issue Code Table'!A:A,0)),IF(M30="Critical",6,IF(M30="Significant",5,IF(M30="Moderate",3,2))))</f>
        <v>5</v>
      </c>
      <c r="AB30" s="169"/>
      <c r="AC30" s="169"/>
      <c r="AD30" s="169"/>
      <c r="AE30" s="169"/>
      <c r="AF30" s="169"/>
      <c r="AG30" s="169"/>
      <c r="AI30" s="169"/>
    </row>
    <row r="31" spans="1:35" s="168" customFormat="1" ht="83.1" customHeight="1" x14ac:dyDescent="0.2">
      <c r="A31" s="245" t="s">
        <v>1273</v>
      </c>
      <c r="B31" s="167" t="s">
        <v>1163</v>
      </c>
      <c r="C31" s="167" t="s">
        <v>1176</v>
      </c>
      <c r="D31" s="167" t="s">
        <v>21</v>
      </c>
      <c r="E31" s="167" t="s">
        <v>1749</v>
      </c>
      <c r="F31" s="167" t="s">
        <v>274</v>
      </c>
      <c r="G31" s="293" t="s">
        <v>3265</v>
      </c>
      <c r="H31" s="167" t="s">
        <v>1606</v>
      </c>
      <c r="I31" s="166"/>
      <c r="J31" s="167"/>
      <c r="K31" s="166" t="s">
        <v>1672</v>
      </c>
      <c r="L31" s="166"/>
      <c r="M31" s="170" t="s">
        <v>1199</v>
      </c>
      <c r="N31" s="258" t="s">
        <v>1207</v>
      </c>
      <c r="O31" s="258" t="s">
        <v>2855</v>
      </c>
      <c r="P31" s="204"/>
      <c r="Q31" s="166" t="s">
        <v>534</v>
      </c>
      <c r="R31" s="166" t="s">
        <v>540</v>
      </c>
      <c r="S31" s="246" t="s">
        <v>377</v>
      </c>
      <c r="T31" s="287" t="s">
        <v>3047</v>
      </c>
      <c r="U31" s="285" t="s">
        <v>3422</v>
      </c>
      <c r="V31" s="281" t="s">
        <v>2947</v>
      </c>
      <c r="W31" s="246" t="s">
        <v>458</v>
      </c>
      <c r="X31" s="246" t="s">
        <v>774</v>
      </c>
      <c r="Y31" s="1"/>
      <c r="AA31" s="255">
        <f>IF(OR(J31="Fail",ISBLANK(J31)),INDEX('Issue Code Table'!C:C,MATCH(N:N,'Issue Code Table'!A:A,0)),IF(M31="Critical",6,IF(M31="Significant",5,IF(M31="Moderate",3,2))))</f>
        <v>5</v>
      </c>
      <c r="AB31" s="169"/>
      <c r="AC31" s="169"/>
      <c r="AD31" s="169"/>
      <c r="AE31" s="169"/>
      <c r="AF31" s="169"/>
      <c r="AG31" s="169"/>
      <c r="AI31" s="169"/>
    </row>
    <row r="32" spans="1:35" s="168" customFormat="1" ht="83.1" customHeight="1" x14ac:dyDescent="0.2">
      <c r="A32" s="245" t="s">
        <v>1274</v>
      </c>
      <c r="B32" s="167" t="s">
        <v>1163</v>
      </c>
      <c r="C32" s="167" t="s">
        <v>1176</v>
      </c>
      <c r="D32" s="167" t="s">
        <v>21</v>
      </c>
      <c r="E32" s="167" t="s">
        <v>1750</v>
      </c>
      <c r="F32" s="167" t="s">
        <v>276</v>
      </c>
      <c r="G32" s="293" t="s">
        <v>3266</v>
      </c>
      <c r="H32" s="167" t="s">
        <v>1607</v>
      </c>
      <c r="I32" s="166"/>
      <c r="J32" s="167"/>
      <c r="K32" s="166" t="s">
        <v>1673</v>
      </c>
      <c r="L32" s="166"/>
      <c r="M32" s="170" t="s">
        <v>1199</v>
      </c>
      <c r="N32" s="258" t="s">
        <v>1207</v>
      </c>
      <c r="O32" s="258" t="s">
        <v>2855</v>
      </c>
      <c r="P32" s="204"/>
      <c r="Q32" s="166" t="s">
        <v>534</v>
      </c>
      <c r="R32" s="166" t="s">
        <v>541</v>
      </c>
      <c r="S32" s="246" t="s">
        <v>379</v>
      </c>
      <c r="T32" s="287" t="s">
        <v>3048</v>
      </c>
      <c r="U32" s="285" t="s">
        <v>3423</v>
      </c>
      <c r="V32" s="281" t="s">
        <v>2947</v>
      </c>
      <c r="W32" s="246" t="s">
        <v>460</v>
      </c>
      <c r="X32" s="246" t="s">
        <v>775</v>
      </c>
      <c r="Y32" s="1"/>
      <c r="AA32" s="255">
        <f>IF(OR(J32="Fail",ISBLANK(J32)),INDEX('Issue Code Table'!C:C,MATCH(N:N,'Issue Code Table'!A:A,0)),IF(M32="Critical",6,IF(M32="Significant",5,IF(M32="Moderate",3,2))))</f>
        <v>5</v>
      </c>
      <c r="AB32" s="169"/>
      <c r="AC32" s="169"/>
      <c r="AD32" s="169"/>
      <c r="AE32" s="169"/>
      <c r="AF32" s="169"/>
      <c r="AG32" s="169"/>
      <c r="AI32" s="169"/>
    </row>
    <row r="33" spans="1:35" s="168" customFormat="1" ht="83.1" customHeight="1" x14ac:dyDescent="0.2">
      <c r="A33" s="245" t="s">
        <v>1275</v>
      </c>
      <c r="B33" s="167" t="s">
        <v>480</v>
      </c>
      <c r="C33" s="167" t="s">
        <v>1173</v>
      </c>
      <c r="D33" s="167" t="s">
        <v>21</v>
      </c>
      <c r="E33" s="167" t="s">
        <v>1751</v>
      </c>
      <c r="F33" s="167" t="s">
        <v>279</v>
      </c>
      <c r="G33" s="293" t="s">
        <v>3267</v>
      </c>
      <c r="H33" s="167" t="s">
        <v>1608</v>
      </c>
      <c r="I33" s="166"/>
      <c r="J33" s="167"/>
      <c r="K33" s="166" t="s">
        <v>1609</v>
      </c>
      <c r="L33" s="166"/>
      <c r="M33" s="253" t="s">
        <v>1198</v>
      </c>
      <c r="N33" s="253" t="s">
        <v>2104</v>
      </c>
      <c r="O33" s="257" t="s">
        <v>2781</v>
      </c>
      <c r="P33" s="204"/>
      <c r="Q33" s="166" t="s">
        <v>542</v>
      </c>
      <c r="R33" s="166" t="s">
        <v>543</v>
      </c>
      <c r="S33" s="246" t="s">
        <v>382</v>
      </c>
      <c r="T33" s="287" t="s">
        <v>3049</v>
      </c>
      <c r="U33" s="285" t="s">
        <v>3424</v>
      </c>
      <c r="V33" s="281"/>
      <c r="W33" s="246" t="s">
        <v>463</v>
      </c>
      <c r="X33" s="246" t="s">
        <v>776</v>
      </c>
      <c r="Y33" s="1"/>
      <c r="AA33" s="255">
        <f>IF(OR(J33="Fail",ISBLANK(J33)),INDEX('Issue Code Table'!C:C,MATCH(N:N,'Issue Code Table'!A:A,0)),IF(M33="Critical",6,IF(M33="Significant",5,IF(M33="Moderate",3,2))))</f>
        <v>4</v>
      </c>
      <c r="AB33" s="169"/>
      <c r="AC33" s="169"/>
      <c r="AD33" s="169"/>
      <c r="AE33" s="169"/>
      <c r="AF33" s="169"/>
      <c r="AG33" s="169"/>
      <c r="AI33" s="169"/>
    </row>
    <row r="34" spans="1:35" s="168" customFormat="1" ht="83.1" customHeight="1" x14ac:dyDescent="0.2">
      <c r="A34" s="245" t="s">
        <v>1276</v>
      </c>
      <c r="B34" s="167" t="s">
        <v>480</v>
      </c>
      <c r="C34" s="167" t="s">
        <v>1173</v>
      </c>
      <c r="D34" s="167" t="s">
        <v>21</v>
      </c>
      <c r="E34" s="167" t="s">
        <v>1752</v>
      </c>
      <c r="F34" s="167" t="s">
        <v>280</v>
      </c>
      <c r="G34" s="293" t="s">
        <v>3268</v>
      </c>
      <c r="H34" s="167" t="s">
        <v>1610</v>
      </c>
      <c r="I34" s="166"/>
      <c r="J34" s="167"/>
      <c r="K34" s="166" t="s">
        <v>1674</v>
      </c>
      <c r="L34" s="166"/>
      <c r="M34" s="253" t="s">
        <v>1198</v>
      </c>
      <c r="N34" s="253" t="s">
        <v>2104</v>
      </c>
      <c r="O34" s="257" t="s">
        <v>2781</v>
      </c>
      <c r="P34" s="204"/>
      <c r="Q34" s="166" t="s">
        <v>542</v>
      </c>
      <c r="R34" s="166" t="s">
        <v>544</v>
      </c>
      <c r="S34" s="246" t="s">
        <v>383</v>
      </c>
      <c r="T34" s="287" t="s">
        <v>3050</v>
      </c>
      <c r="U34" s="285" t="s">
        <v>3425</v>
      </c>
      <c r="V34" s="281"/>
      <c r="W34" s="246" t="s">
        <v>464</v>
      </c>
      <c r="X34" s="246" t="s">
        <v>777</v>
      </c>
      <c r="Y34" s="1"/>
      <c r="AA34" s="255">
        <f>IF(OR(J34="Fail",ISBLANK(J34)),INDEX('Issue Code Table'!C:C,MATCH(N:N,'Issue Code Table'!A:A,0)),IF(M34="Critical",6,IF(M34="Significant",5,IF(M34="Moderate",3,2))))</f>
        <v>4</v>
      </c>
      <c r="AB34" s="169"/>
      <c r="AC34" s="169"/>
      <c r="AD34" s="169"/>
      <c r="AE34" s="169"/>
      <c r="AF34" s="169"/>
      <c r="AG34" s="169"/>
      <c r="AI34" s="169"/>
    </row>
    <row r="35" spans="1:35" s="168" customFormat="1" ht="97.5" customHeight="1" x14ac:dyDescent="0.2">
      <c r="A35" s="245" t="s">
        <v>1277</v>
      </c>
      <c r="B35" s="167" t="s">
        <v>1163</v>
      </c>
      <c r="C35" s="167" t="s">
        <v>1176</v>
      </c>
      <c r="D35" s="167" t="s">
        <v>21</v>
      </c>
      <c r="E35" s="167" t="s">
        <v>1753</v>
      </c>
      <c r="F35" s="167" t="s">
        <v>281</v>
      </c>
      <c r="G35" s="293" t="s">
        <v>3269</v>
      </c>
      <c r="H35" s="167" t="s">
        <v>1611</v>
      </c>
      <c r="I35" s="166"/>
      <c r="J35" s="167"/>
      <c r="K35" s="166" t="s">
        <v>1675</v>
      </c>
      <c r="L35" s="166"/>
      <c r="M35" s="170" t="s">
        <v>1199</v>
      </c>
      <c r="N35" s="258" t="s">
        <v>1217</v>
      </c>
      <c r="O35" s="257" t="s">
        <v>2782</v>
      </c>
      <c r="P35" s="204"/>
      <c r="Q35" s="166" t="s">
        <v>545</v>
      </c>
      <c r="R35" s="166" t="s">
        <v>546</v>
      </c>
      <c r="S35" s="246" t="s">
        <v>384</v>
      </c>
      <c r="T35" s="287" t="s">
        <v>3051</v>
      </c>
      <c r="U35" s="285" t="s">
        <v>3426</v>
      </c>
      <c r="V35" s="281" t="s">
        <v>2947</v>
      </c>
      <c r="W35" s="246" t="s">
        <v>465</v>
      </c>
      <c r="X35" s="246" t="s">
        <v>778</v>
      </c>
      <c r="Y35" s="1"/>
      <c r="AA35" s="255">
        <f>IF(OR(J35="Fail",ISBLANK(J35)),INDEX('Issue Code Table'!C:C,MATCH(N:N,'Issue Code Table'!A:A,0)),IF(M35="Critical",6,IF(M35="Significant",5,IF(M35="Moderate",3,2))))</f>
        <v>6</v>
      </c>
      <c r="AB35" s="169"/>
      <c r="AC35" s="169"/>
      <c r="AD35" s="169"/>
      <c r="AE35" s="169"/>
      <c r="AF35" s="169"/>
      <c r="AG35" s="169"/>
      <c r="AI35" s="169"/>
    </row>
    <row r="36" spans="1:35" s="168" customFormat="1" ht="83.1" customHeight="1" x14ac:dyDescent="0.2">
      <c r="A36" s="245" t="s">
        <v>1278</v>
      </c>
      <c r="B36" s="167" t="s">
        <v>1163</v>
      </c>
      <c r="C36" s="167" t="s">
        <v>1176</v>
      </c>
      <c r="D36" s="167" t="s">
        <v>21</v>
      </c>
      <c r="E36" s="167" t="s">
        <v>1754</v>
      </c>
      <c r="F36" s="167" t="s">
        <v>282</v>
      </c>
      <c r="G36" s="293" t="s">
        <v>3270</v>
      </c>
      <c r="H36" s="167" t="s">
        <v>1612</v>
      </c>
      <c r="I36" s="166"/>
      <c r="J36" s="167"/>
      <c r="K36" s="166" t="s">
        <v>1676</v>
      </c>
      <c r="L36" s="166"/>
      <c r="M36" s="170" t="s">
        <v>1199</v>
      </c>
      <c r="N36" s="258" t="s">
        <v>1217</v>
      </c>
      <c r="O36" s="257" t="s">
        <v>2782</v>
      </c>
      <c r="P36" s="204"/>
      <c r="Q36" s="166" t="s">
        <v>545</v>
      </c>
      <c r="R36" s="166" t="s">
        <v>547</v>
      </c>
      <c r="S36" s="246" t="s">
        <v>385</v>
      </c>
      <c r="T36" s="287" t="s">
        <v>3052</v>
      </c>
      <c r="U36" s="285" t="s">
        <v>3427</v>
      </c>
      <c r="V36" s="281" t="s">
        <v>2947</v>
      </c>
      <c r="W36" s="246" t="s">
        <v>466</v>
      </c>
      <c r="X36" s="246" t="s">
        <v>779</v>
      </c>
      <c r="Y36" s="1"/>
      <c r="AA36" s="255">
        <f>IF(OR(J36="Fail",ISBLANK(J36)),INDEX('Issue Code Table'!C:C,MATCH(N:N,'Issue Code Table'!A:A,0)),IF(M36="Critical",6,IF(M36="Significant",5,IF(M36="Moderate",3,2))))</f>
        <v>6</v>
      </c>
      <c r="AB36" s="169"/>
      <c r="AC36" s="169"/>
      <c r="AD36" s="169"/>
      <c r="AE36" s="169"/>
      <c r="AF36" s="169"/>
      <c r="AG36" s="169"/>
      <c r="AI36" s="169"/>
    </row>
    <row r="37" spans="1:35" s="168" customFormat="1" ht="83.1" customHeight="1" x14ac:dyDescent="0.2">
      <c r="A37" s="245" t="s">
        <v>1279</v>
      </c>
      <c r="B37" s="167" t="s">
        <v>1163</v>
      </c>
      <c r="C37" s="167" t="s">
        <v>1176</v>
      </c>
      <c r="D37" s="167" t="s">
        <v>21</v>
      </c>
      <c r="E37" s="167" t="s">
        <v>1755</v>
      </c>
      <c r="F37" s="167" t="s">
        <v>1145</v>
      </c>
      <c r="G37" s="293" t="s">
        <v>3271</v>
      </c>
      <c r="H37" s="167" t="s">
        <v>1613</v>
      </c>
      <c r="I37" s="166"/>
      <c r="J37" s="167"/>
      <c r="K37" s="166" t="s">
        <v>1677</v>
      </c>
      <c r="L37" s="166"/>
      <c r="M37" s="253" t="s">
        <v>1198</v>
      </c>
      <c r="N37" s="253" t="s">
        <v>2525</v>
      </c>
      <c r="O37" s="257" t="s">
        <v>2777</v>
      </c>
      <c r="P37" s="204"/>
      <c r="Q37" s="166" t="s">
        <v>548</v>
      </c>
      <c r="R37" s="166" t="s">
        <v>549</v>
      </c>
      <c r="S37" s="246" t="s">
        <v>381</v>
      </c>
      <c r="T37" s="287" t="s">
        <v>3053</v>
      </c>
      <c r="U37" s="285" t="s">
        <v>3428</v>
      </c>
      <c r="V37" s="281"/>
      <c r="W37" s="246" t="s">
        <v>462</v>
      </c>
      <c r="X37" s="246" t="s">
        <v>780</v>
      </c>
      <c r="Y37" s="1"/>
      <c r="AA37" s="255">
        <f>IF(OR(J37="Fail",ISBLANK(J37)),INDEX('Issue Code Table'!C:C,MATCH(N:N,'Issue Code Table'!A:A,0)),IF(M37="Critical",6,IF(M37="Significant",5,IF(M37="Moderate",3,2))))</f>
        <v>5</v>
      </c>
      <c r="AB37" s="169"/>
      <c r="AC37" s="169"/>
      <c r="AD37" s="169"/>
      <c r="AE37" s="169"/>
      <c r="AF37" s="169"/>
      <c r="AG37" s="169"/>
      <c r="AI37" s="169"/>
    </row>
    <row r="38" spans="1:35" s="168" customFormat="1" ht="83.1" customHeight="1" x14ac:dyDescent="0.2">
      <c r="A38" s="245" t="s">
        <v>1280</v>
      </c>
      <c r="B38" s="167" t="s">
        <v>1163</v>
      </c>
      <c r="C38" s="167" t="s">
        <v>1176</v>
      </c>
      <c r="D38" s="167" t="s">
        <v>21</v>
      </c>
      <c r="E38" s="167" t="s">
        <v>1756</v>
      </c>
      <c r="F38" s="167" t="s">
        <v>278</v>
      </c>
      <c r="G38" s="293" t="s">
        <v>3271</v>
      </c>
      <c r="H38" s="167" t="s">
        <v>1614</v>
      </c>
      <c r="I38" s="166"/>
      <c r="J38" s="167"/>
      <c r="K38" s="166" t="s">
        <v>1615</v>
      </c>
      <c r="L38" s="166"/>
      <c r="M38" s="253" t="s">
        <v>1198</v>
      </c>
      <c r="N38" s="253" t="s">
        <v>2525</v>
      </c>
      <c r="O38" s="257" t="s">
        <v>2777</v>
      </c>
      <c r="P38" s="204"/>
      <c r="Q38" s="166" t="s">
        <v>548</v>
      </c>
      <c r="R38" s="166" t="s">
        <v>550</v>
      </c>
      <c r="S38" s="246" t="s">
        <v>381</v>
      </c>
      <c r="T38" s="287" t="s">
        <v>3054</v>
      </c>
      <c r="U38" s="285" t="s">
        <v>3429</v>
      </c>
      <c r="V38" s="281"/>
      <c r="W38" s="246" t="s">
        <v>462</v>
      </c>
      <c r="X38" s="246" t="s">
        <v>780</v>
      </c>
      <c r="Y38" s="1"/>
      <c r="AA38" s="255">
        <f>IF(OR(J38="Fail",ISBLANK(J38)),INDEX('Issue Code Table'!C:C,MATCH(N:N,'Issue Code Table'!A:A,0)),IF(M38="Critical",6,IF(M38="Significant",5,IF(M38="Moderate",3,2))))</f>
        <v>5</v>
      </c>
      <c r="AB38" s="169"/>
      <c r="AC38" s="169"/>
      <c r="AD38" s="169"/>
      <c r="AE38" s="169"/>
      <c r="AF38" s="169"/>
      <c r="AG38" s="169"/>
      <c r="AI38" s="169"/>
    </row>
    <row r="39" spans="1:35" s="168" customFormat="1" ht="83.1" customHeight="1" x14ac:dyDescent="0.2">
      <c r="A39" s="245" t="s">
        <v>1281</v>
      </c>
      <c r="B39" s="167" t="s">
        <v>1163</v>
      </c>
      <c r="C39" s="167" t="s">
        <v>1176</v>
      </c>
      <c r="D39" s="167" t="s">
        <v>21</v>
      </c>
      <c r="E39" s="167" t="s">
        <v>1757</v>
      </c>
      <c r="F39" s="167" t="s">
        <v>278</v>
      </c>
      <c r="G39" s="293" t="s">
        <v>3271</v>
      </c>
      <c r="H39" s="167" t="s">
        <v>1616</v>
      </c>
      <c r="I39" s="166"/>
      <c r="J39" s="167"/>
      <c r="K39" s="166" t="s">
        <v>1617</v>
      </c>
      <c r="L39" s="166"/>
      <c r="M39" s="253" t="s">
        <v>1198</v>
      </c>
      <c r="N39" s="253" t="s">
        <v>2525</v>
      </c>
      <c r="O39" s="257" t="s">
        <v>2777</v>
      </c>
      <c r="P39" s="204"/>
      <c r="Q39" s="166" t="s">
        <v>548</v>
      </c>
      <c r="R39" s="166" t="s">
        <v>551</v>
      </c>
      <c r="S39" s="246" t="s">
        <v>381</v>
      </c>
      <c r="T39" s="287" t="s">
        <v>3055</v>
      </c>
      <c r="U39" s="285" t="s">
        <v>3430</v>
      </c>
      <c r="V39" s="281"/>
      <c r="W39" s="246" t="s">
        <v>462</v>
      </c>
      <c r="X39" s="246" t="s">
        <v>780</v>
      </c>
      <c r="Y39" s="1"/>
      <c r="AA39" s="255">
        <f>IF(OR(J39="Fail",ISBLANK(J39)),INDEX('Issue Code Table'!C:C,MATCH(N:N,'Issue Code Table'!A:A,0)),IF(M39="Critical",6,IF(M39="Significant",5,IF(M39="Moderate",3,2))))</f>
        <v>5</v>
      </c>
      <c r="AB39" s="169"/>
      <c r="AC39" s="169"/>
      <c r="AD39" s="169"/>
      <c r="AE39" s="169"/>
      <c r="AF39" s="169"/>
      <c r="AG39" s="169"/>
      <c r="AI39" s="169"/>
    </row>
    <row r="40" spans="1:35" s="168" customFormat="1" ht="83.1" customHeight="1" x14ac:dyDescent="0.2">
      <c r="A40" s="245" t="s">
        <v>1282</v>
      </c>
      <c r="B40" s="167" t="s">
        <v>478</v>
      </c>
      <c r="C40" s="167" t="s">
        <v>1172</v>
      </c>
      <c r="D40" s="167" t="s">
        <v>21</v>
      </c>
      <c r="E40" s="167" t="s">
        <v>1758</v>
      </c>
      <c r="F40" s="167" t="s">
        <v>154</v>
      </c>
      <c r="G40" s="293" t="s">
        <v>3272</v>
      </c>
      <c r="H40" s="167" t="s">
        <v>1618</v>
      </c>
      <c r="I40" s="166"/>
      <c r="J40" s="167"/>
      <c r="K40" s="166" t="s">
        <v>1678</v>
      </c>
      <c r="L40" s="166"/>
      <c r="M40" s="253" t="s">
        <v>1199</v>
      </c>
      <c r="N40" s="253" t="s">
        <v>2417</v>
      </c>
      <c r="O40" s="253" t="s">
        <v>2783</v>
      </c>
      <c r="P40" s="204"/>
      <c r="Q40" s="166" t="s">
        <v>298</v>
      </c>
      <c r="R40" s="166" t="s">
        <v>299</v>
      </c>
      <c r="S40" s="246" t="s">
        <v>319</v>
      </c>
      <c r="T40" s="287" t="s">
        <v>3056</v>
      </c>
      <c r="U40" s="285" t="s">
        <v>3431</v>
      </c>
      <c r="V40" s="281" t="s">
        <v>2947</v>
      </c>
      <c r="W40" s="246" t="s">
        <v>414</v>
      </c>
      <c r="X40" s="246" t="s">
        <v>781</v>
      </c>
      <c r="Y40" s="1"/>
      <c r="AA40" s="255">
        <f>IF(OR(J40="Fail",ISBLANK(J40)),INDEX('Issue Code Table'!C:C,MATCH(N:N,'Issue Code Table'!A:A,0)),IF(M40="Critical",6,IF(M40="Significant",5,IF(M40="Moderate",3,2))))</f>
        <v>5</v>
      </c>
      <c r="AB40" s="169"/>
      <c r="AC40" s="169"/>
      <c r="AD40" s="169"/>
      <c r="AE40" s="169"/>
      <c r="AF40" s="169"/>
      <c r="AG40" s="169"/>
      <c r="AI40" s="169"/>
    </row>
    <row r="41" spans="1:35" s="168" customFormat="1" ht="103.5" customHeight="1" x14ac:dyDescent="0.2">
      <c r="A41" s="245" t="s">
        <v>1283</v>
      </c>
      <c r="B41" s="167" t="s">
        <v>478</v>
      </c>
      <c r="C41" s="167" t="s">
        <v>1172</v>
      </c>
      <c r="D41" s="167" t="s">
        <v>21</v>
      </c>
      <c r="E41" s="167" t="s">
        <v>1759</v>
      </c>
      <c r="F41" s="167" t="s">
        <v>138</v>
      </c>
      <c r="G41" s="293" t="s">
        <v>3273</v>
      </c>
      <c r="H41" s="167" t="s">
        <v>1619</v>
      </c>
      <c r="I41" s="166"/>
      <c r="J41" s="167"/>
      <c r="K41" s="166" t="s">
        <v>1620</v>
      </c>
      <c r="L41" s="166"/>
      <c r="M41" s="259" t="s">
        <v>1198</v>
      </c>
      <c r="N41" s="253" t="s">
        <v>2663</v>
      </c>
      <c r="O41" s="253" t="s">
        <v>2784</v>
      </c>
      <c r="P41" s="204"/>
      <c r="Q41" s="166" t="s">
        <v>298</v>
      </c>
      <c r="R41" s="166" t="s">
        <v>300</v>
      </c>
      <c r="S41" s="246" t="s">
        <v>308</v>
      </c>
      <c r="T41" s="287" t="s">
        <v>3057</v>
      </c>
      <c r="U41" s="285" t="s">
        <v>3432</v>
      </c>
      <c r="V41" s="281"/>
      <c r="W41" s="246" t="s">
        <v>402</v>
      </c>
      <c r="X41" s="246" t="s">
        <v>782</v>
      </c>
      <c r="Y41" s="1"/>
      <c r="AA41" s="255">
        <f>IF(OR(J41="Fail",ISBLANK(J41)),INDEX('Issue Code Table'!C:C,MATCH(N:N,'Issue Code Table'!A:A,0)),IF(M41="Critical",6,IF(M41="Significant",5,IF(M41="Moderate",3,2))))</f>
        <v>4</v>
      </c>
      <c r="AB41" s="169"/>
      <c r="AC41" s="169"/>
      <c r="AD41" s="169"/>
      <c r="AE41" s="169"/>
      <c r="AF41" s="169"/>
      <c r="AG41" s="169"/>
      <c r="AI41" s="169"/>
    </row>
    <row r="42" spans="1:35" s="168" customFormat="1" ht="153" customHeight="1" x14ac:dyDescent="0.2">
      <c r="A42" s="245" t="s">
        <v>1284</v>
      </c>
      <c r="B42" s="167" t="s">
        <v>1166</v>
      </c>
      <c r="C42" s="167" t="s">
        <v>1183</v>
      </c>
      <c r="D42" s="167" t="s">
        <v>21</v>
      </c>
      <c r="E42" s="167" t="s">
        <v>1760</v>
      </c>
      <c r="F42" s="167" t="s">
        <v>156</v>
      </c>
      <c r="G42" s="293" t="s">
        <v>3274</v>
      </c>
      <c r="H42" s="167" t="s">
        <v>1621</v>
      </c>
      <c r="I42" s="166"/>
      <c r="J42" s="167"/>
      <c r="K42" s="166" t="s">
        <v>1679</v>
      </c>
      <c r="L42" s="166"/>
      <c r="M42" s="259" t="s">
        <v>1199</v>
      </c>
      <c r="N42" s="253" t="s">
        <v>2473</v>
      </c>
      <c r="O42" s="253" t="s">
        <v>2779</v>
      </c>
      <c r="P42" s="204"/>
      <c r="Q42" s="166" t="s">
        <v>298</v>
      </c>
      <c r="R42" s="166" t="s">
        <v>301</v>
      </c>
      <c r="S42" s="246" t="s">
        <v>992</v>
      </c>
      <c r="T42" s="287" t="s">
        <v>3058</v>
      </c>
      <c r="U42" s="285" t="s">
        <v>3433</v>
      </c>
      <c r="V42" s="281" t="s">
        <v>2947</v>
      </c>
      <c r="W42" s="246" t="s">
        <v>783</v>
      </c>
      <c r="X42" s="246" t="s">
        <v>784</v>
      </c>
      <c r="Y42" s="1"/>
      <c r="AA42" s="255">
        <f>IF(OR(J42="Fail",ISBLANK(J42)),INDEX('Issue Code Table'!C:C,MATCH(N:N,'Issue Code Table'!A:A,0)),IF(M42="Critical",6,IF(M42="Significant",5,IF(M42="Moderate",3,2))))</f>
        <v>6</v>
      </c>
      <c r="AB42" s="169"/>
      <c r="AC42" s="169"/>
      <c r="AD42" s="169"/>
      <c r="AE42" s="169"/>
      <c r="AF42" s="169"/>
      <c r="AG42" s="169"/>
      <c r="AI42" s="169"/>
    </row>
    <row r="43" spans="1:35" s="168" customFormat="1" ht="83.1" customHeight="1" x14ac:dyDescent="0.2">
      <c r="A43" s="245" t="s">
        <v>1285</v>
      </c>
      <c r="B43" s="167" t="s">
        <v>481</v>
      </c>
      <c r="C43" s="167" t="s">
        <v>1170</v>
      </c>
      <c r="D43" s="167" t="s">
        <v>21</v>
      </c>
      <c r="E43" s="167" t="s">
        <v>1761</v>
      </c>
      <c r="F43" s="167" t="s">
        <v>139</v>
      </c>
      <c r="G43" s="293" t="s">
        <v>3275</v>
      </c>
      <c r="H43" s="167" t="s">
        <v>1240</v>
      </c>
      <c r="I43" s="166"/>
      <c r="J43" s="167"/>
      <c r="K43" s="167" t="s">
        <v>1967</v>
      </c>
      <c r="L43" s="166"/>
      <c r="M43" s="170" t="s">
        <v>1198</v>
      </c>
      <c r="N43" s="253" t="s">
        <v>2608</v>
      </c>
      <c r="O43" s="257" t="s">
        <v>2778</v>
      </c>
      <c r="P43" s="204"/>
      <c r="Q43" s="166" t="s">
        <v>298</v>
      </c>
      <c r="R43" s="166" t="s">
        <v>552</v>
      </c>
      <c r="S43" s="246" t="s">
        <v>309</v>
      </c>
      <c r="T43" s="287" t="s">
        <v>3059</v>
      </c>
      <c r="U43" s="285" t="s">
        <v>3434</v>
      </c>
      <c r="V43" s="281"/>
      <c r="W43" s="246" t="s">
        <v>403</v>
      </c>
      <c r="X43" s="246" t="s">
        <v>785</v>
      </c>
      <c r="Y43" s="1"/>
      <c r="AA43" s="255">
        <f>IF(OR(J43="Fail",ISBLANK(J43)),INDEX('Issue Code Table'!C:C,MATCH(N:N,'Issue Code Table'!A:A,0)),IF(M43="Critical",6,IF(M43="Significant",5,IF(M43="Moderate",3,2))))</f>
        <v>5</v>
      </c>
      <c r="AB43" s="169"/>
      <c r="AC43" s="169"/>
      <c r="AD43" s="169"/>
      <c r="AE43" s="169"/>
      <c r="AF43" s="169"/>
      <c r="AG43" s="169"/>
      <c r="AI43" s="169"/>
    </row>
    <row r="44" spans="1:35" s="168" customFormat="1" ht="83.1" customHeight="1" x14ac:dyDescent="0.2">
      <c r="A44" s="245" t="s">
        <v>1286</v>
      </c>
      <c r="B44" s="167" t="s">
        <v>1164</v>
      </c>
      <c r="C44" s="167" t="s">
        <v>1177</v>
      </c>
      <c r="D44" s="167" t="s">
        <v>21</v>
      </c>
      <c r="E44" s="167" t="s">
        <v>1762</v>
      </c>
      <c r="F44" s="167" t="s">
        <v>161</v>
      </c>
      <c r="G44" s="293" t="s">
        <v>3276</v>
      </c>
      <c r="H44" s="167" t="s">
        <v>1622</v>
      </c>
      <c r="I44" s="166"/>
      <c r="J44" s="167"/>
      <c r="K44" s="166" t="s">
        <v>1623</v>
      </c>
      <c r="L44" s="166"/>
      <c r="M44" s="170" t="s">
        <v>1199</v>
      </c>
      <c r="N44" s="258" t="s">
        <v>1221</v>
      </c>
      <c r="O44" s="253" t="s">
        <v>2786</v>
      </c>
      <c r="P44" s="204"/>
      <c r="Q44" s="166" t="s">
        <v>298</v>
      </c>
      <c r="R44" s="166" t="s">
        <v>553</v>
      </c>
      <c r="S44" s="246" t="s">
        <v>324</v>
      </c>
      <c r="T44" s="287" t="s">
        <v>3005</v>
      </c>
      <c r="U44" s="285" t="s">
        <v>3435</v>
      </c>
      <c r="V44" s="281" t="s">
        <v>2947</v>
      </c>
      <c r="W44" s="246" t="s">
        <v>401</v>
      </c>
      <c r="X44" s="246" t="s">
        <v>787</v>
      </c>
      <c r="Y44" s="1"/>
      <c r="AA44" s="255">
        <f>IF(OR(J44="Fail",ISBLANK(J44)),INDEX('Issue Code Table'!C:C,MATCH(N:N,'Issue Code Table'!A:A,0)),IF(M44="Critical",6,IF(M44="Significant",5,IF(M44="Moderate",3,2))))</f>
        <v>7</v>
      </c>
      <c r="AB44" s="169"/>
      <c r="AC44" s="169"/>
      <c r="AD44" s="169"/>
      <c r="AE44" s="169"/>
      <c r="AF44" s="169"/>
      <c r="AG44" s="169"/>
      <c r="AI44" s="169"/>
    </row>
    <row r="45" spans="1:35" s="168" customFormat="1" ht="83.1" customHeight="1" x14ac:dyDescent="0.2">
      <c r="A45" s="245" t="s">
        <v>1287</v>
      </c>
      <c r="B45" s="167" t="s">
        <v>1164</v>
      </c>
      <c r="C45" s="167" t="s">
        <v>1177</v>
      </c>
      <c r="D45" s="167" t="s">
        <v>21</v>
      </c>
      <c r="E45" s="167" t="s">
        <v>1722</v>
      </c>
      <c r="F45" s="167" t="s">
        <v>149</v>
      </c>
      <c r="G45" s="293" t="s">
        <v>3277</v>
      </c>
      <c r="H45" s="167" t="s">
        <v>1624</v>
      </c>
      <c r="I45" s="166"/>
      <c r="J45" s="167"/>
      <c r="K45" s="166" t="s">
        <v>1955</v>
      </c>
      <c r="L45" s="166"/>
      <c r="M45" s="259" t="s">
        <v>1199</v>
      </c>
      <c r="N45" s="253" t="s">
        <v>2473</v>
      </c>
      <c r="O45" s="253" t="s">
        <v>2779</v>
      </c>
      <c r="P45" s="204"/>
      <c r="Q45" s="166" t="s">
        <v>298</v>
      </c>
      <c r="R45" s="166" t="s">
        <v>554</v>
      </c>
      <c r="S45" s="246" t="s">
        <v>316</v>
      </c>
      <c r="T45" s="287" t="s">
        <v>3060</v>
      </c>
      <c r="U45" s="285" t="s">
        <v>3436</v>
      </c>
      <c r="V45" s="281" t="s">
        <v>2947</v>
      </c>
      <c r="W45" s="246" t="s">
        <v>409</v>
      </c>
      <c r="X45" s="246" t="s">
        <v>788</v>
      </c>
      <c r="Y45" s="1"/>
      <c r="AA45" s="255">
        <f>IF(OR(J45="Fail",ISBLANK(J45)),INDEX('Issue Code Table'!C:C,MATCH(N:N,'Issue Code Table'!A:A,0)),IF(M45="Critical",6,IF(M45="Significant",5,IF(M45="Moderate",3,2))))</f>
        <v>6</v>
      </c>
      <c r="AB45" s="169"/>
      <c r="AC45" s="169"/>
      <c r="AD45" s="169"/>
      <c r="AE45" s="169"/>
      <c r="AF45" s="169"/>
      <c r="AG45" s="169"/>
      <c r="AI45" s="169"/>
    </row>
    <row r="46" spans="1:35" s="168" customFormat="1" ht="83.1" customHeight="1" x14ac:dyDescent="0.2">
      <c r="A46" s="245" t="s">
        <v>1288</v>
      </c>
      <c r="B46" s="167" t="s">
        <v>478</v>
      </c>
      <c r="C46" s="167" t="s">
        <v>1172</v>
      </c>
      <c r="D46" s="167" t="s">
        <v>21</v>
      </c>
      <c r="E46" s="167" t="s">
        <v>1763</v>
      </c>
      <c r="F46" s="167" t="s">
        <v>166</v>
      </c>
      <c r="G46" s="293" t="s">
        <v>3278</v>
      </c>
      <c r="H46" s="167" t="s">
        <v>1625</v>
      </c>
      <c r="I46" s="166"/>
      <c r="J46" s="167"/>
      <c r="K46" s="166" t="s">
        <v>1680</v>
      </c>
      <c r="L46" s="166"/>
      <c r="M46" s="170" t="s">
        <v>1199</v>
      </c>
      <c r="N46" s="253" t="s">
        <v>2608</v>
      </c>
      <c r="O46" s="253" t="s">
        <v>2778</v>
      </c>
      <c r="P46" s="204"/>
      <c r="Q46" s="166" t="s">
        <v>298</v>
      </c>
      <c r="R46" s="166" t="s">
        <v>555</v>
      </c>
      <c r="S46" s="246" t="s">
        <v>993</v>
      </c>
      <c r="T46" s="287" t="s">
        <v>3061</v>
      </c>
      <c r="U46" s="285" t="s">
        <v>3437</v>
      </c>
      <c r="V46" s="281" t="s">
        <v>2947</v>
      </c>
      <c r="W46" s="246" t="s">
        <v>401</v>
      </c>
      <c r="X46" s="246" t="s">
        <v>789</v>
      </c>
      <c r="Y46" s="1"/>
      <c r="AA46" s="255">
        <f>IF(OR(J46="Fail",ISBLANK(J46)),INDEX('Issue Code Table'!C:C,MATCH(N:N,'Issue Code Table'!A:A,0)),IF(M46="Critical",6,IF(M46="Significant",5,IF(M46="Moderate",3,2))))</f>
        <v>5</v>
      </c>
      <c r="AB46" s="169"/>
      <c r="AC46" s="169"/>
      <c r="AD46" s="169"/>
      <c r="AE46" s="169"/>
      <c r="AF46" s="169"/>
      <c r="AG46" s="169"/>
      <c r="AI46" s="169"/>
    </row>
    <row r="47" spans="1:35" s="168" customFormat="1" ht="83.1" customHeight="1" x14ac:dyDescent="0.2">
      <c r="A47" s="245" t="s">
        <v>1289</v>
      </c>
      <c r="B47" s="167" t="s">
        <v>480</v>
      </c>
      <c r="C47" s="167" t="s">
        <v>1173</v>
      </c>
      <c r="D47" s="167" t="s">
        <v>21</v>
      </c>
      <c r="E47" s="167" t="s">
        <v>1764</v>
      </c>
      <c r="F47" s="167" t="s">
        <v>177</v>
      </c>
      <c r="G47" s="293" t="s">
        <v>3279</v>
      </c>
      <c r="H47" s="167" t="s">
        <v>1626</v>
      </c>
      <c r="I47" s="166"/>
      <c r="J47" s="167"/>
      <c r="K47" s="166" t="s">
        <v>1681</v>
      </c>
      <c r="L47" s="166"/>
      <c r="M47" s="170" t="s">
        <v>1199</v>
      </c>
      <c r="N47" s="253" t="s">
        <v>2473</v>
      </c>
      <c r="O47" s="253" t="s">
        <v>2779</v>
      </c>
      <c r="P47" s="204"/>
      <c r="Q47" s="166" t="s">
        <v>298</v>
      </c>
      <c r="R47" s="166" t="s">
        <v>556</v>
      </c>
      <c r="S47" s="246" t="s">
        <v>2925</v>
      </c>
      <c r="T47" s="287" t="s">
        <v>3062</v>
      </c>
      <c r="U47" s="286" t="s">
        <v>3438</v>
      </c>
      <c r="V47" s="281" t="s">
        <v>2947</v>
      </c>
      <c r="W47" s="246" t="s">
        <v>425</v>
      </c>
      <c r="X47" s="246" t="s">
        <v>790</v>
      </c>
      <c r="Y47" s="1"/>
      <c r="AA47" s="255">
        <f>IF(OR(J47="Fail",ISBLANK(J47)),INDEX('Issue Code Table'!C:C,MATCH(N:N,'Issue Code Table'!A:A,0)),IF(M47="Critical",6,IF(M47="Significant",5,IF(M47="Moderate",3,2))))</f>
        <v>6</v>
      </c>
      <c r="AB47" s="169"/>
      <c r="AC47" s="169"/>
      <c r="AD47" s="169"/>
      <c r="AE47" s="169"/>
      <c r="AF47" s="169"/>
      <c r="AG47" s="169"/>
      <c r="AI47" s="169"/>
    </row>
    <row r="48" spans="1:35" s="168" customFormat="1" ht="160.5" customHeight="1" x14ac:dyDescent="0.2">
      <c r="A48" s="245" t="s">
        <v>1290</v>
      </c>
      <c r="B48" s="167" t="s">
        <v>480</v>
      </c>
      <c r="C48" s="167" t="s">
        <v>1173</v>
      </c>
      <c r="D48" s="167" t="s">
        <v>21</v>
      </c>
      <c r="E48" s="167" t="s">
        <v>1765</v>
      </c>
      <c r="F48" s="167" t="s">
        <v>132</v>
      </c>
      <c r="G48" s="293" t="s">
        <v>293</v>
      </c>
      <c r="H48" s="167" t="s">
        <v>1627</v>
      </c>
      <c r="I48" s="166"/>
      <c r="J48" s="167"/>
      <c r="K48" s="166" t="s">
        <v>1682</v>
      </c>
      <c r="L48" s="166"/>
      <c r="M48" s="170" t="s">
        <v>1199</v>
      </c>
      <c r="N48" s="258" t="s">
        <v>1223</v>
      </c>
      <c r="O48" s="253" t="s">
        <v>2787</v>
      </c>
      <c r="P48" s="204"/>
      <c r="Q48" s="166" t="s">
        <v>298</v>
      </c>
      <c r="R48" s="166" t="s">
        <v>557</v>
      </c>
      <c r="S48" s="246" t="s">
        <v>2926</v>
      </c>
      <c r="T48" s="287" t="s">
        <v>3063</v>
      </c>
      <c r="U48" s="285" t="s">
        <v>3439</v>
      </c>
      <c r="V48" s="281" t="s">
        <v>2947</v>
      </c>
      <c r="W48" s="246" t="s">
        <v>400</v>
      </c>
      <c r="X48" s="246" t="s">
        <v>791</v>
      </c>
      <c r="Y48" s="1"/>
      <c r="AA48" s="255">
        <f>IF(OR(J48="Fail",ISBLANK(J48)),INDEX('Issue Code Table'!C:C,MATCH(N:N,'Issue Code Table'!A:A,0)),IF(M48="Critical",6,IF(M48="Significant",5,IF(M48="Moderate",3,2))))</f>
        <v>6</v>
      </c>
      <c r="AB48" s="169"/>
      <c r="AC48" s="169"/>
      <c r="AD48" s="169"/>
      <c r="AE48" s="169"/>
      <c r="AF48" s="169"/>
      <c r="AG48" s="169"/>
      <c r="AI48" s="169"/>
    </row>
    <row r="49" spans="1:35" s="168" customFormat="1" ht="83.1" customHeight="1" x14ac:dyDescent="0.2">
      <c r="A49" s="245" t="s">
        <v>1291</v>
      </c>
      <c r="B49" s="167" t="s">
        <v>478</v>
      </c>
      <c r="C49" s="167" t="s">
        <v>1172</v>
      </c>
      <c r="D49" s="167" t="s">
        <v>21</v>
      </c>
      <c r="E49" s="167" t="s">
        <v>1766</v>
      </c>
      <c r="F49" s="167" t="s">
        <v>183</v>
      </c>
      <c r="G49" s="293" t="s">
        <v>3280</v>
      </c>
      <c r="H49" s="167" t="s">
        <v>1628</v>
      </c>
      <c r="I49" s="166"/>
      <c r="J49" s="167"/>
      <c r="K49" s="166" t="s">
        <v>1947</v>
      </c>
      <c r="L49" s="166"/>
      <c r="M49" s="170" t="s">
        <v>1199</v>
      </c>
      <c r="N49" s="253" t="s">
        <v>2608</v>
      </c>
      <c r="O49" s="257" t="s">
        <v>2778</v>
      </c>
      <c r="P49" s="204"/>
      <c r="Q49" s="166" t="s">
        <v>298</v>
      </c>
      <c r="R49" s="166" t="s">
        <v>558</v>
      </c>
      <c r="S49" s="246" t="s">
        <v>322</v>
      </c>
      <c r="T49" s="287" t="s">
        <v>3064</v>
      </c>
      <c r="U49" s="285" t="s">
        <v>3440</v>
      </c>
      <c r="V49" s="281" t="s">
        <v>2947</v>
      </c>
      <c r="W49" s="246" t="s">
        <v>416</v>
      </c>
      <c r="X49" s="246" t="s">
        <v>792</v>
      </c>
      <c r="Y49" s="1"/>
      <c r="AA49" s="255">
        <f>IF(OR(J49="Fail",ISBLANK(J49)),INDEX('Issue Code Table'!C:C,MATCH(N:N,'Issue Code Table'!A:A,0)),IF(M49="Critical",6,IF(M49="Significant",5,IF(M49="Moderate",3,2))))</f>
        <v>5</v>
      </c>
      <c r="AB49" s="169"/>
      <c r="AC49" s="169"/>
      <c r="AD49" s="169"/>
      <c r="AE49" s="169"/>
      <c r="AF49" s="169"/>
      <c r="AG49" s="169"/>
      <c r="AI49" s="169"/>
    </row>
    <row r="50" spans="1:35" s="168" customFormat="1" ht="83.1" customHeight="1" x14ac:dyDescent="0.2">
      <c r="A50" s="245" t="s">
        <v>1292</v>
      </c>
      <c r="B50" s="167" t="s">
        <v>1654</v>
      </c>
      <c r="C50" s="167" t="s">
        <v>1190</v>
      </c>
      <c r="D50" s="167" t="s">
        <v>22</v>
      </c>
      <c r="E50" s="167" t="s">
        <v>1767</v>
      </c>
      <c r="F50" s="167" t="s">
        <v>171</v>
      </c>
      <c r="G50" s="293" t="s">
        <v>3281</v>
      </c>
      <c r="H50" s="167" t="s">
        <v>1957</v>
      </c>
      <c r="I50" s="166"/>
      <c r="J50" s="167"/>
      <c r="K50" s="166" t="s">
        <v>2662</v>
      </c>
      <c r="L50" s="166" t="s">
        <v>1932</v>
      </c>
      <c r="M50" s="170" t="s">
        <v>1203</v>
      </c>
      <c r="N50" s="253" t="s">
        <v>2811</v>
      </c>
      <c r="O50" s="256" t="s">
        <v>2785</v>
      </c>
      <c r="P50" s="204"/>
      <c r="Q50" s="166" t="s">
        <v>298</v>
      </c>
      <c r="R50" s="166" t="s">
        <v>559</v>
      </c>
      <c r="S50" s="246" t="s">
        <v>994</v>
      </c>
      <c r="T50" s="287" t="s">
        <v>3065</v>
      </c>
      <c r="U50" s="285" t="s">
        <v>3441</v>
      </c>
      <c r="V50" s="281"/>
      <c r="W50" s="246" t="s">
        <v>786</v>
      </c>
      <c r="X50" s="246" t="s">
        <v>793</v>
      </c>
      <c r="Y50" s="1"/>
      <c r="AA50" s="255" t="e">
        <f>IF(OR(J50="Fail",ISBLANK(J50)),INDEX('Issue Code Table'!C:C,MATCH(N:N,'Issue Code Table'!A:A,0)),IF(M50="Critical",6,IF(M50="Significant",5,IF(M50="Moderate",3,2))))</f>
        <v>#N/A</v>
      </c>
      <c r="AB50" s="169"/>
      <c r="AC50" s="169"/>
      <c r="AD50" s="169"/>
      <c r="AE50" s="169"/>
      <c r="AF50" s="169"/>
      <c r="AG50" s="169"/>
      <c r="AI50" s="169"/>
    </row>
    <row r="51" spans="1:35" s="168" customFormat="1" ht="83.1" customHeight="1" x14ac:dyDescent="0.2">
      <c r="A51" s="245" t="s">
        <v>1293</v>
      </c>
      <c r="B51" s="167" t="s">
        <v>478</v>
      </c>
      <c r="C51" s="167" t="s">
        <v>1172</v>
      </c>
      <c r="D51" s="167" t="s">
        <v>21</v>
      </c>
      <c r="E51" s="167" t="s">
        <v>1768</v>
      </c>
      <c r="F51" s="167" t="s">
        <v>131</v>
      </c>
      <c r="G51" s="293" t="s">
        <v>3282</v>
      </c>
      <c r="H51" s="167" t="s">
        <v>1629</v>
      </c>
      <c r="I51" s="166"/>
      <c r="J51" s="167"/>
      <c r="K51" s="166" t="s">
        <v>1683</v>
      </c>
      <c r="L51" s="166"/>
      <c r="M51" s="170" t="s">
        <v>1199</v>
      </c>
      <c r="N51" s="258" t="s">
        <v>1222</v>
      </c>
      <c r="O51" s="253" t="s">
        <v>2788</v>
      </c>
      <c r="P51" s="204"/>
      <c r="Q51" s="166" t="s">
        <v>298</v>
      </c>
      <c r="R51" s="166" t="s">
        <v>560</v>
      </c>
      <c r="S51" s="246" t="s">
        <v>995</v>
      </c>
      <c r="T51" s="287" t="s">
        <v>3066</v>
      </c>
      <c r="U51" s="285" t="s">
        <v>3442</v>
      </c>
      <c r="V51" s="281" t="s">
        <v>2947</v>
      </c>
      <c r="W51" s="246" t="s">
        <v>401</v>
      </c>
      <c r="X51" s="246" t="s">
        <v>794</v>
      </c>
      <c r="Y51" s="1"/>
      <c r="AA51" s="255">
        <f>IF(OR(J51="Fail",ISBLANK(J51)),INDEX('Issue Code Table'!C:C,MATCH(N:N,'Issue Code Table'!A:A,0)),IF(M51="Critical",6,IF(M51="Significant",5,IF(M51="Moderate",3,2))))</f>
        <v>5</v>
      </c>
      <c r="AB51" s="169"/>
      <c r="AC51" s="169"/>
      <c r="AD51" s="169"/>
      <c r="AE51" s="169"/>
      <c r="AF51" s="169"/>
      <c r="AG51" s="169"/>
      <c r="AI51" s="169"/>
    </row>
    <row r="52" spans="1:35" s="168" customFormat="1" ht="83.1" customHeight="1" x14ac:dyDescent="0.2">
      <c r="A52" s="245" t="s">
        <v>1294</v>
      </c>
      <c r="B52" s="167" t="s">
        <v>478</v>
      </c>
      <c r="C52" s="167" t="s">
        <v>1172</v>
      </c>
      <c r="D52" s="167" t="s">
        <v>21</v>
      </c>
      <c r="E52" s="167" t="s">
        <v>1769</v>
      </c>
      <c r="F52" s="167" t="s">
        <v>129</v>
      </c>
      <c r="G52" s="293" t="s">
        <v>3283</v>
      </c>
      <c r="H52" s="167" t="s">
        <v>1630</v>
      </c>
      <c r="I52" s="166"/>
      <c r="J52" s="167"/>
      <c r="K52" s="166" t="s">
        <v>1684</v>
      </c>
      <c r="L52" s="166"/>
      <c r="M52" s="170" t="s">
        <v>1198</v>
      </c>
      <c r="N52" s="253" t="s">
        <v>2104</v>
      </c>
      <c r="O52" s="253" t="s">
        <v>2781</v>
      </c>
      <c r="P52" s="204"/>
      <c r="Q52" s="166" t="s">
        <v>298</v>
      </c>
      <c r="R52" s="166" t="s">
        <v>561</v>
      </c>
      <c r="S52" s="246" t="s">
        <v>304</v>
      </c>
      <c r="T52" s="287" t="s">
        <v>3067</v>
      </c>
      <c r="U52" s="285" t="s">
        <v>3443</v>
      </c>
      <c r="V52" s="281"/>
      <c r="W52" s="246" t="s">
        <v>399</v>
      </c>
      <c r="X52" s="246" t="s">
        <v>795</v>
      </c>
      <c r="Y52" s="1"/>
      <c r="AA52" s="255">
        <f>IF(OR(J52="Fail",ISBLANK(J52)),INDEX('Issue Code Table'!C:C,MATCH(N:N,'Issue Code Table'!A:A,0)),IF(M52="Critical",6,IF(M52="Significant",5,IF(M52="Moderate",3,2))))</f>
        <v>4</v>
      </c>
      <c r="AB52" s="169"/>
      <c r="AC52" s="169"/>
      <c r="AD52" s="169"/>
      <c r="AE52" s="169"/>
      <c r="AF52" s="169"/>
      <c r="AG52" s="169"/>
      <c r="AI52" s="169"/>
    </row>
    <row r="53" spans="1:35" s="168" customFormat="1" ht="83.1" customHeight="1" x14ac:dyDescent="0.2">
      <c r="A53" s="245" t="s">
        <v>1295</v>
      </c>
      <c r="B53" s="167" t="s">
        <v>478</v>
      </c>
      <c r="C53" s="167" t="s">
        <v>1172</v>
      </c>
      <c r="D53" s="167" t="s">
        <v>21</v>
      </c>
      <c r="E53" s="167" t="s">
        <v>1770</v>
      </c>
      <c r="F53" s="167" t="s">
        <v>162</v>
      </c>
      <c r="G53" s="293" t="s">
        <v>293</v>
      </c>
      <c r="H53" s="167" t="s">
        <v>1631</v>
      </c>
      <c r="I53" s="166"/>
      <c r="J53" s="167"/>
      <c r="K53" s="166" t="s">
        <v>1685</v>
      </c>
      <c r="L53" s="166"/>
      <c r="M53" s="253" t="s">
        <v>1199</v>
      </c>
      <c r="N53" s="253" t="s">
        <v>2608</v>
      </c>
      <c r="O53" s="253" t="s">
        <v>2778</v>
      </c>
      <c r="P53" s="204"/>
      <c r="Q53" s="166" t="s">
        <v>298</v>
      </c>
      <c r="R53" s="166" t="s">
        <v>562</v>
      </c>
      <c r="S53" s="246" t="s">
        <v>325</v>
      </c>
      <c r="T53" s="287" t="s">
        <v>3068</v>
      </c>
      <c r="U53" s="285" t="s">
        <v>3444</v>
      </c>
      <c r="V53" s="281" t="s">
        <v>2947</v>
      </c>
      <c r="W53" s="246" t="s">
        <v>796</v>
      </c>
      <c r="X53" s="246" t="s">
        <v>797</v>
      </c>
      <c r="Y53" s="1"/>
      <c r="AA53" s="255">
        <f>IF(OR(J53="Fail",ISBLANK(J53)),INDEX('Issue Code Table'!C:C,MATCH(N:N,'Issue Code Table'!A:A,0)),IF(M53="Critical",6,IF(M53="Significant",5,IF(M53="Moderate",3,2))))</f>
        <v>5</v>
      </c>
      <c r="AB53" s="169"/>
      <c r="AC53" s="169"/>
      <c r="AD53" s="169"/>
      <c r="AE53" s="169"/>
      <c r="AF53" s="169"/>
      <c r="AG53" s="169"/>
      <c r="AI53" s="169"/>
    </row>
    <row r="54" spans="1:35" s="168" customFormat="1" ht="83.1" customHeight="1" x14ac:dyDescent="0.2">
      <c r="A54" s="245" t="s">
        <v>1296</v>
      </c>
      <c r="B54" s="167" t="s">
        <v>478</v>
      </c>
      <c r="C54" s="167" t="s">
        <v>1172</v>
      </c>
      <c r="D54" s="167" t="s">
        <v>21</v>
      </c>
      <c r="E54" s="167" t="s">
        <v>1771</v>
      </c>
      <c r="F54" s="167" t="s">
        <v>167</v>
      </c>
      <c r="G54" s="293" t="s">
        <v>3284</v>
      </c>
      <c r="H54" s="167" t="s">
        <v>1632</v>
      </c>
      <c r="I54" s="166"/>
      <c r="J54" s="167"/>
      <c r="K54" s="166" t="s">
        <v>1686</v>
      </c>
      <c r="L54" s="166"/>
      <c r="M54" s="253" t="s">
        <v>1199</v>
      </c>
      <c r="N54" s="253" t="s">
        <v>1222</v>
      </c>
      <c r="O54" s="253" t="s">
        <v>2788</v>
      </c>
      <c r="P54" s="204"/>
      <c r="Q54" s="166" t="s">
        <v>298</v>
      </c>
      <c r="R54" s="166" t="s">
        <v>563</v>
      </c>
      <c r="S54" s="246" t="s">
        <v>996</v>
      </c>
      <c r="T54" s="287" t="s">
        <v>3006</v>
      </c>
      <c r="U54" s="285" t="s">
        <v>3445</v>
      </c>
      <c r="V54" s="281" t="s">
        <v>2947</v>
      </c>
      <c r="W54" s="246" t="s">
        <v>798</v>
      </c>
      <c r="X54" s="246" t="s">
        <v>799</v>
      </c>
      <c r="Y54" s="1"/>
      <c r="AA54" s="255">
        <f>IF(OR(J54="Fail",ISBLANK(J54)),INDEX('Issue Code Table'!C:C,MATCH(N:N,'Issue Code Table'!A:A,0)),IF(M54="Critical",6,IF(M54="Significant",5,IF(M54="Moderate",3,2))))</f>
        <v>5</v>
      </c>
      <c r="AB54" s="169"/>
      <c r="AC54" s="169"/>
      <c r="AD54" s="169"/>
      <c r="AE54" s="169"/>
      <c r="AF54" s="169"/>
      <c r="AG54" s="169"/>
      <c r="AI54" s="169"/>
    </row>
    <row r="55" spans="1:35" s="168" customFormat="1" ht="83.1" customHeight="1" x14ac:dyDescent="0.2">
      <c r="A55" s="245" t="s">
        <v>1297</v>
      </c>
      <c r="B55" s="167" t="s">
        <v>478</v>
      </c>
      <c r="C55" s="167" t="s">
        <v>1172</v>
      </c>
      <c r="D55" s="167" t="s">
        <v>21</v>
      </c>
      <c r="E55" s="167" t="s">
        <v>1772</v>
      </c>
      <c r="F55" s="167" t="s">
        <v>2927</v>
      </c>
      <c r="G55" s="293" t="s">
        <v>3285</v>
      </c>
      <c r="H55" s="167" t="s">
        <v>1633</v>
      </c>
      <c r="I55" s="166"/>
      <c r="J55" s="167"/>
      <c r="K55" s="166" t="s">
        <v>1687</v>
      </c>
      <c r="L55" s="166"/>
      <c r="M55" s="170" t="s">
        <v>1199</v>
      </c>
      <c r="N55" s="253" t="s">
        <v>2473</v>
      </c>
      <c r="O55" s="253" t="s">
        <v>2779</v>
      </c>
      <c r="P55" s="204"/>
      <c r="Q55" s="166" t="s">
        <v>298</v>
      </c>
      <c r="R55" s="166" t="s">
        <v>564</v>
      </c>
      <c r="S55" s="246" t="s">
        <v>992</v>
      </c>
      <c r="T55" s="287" t="s">
        <v>3007</v>
      </c>
      <c r="U55" s="285" t="s">
        <v>3446</v>
      </c>
      <c r="V55" s="281" t="s">
        <v>2947</v>
      </c>
      <c r="W55" s="246" t="s">
        <v>783</v>
      </c>
      <c r="X55" s="246" t="s">
        <v>800</v>
      </c>
      <c r="Y55" s="1"/>
      <c r="AA55" s="255">
        <f>IF(OR(J55="Fail",ISBLANK(J55)),INDEX('Issue Code Table'!C:C,MATCH(N:N,'Issue Code Table'!A:A,0)),IF(M55="Critical",6,IF(M55="Significant",5,IF(M55="Moderate",3,2))))</f>
        <v>6</v>
      </c>
      <c r="AB55" s="169"/>
      <c r="AC55" s="169"/>
      <c r="AD55" s="169"/>
      <c r="AE55" s="169"/>
      <c r="AF55" s="169"/>
      <c r="AG55" s="169"/>
      <c r="AI55" s="169"/>
    </row>
    <row r="56" spans="1:35" s="168" customFormat="1" ht="83.1" customHeight="1" x14ac:dyDescent="0.2">
      <c r="A56" s="245" t="s">
        <v>1298</v>
      </c>
      <c r="B56" s="167" t="s">
        <v>478</v>
      </c>
      <c r="C56" s="167" t="s">
        <v>1172</v>
      </c>
      <c r="D56" s="167" t="s">
        <v>21</v>
      </c>
      <c r="E56" s="167" t="s">
        <v>1773</v>
      </c>
      <c r="F56" s="167" t="s">
        <v>158</v>
      </c>
      <c r="G56" s="293" t="s">
        <v>3286</v>
      </c>
      <c r="H56" s="167" t="s">
        <v>1634</v>
      </c>
      <c r="I56" s="166"/>
      <c r="J56" s="167"/>
      <c r="K56" s="166" t="s">
        <v>1948</v>
      </c>
      <c r="L56" s="166"/>
      <c r="M56" s="170" t="s">
        <v>1199</v>
      </c>
      <c r="N56" s="253" t="s">
        <v>2608</v>
      </c>
      <c r="O56" s="257" t="s">
        <v>2778</v>
      </c>
      <c r="P56" s="204"/>
      <c r="Q56" s="166" t="s">
        <v>298</v>
      </c>
      <c r="R56" s="166" t="s">
        <v>565</v>
      </c>
      <c r="S56" s="246" t="s">
        <v>322</v>
      </c>
      <c r="T56" s="287" t="s">
        <v>3069</v>
      </c>
      <c r="U56" s="285" t="s">
        <v>3447</v>
      </c>
      <c r="V56" s="281" t="s">
        <v>2947</v>
      </c>
      <c r="W56" s="246" t="s">
        <v>416</v>
      </c>
      <c r="X56" s="246" t="s">
        <v>801</v>
      </c>
      <c r="Y56" s="1"/>
      <c r="AA56" s="255">
        <f>IF(OR(J56="Fail",ISBLANK(J56)),INDEX('Issue Code Table'!C:C,MATCH(N:N,'Issue Code Table'!A:A,0)),IF(M56="Critical",6,IF(M56="Significant",5,IF(M56="Moderate",3,2))))</f>
        <v>5</v>
      </c>
      <c r="AB56" s="169"/>
      <c r="AC56" s="169"/>
      <c r="AD56" s="169"/>
      <c r="AE56" s="169"/>
      <c r="AF56" s="169"/>
      <c r="AG56" s="169"/>
      <c r="AI56" s="169"/>
    </row>
    <row r="57" spans="1:35" s="168" customFormat="1" ht="83.1" customHeight="1" x14ac:dyDescent="0.2">
      <c r="A57" s="245" t="s">
        <v>1299</v>
      </c>
      <c r="B57" s="167" t="s">
        <v>478</v>
      </c>
      <c r="C57" s="167" t="s">
        <v>1172</v>
      </c>
      <c r="D57" s="167" t="s">
        <v>21</v>
      </c>
      <c r="E57" s="167" t="s">
        <v>1774</v>
      </c>
      <c r="F57" s="167" t="s">
        <v>150</v>
      </c>
      <c r="G57" s="293" t="s">
        <v>3287</v>
      </c>
      <c r="H57" s="167" t="s">
        <v>1635</v>
      </c>
      <c r="I57" s="166"/>
      <c r="J57" s="167"/>
      <c r="K57" s="166" t="s">
        <v>1949</v>
      </c>
      <c r="L57" s="166"/>
      <c r="M57" s="170" t="s">
        <v>1199</v>
      </c>
      <c r="N57" s="253" t="s">
        <v>2608</v>
      </c>
      <c r="O57" s="257" t="s">
        <v>2778</v>
      </c>
      <c r="P57" s="204"/>
      <c r="Q57" s="166" t="s">
        <v>298</v>
      </c>
      <c r="R57" s="166" t="s">
        <v>566</v>
      </c>
      <c r="S57" s="246" t="s">
        <v>317</v>
      </c>
      <c r="T57" s="287" t="s">
        <v>3008</v>
      </c>
      <c r="U57" s="285" t="s">
        <v>3448</v>
      </c>
      <c r="V57" s="281" t="s">
        <v>2947</v>
      </c>
      <c r="W57" s="246" t="s">
        <v>410</v>
      </c>
      <c r="X57" s="246" t="s">
        <v>802</v>
      </c>
      <c r="Y57" s="1"/>
      <c r="AA57" s="255">
        <f>IF(OR(J57="Fail",ISBLANK(J57)),INDEX('Issue Code Table'!C:C,MATCH(N:N,'Issue Code Table'!A:A,0)),IF(M57="Critical",6,IF(M57="Significant",5,IF(M57="Moderate",3,2))))</f>
        <v>5</v>
      </c>
      <c r="AB57" s="169"/>
      <c r="AC57" s="169"/>
      <c r="AD57" s="169"/>
      <c r="AE57" s="169"/>
      <c r="AF57" s="169"/>
      <c r="AG57" s="169"/>
      <c r="AI57" s="169"/>
    </row>
    <row r="58" spans="1:35" s="168" customFormat="1" ht="83.1" customHeight="1" x14ac:dyDescent="0.2">
      <c r="A58" s="245" t="s">
        <v>1300</v>
      </c>
      <c r="B58" s="167" t="s">
        <v>480</v>
      </c>
      <c r="C58" s="167" t="s">
        <v>1173</v>
      </c>
      <c r="D58" s="167" t="s">
        <v>21</v>
      </c>
      <c r="E58" s="167" t="s">
        <v>1775</v>
      </c>
      <c r="F58" s="167" t="s">
        <v>130</v>
      </c>
      <c r="G58" s="293" t="s">
        <v>293</v>
      </c>
      <c r="H58" s="167" t="s">
        <v>1636</v>
      </c>
      <c r="I58" s="166"/>
      <c r="J58" s="167"/>
      <c r="K58" s="166" t="s">
        <v>1688</v>
      </c>
      <c r="L58" s="166"/>
      <c r="M58" s="170" t="s">
        <v>1199</v>
      </c>
      <c r="N58" s="253" t="s">
        <v>2585</v>
      </c>
      <c r="O58" s="253" t="s">
        <v>2789</v>
      </c>
      <c r="P58" s="204"/>
      <c r="Q58" s="166" t="s">
        <v>298</v>
      </c>
      <c r="R58" s="166" t="s">
        <v>567</v>
      </c>
      <c r="S58" s="246" t="s">
        <v>320</v>
      </c>
      <c r="T58" s="287" t="s">
        <v>3070</v>
      </c>
      <c r="U58" s="285" t="s">
        <v>3449</v>
      </c>
      <c r="V58" s="281" t="s">
        <v>2947</v>
      </c>
      <c r="W58" s="246" t="s">
        <v>803</v>
      </c>
      <c r="X58" s="246" t="s">
        <v>804</v>
      </c>
      <c r="Y58" s="1"/>
      <c r="AA58" s="255">
        <f>IF(OR(J58="Fail",ISBLANK(J58)),INDEX('Issue Code Table'!C:C,MATCH(N:N,'Issue Code Table'!A:A,0)),IF(M58="Critical",6,IF(M58="Significant",5,IF(M58="Moderate",3,2))))</f>
        <v>6</v>
      </c>
      <c r="AB58" s="169"/>
      <c r="AC58" s="169"/>
      <c r="AD58" s="169"/>
      <c r="AE58" s="169"/>
      <c r="AF58" s="169"/>
      <c r="AG58" s="169"/>
      <c r="AI58" s="169"/>
    </row>
    <row r="59" spans="1:35" s="168" customFormat="1" ht="83.1" customHeight="1" x14ac:dyDescent="0.2">
      <c r="A59" s="245" t="s">
        <v>1301</v>
      </c>
      <c r="B59" s="167" t="s">
        <v>480</v>
      </c>
      <c r="C59" s="167" t="s">
        <v>1173</v>
      </c>
      <c r="D59" s="167" t="s">
        <v>21</v>
      </c>
      <c r="E59" s="167" t="s">
        <v>1776</v>
      </c>
      <c r="F59" s="167" t="s">
        <v>170</v>
      </c>
      <c r="G59" s="293" t="s">
        <v>3288</v>
      </c>
      <c r="H59" s="167" t="s">
        <v>1637</v>
      </c>
      <c r="I59" s="166"/>
      <c r="J59" s="167"/>
      <c r="K59" s="166" t="s">
        <v>1689</v>
      </c>
      <c r="L59" s="166"/>
      <c r="M59" s="259" t="s">
        <v>1199</v>
      </c>
      <c r="N59" s="253" t="s">
        <v>2473</v>
      </c>
      <c r="O59" s="253" t="s">
        <v>2779</v>
      </c>
      <c r="P59" s="204"/>
      <c r="Q59" s="166" t="s">
        <v>298</v>
      </c>
      <c r="R59" s="166" t="s">
        <v>568</v>
      </c>
      <c r="S59" s="246" t="s">
        <v>992</v>
      </c>
      <c r="T59" s="287" t="s">
        <v>3009</v>
      </c>
      <c r="U59" s="285" t="s">
        <v>3450</v>
      </c>
      <c r="V59" s="281" t="s">
        <v>2947</v>
      </c>
      <c r="W59" s="246" t="s">
        <v>783</v>
      </c>
      <c r="X59" s="246" t="s">
        <v>805</v>
      </c>
      <c r="Y59" s="1"/>
      <c r="AA59" s="255">
        <f>IF(OR(J59="Fail",ISBLANK(J59)),INDEX('Issue Code Table'!C:C,MATCH(N:N,'Issue Code Table'!A:A,0)),IF(M59="Critical",6,IF(M59="Significant",5,IF(M59="Moderate",3,2))))</f>
        <v>6</v>
      </c>
      <c r="AB59" s="169"/>
      <c r="AC59" s="169"/>
      <c r="AD59" s="169"/>
      <c r="AE59" s="169"/>
      <c r="AF59" s="169"/>
      <c r="AG59" s="169"/>
      <c r="AI59" s="169"/>
    </row>
    <row r="60" spans="1:35" s="168" customFormat="1" ht="83.1" customHeight="1" x14ac:dyDescent="0.2">
      <c r="A60" s="245" t="s">
        <v>1302</v>
      </c>
      <c r="B60" s="167" t="s">
        <v>1166</v>
      </c>
      <c r="C60" s="167" t="s">
        <v>1183</v>
      </c>
      <c r="D60" s="167" t="s">
        <v>21</v>
      </c>
      <c r="E60" s="167" t="s">
        <v>1777</v>
      </c>
      <c r="F60" s="167" t="s">
        <v>134</v>
      </c>
      <c r="G60" s="293" t="s">
        <v>3289</v>
      </c>
      <c r="H60" s="167" t="s">
        <v>1638</v>
      </c>
      <c r="I60" s="166"/>
      <c r="J60" s="167"/>
      <c r="K60" s="166" t="s">
        <v>1690</v>
      </c>
      <c r="L60" s="166"/>
      <c r="M60" s="259" t="s">
        <v>1199</v>
      </c>
      <c r="N60" s="253" t="s">
        <v>2473</v>
      </c>
      <c r="O60" s="253" t="s">
        <v>2779</v>
      </c>
      <c r="P60" s="204"/>
      <c r="Q60" s="166" t="s">
        <v>298</v>
      </c>
      <c r="R60" s="166" t="s">
        <v>569</v>
      </c>
      <c r="S60" s="246" t="s">
        <v>992</v>
      </c>
      <c r="T60" s="287" t="s">
        <v>3072</v>
      </c>
      <c r="U60" s="285" t="s">
        <v>3451</v>
      </c>
      <c r="V60" s="281" t="s">
        <v>2947</v>
      </c>
      <c r="W60" s="246" t="s">
        <v>783</v>
      </c>
      <c r="X60" s="246" t="s">
        <v>806</v>
      </c>
      <c r="Y60" s="1"/>
      <c r="AA60" s="255">
        <f>IF(OR(J60="Fail",ISBLANK(J60)),INDEX('Issue Code Table'!C:C,MATCH(N:N,'Issue Code Table'!A:A,0)),IF(M60="Critical",6,IF(M60="Significant",5,IF(M60="Moderate",3,2))))</f>
        <v>6</v>
      </c>
      <c r="AB60" s="169"/>
      <c r="AC60" s="169"/>
      <c r="AD60" s="169"/>
      <c r="AE60" s="169"/>
      <c r="AF60" s="169"/>
      <c r="AG60" s="169"/>
      <c r="AI60" s="169"/>
    </row>
    <row r="61" spans="1:35" s="168" customFormat="1" ht="83.1" customHeight="1" x14ac:dyDescent="0.2">
      <c r="A61" s="245" t="s">
        <v>1303</v>
      </c>
      <c r="B61" s="167" t="s">
        <v>478</v>
      </c>
      <c r="C61" s="167" t="s">
        <v>1172</v>
      </c>
      <c r="D61" s="167" t="s">
        <v>21</v>
      </c>
      <c r="E61" s="167" t="s">
        <v>1778</v>
      </c>
      <c r="F61" s="167" t="s">
        <v>165</v>
      </c>
      <c r="G61" s="293" t="s">
        <v>3290</v>
      </c>
      <c r="H61" s="167" t="s">
        <v>1639</v>
      </c>
      <c r="I61" s="166"/>
      <c r="J61" s="167"/>
      <c r="K61" s="166" t="s">
        <v>1691</v>
      </c>
      <c r="L61" s="166"/>
      <c r="M61" s="170" t="s">
        <v>1199</v>
      </c>
      <c r="N61" s="253" t="s">
        <v>2608</v>
      </c>
      <c r="O61" s="253" t="s">
        <v>2778</v>
      </c>
      <c r="P61" s="204"/>
      <c r="Q61" s="166" t="s">
        <v>298</v>
      </c>
      <c r="R61" s="166" t="s">
        <v>570</v>
      </c>
      <c r="S61" s="246" t="s">
        <v>327</v>
      </c>
      <c r="T61" s="287" t="s">
        <v>3071</v>
      </c>
      <c r="U61" s="285" t="s">
        <v>3452</v>
      </c>
      <c r="V61" s="281" t="s">
        <v>2947</v>
      </c>
      <c r="W61" s="246" t="s">
        <v>807</v>
      </c>
      <c r="X61" s="246" t="s">
        <v>808</v>
      </c>
      <c r="Y61" s="1"/>
      <c r="AA61" s="255">
        <f>IF(OR(J61="Fail",ISBLANK(J61)),INDEX('Issue Code Table'!C:C,MATCH(N:N,'Issue Code Table'!A:A,0)),IF(M61="Critical",6,IF(M61="Significant",5,IF(M61="Moderate",3,2))))</f>
        <v>5</v>
      </c>
      <c r="AB61" s="169"/>
      <c r="AC61" s="169"/>
      <c r="AD61" s="169"/>
      <c r="AE61" s="169"/>
      <c r="AF61" s="169"/>
      <c r="AG61" s="169"/>
      <c r="AI61" s="169"/>
    </row>
    <row r="62" spans="1:35" s="168" customFormat="1" ht="83.1" customHeight="1" x14ac:dyDescent="0.2">
      <c r="A62" s="245" t="s">
        <v>1304</v>
      </c>
      <c r="B62" s="167" t="s">
        <v>478</v>
      </c>
      <c r="C62" s="167" t="s">
        <v>1172</v>
      </c>
      <c r="D62" s="167" t="s">
        <v>21</v>
      </c>
      <c r="E62" s="167" t="s">
        <v>1779</v>
      </c>
      <c r="F62" s="167" t="s">
        <v>133</v>
      </c>
      <c r="G62" s="293" t="s">
        <v>293</v>
      </c>
      <c r="H62" s="167" t="s">
        <v>1640</v>
      </c>
      <c r="I62" s="166"/>
      <c r="J62" s="167"/>
      <c r="K62" s="166" t="s">
        <v>1641</v>
      </c>
      <c r="L62" s="166"/>
      <c r="M62" s="170" t="s">
        <v>1199</v>
      </c>
      <c r="N62" s="258" t="s">
        <v>1226</v>
      </c>
      <c r="O62" s="253" t="s">
        <v>2790</v>
      </c>
      <c r="P62" s="204"/>
      <c r="Q62" s="166" t="s">
        <v>298</v>
      </c>
      <c r="R62" s="166" t="s">
        <v>571</v>
      </c>
      <c r="S62" s="246" t="s">
        <v>997</v>
      </c>
      <c r="T62" s="287" t="s">
        <v>3073</v>
      </c>
      <c r="U62" s="285" t="s">
        <v>3453</v>
      </c>
      <c r="V62" s="281" t="s">
        <v>2947</v>
      </c>
      <c r="W62" s="246" t="s">
        <v>401</v>
      </c>
      <c r="X62" s="246" t="s">
        <v>809</v>
      </c>
      <c r="Y62" s="1"/>
      <c r="AA62" s="255">
        <f>IF(OR(J62="Fail",ISBLANK(J62)),INDEX('Issue Code Table'!C:C,MATCH(N:N,'Issue Code Table'!A:A,0)),IF(M62="Critical",6,IF(M62="Significant",5,IF(M62="Moderate",3,2))))</f>
        <v>5</v>
      </c>
      <c r="AB62" s="169"/>
      <c r="AC62" s="169"/>
      <c r="AD62" s="169"/>
      <c r="AE62" s="169"/>
      <c r="AF62" s="169"/>
      <c r="AG62" s="169"/>
      <c r="AI62" s="169"/>
    </row>
    <row r="63" spans="1:35" s="168" customFormat="1" ht="83.1" customHeight="1" x14ac:dyDescent="0.2">
      <c r="A63" s="245" t="s">
        <v>1305</v>
      </c>
      <c r="B63" s="167" t="s">
        <v>478</v>
      </c>
      <c r="C63" s="167" t="s">
        <v>1172</v>
      </c>
      <c r="D63" s="167" t="s">
        <v>21</v>
      </c>
      <c r="E63" s="167" t="s">
        <v>1780</v>
      </c>
      <c r="F63" s="167" t="s">
        <v>136</v>
      </c>
      <c r="G63" s="293" t="s">
        <v>3291</v>
      </c>
      <c r="H63" s="167" t="s">
        <v>1642</v>
      </c>
      <c r="I63" s="166"/>
      <c r="J63" s="167"/>
      <c r="K63" s="166" t="s">
        <v>1692</v>
      </c>
      <c r="L63" s="166"/>
      <c r="M63" s="260" t="s">
        <v>1199</v>
      </c>
      <c r="N63" s="170" t="s">
        <v>2608</v>
      </c>
      <c r="O63" s="258" t="s">
        <v>2778</v>
      </c>
      <c r="P63" s="204"/>
      <c r="Q63" s="166" t="s">
        <v>298</v>
      </c>
      <c r="R63" s="166" t="s">
        <v>572</v>
      </c>
      <c r="S63" s="246" t="s">
        <v>306</v>
      </c>
      <c r="T63" s="287" t="s">
        <v>3074</v>
      </c>
      <c r="U63" s="285" t="s">
        <v>3454</v>
      </c>
      <c r="V63" s="281" t="s">
        <v>2947</v>
      </c>
      <c r="W63" s="246" t="s">
        <v>810</v>
      </c>
      <c r="X63" s="246" t="s">
        <v>811</v>
      </c>
      <c r="Y63" s="1"/>
      <c r="AA63" s="255">
        <f>IF(OR(J63="Fail",ISBLANK(J63)),INDEX('Issue Code Table'!C:C,MATCH(N:N,'Issue Code Table'!A:A,0)),IF(M63="Critical",6,IF(M63="Significant",5,IF(M63="Moderate",3,2))))</f>
        <v>5</v>
      </c>
      <c r="AB63" s="169"/>
      <c r="AC63" s="169"/>
      <c r="AD63" s="169"/>
      <c r="AE63" s="169"/>
      <c r="AF63" s="169"/>
      <c r="AG63" s="169"/>
      <c r="AI63" s="169"/>
    </row>
    <row r="64" spans="1:35" s="168" customFormat="1" ht="83.1" customHeight="1" x14ac:dyDescent="0.2">
      <c r="A64" s="245" t="s">
        <v>1306</v>
      </c>
      <c r="B64" s="167" t="s">
        <v>478</v>
      </c>
      <c r="C64" s="167" t="s">
        <v>1172</v>
      </c>
      <c r="D64" s="167" t="s">
        <v>21</v>
      </c>
      <c r="E64" s="167" t="s">
        <v>1781</v>
      </c>
      <c r="F64" s="167" t="s">
        <v>152</v>
      </c>
      <c r="G64" s="293" t="s">
        <v>3292</v>
      </c>
      <c r="H64" s="167" t="s">
        <v>1643</v>
      </c>
      <c r="I64" s="166"/>
      <c r="J64" s="167"/>
      <c r="K64" s="166" t="s">
        <v>1693</v>
      </c>
      <c r="L64" s="166"/>
      <c r="M64" s="259" t="s">
        <v>1199</v>
      </c>
      <c r="N64" s="170" t="s">
        <v>1222</v>
      </c>
      <c r="O64" s="258" t="s">
        <v>2788</v>
      </c>
      <c r="P64" s="204"/>
      <c r="Q64" s="166" t="s">
        <v>298</v>
      </c>
      <c r="R64" s="166" t="s">
        <v>573</v>
      </c>
      <c r="S64" s="246" t="s">
        <v>318</v>
      </c>
      <c r="T64" s="287" t="s">
        <v>3075</v>
      </c>
      <c r="U64" s="285" t="s">
        <v>3455</v>
      </c>
      <c r="V64" s="281" t="s">
        <v>2947</v>
      </c>
      <c r="W64" s="246" t="s">
        <v>412</v>
      </c>
      <c r="X64" s="246" t="s">
        <v>812</v>
      </c>
      <c r="Y64" s="1"/>
      <c r="AA64" s="255">
        <f>IF(OR(J64="Fail",ISBLANK(J64)),INDEX('Issue Code Table'!C:C,MATCH(N:N,'Issue Code Table'!A:A,0)),IF(M64="Critical",6,IF(M64="Significant",5,IF(M64="Moderate",3,2))))</f>
        <v>5</v>
      </c>
      <c r="AB64" s="169"/>
      <c r="AC64" s="169"/>
      <c r="AD64" s="169"/>
      <c r="AE64" s="169"/>
      <c r="AF64" s="169"/>
      <c r="AG64" s="169"/>
      <c r="AI64" s="169"/>
    </row>
    <row r="65" spans="1:35" s="168" customFormat="1" ht="83.1" customHeight="1" x14ac:dyDescent="0.2">
      <c r="A65" s="245" t="s">
        <v>1307</v>
      </c>
      <c r="B65" s="167" t="s">
        <v>480</v>
      </c>
      <c r="C65" s="167" t="s">
        <v>1173</v>
      </c>
      <c r="D65" s="167" t="s">
        <v>21</v>
      </c>
      <c r="E65" s="167" t="s">
        <v>1782</v>
      </c>
      <c r="F65" s="167" t="s">
        <v>178</v>
      </c>
      <c r="G65" s="293" t="s">
        <v>3293</v>
      </c>
      <c r="H65" s="167" t="s">
        <v>1644</v>
      </c>
      <c r="I65" s="166"/>
      <c r="J65" s="167"/>
      <c r="K65" s="166" t="s">
        <v>1694</v>
      </c>
      <c r="L65" s="166"/>
      <c r="M65" s="253" t="s">
        <v>1199</v>
      </c>
      <c r="N65" s="253" t="s">
        <v>1222</v>
      </c>
      <c r="O65" s="253" t="s">
        <v>2788</v>
      </c>
      <c r="P65" s="204"/>
      <c r="Q65" s="166" t="s">
        <v>298</v>
      </c>
      <c r="R65" s="166" t="s">
        <v>574</v>
      </c>
      <c r="S65" s="246" t="s">
        <v>335</v>
      </c>
      <c r="T65" s="287" t="s">
        <v>3076</v>
      </c>
      <c r="U65" s="285" t="s">
        <v>3456</v>
      </c>
      <c r="V65" s="281" t="s">
        <v>2947</v>
      </c>
      <c r="W65" s="246" t="s">
        <v>401</v>
      </c>
      <c r="X65" s="246" t="s">
        <v>813</v>
      </c>
      <c r="Y65" s="1"/>
      <c r="AA65" s="255">
        <f>IF(OR(J65="Fail",ISBLANK(J65)),INDEX('Issue Code Table'!C:C,MATCH(N:N,'Issue Code Table'!A:A,0)),IF(M65="Critical",6,IF(M65="Significant",5,IF(M65="Moderate",3,2))))</f>
        <v>5</v>
      </c>
      <c r="AB65" s="169"/>
      <c r="AC65" s="169"/>
      <c r="AD65" s="169"/>
      <c r="AE65" s="169"/>
      <c r="AF65" s="169"/>
      <c r="AG65" s="169"/>
      <c r="AI65" s="169"/>
    </row>
    <row r="66" spans="1:35" s="168" customFormat="1" ht="83.1" customHeight="1" x14ac:dyDescent="0.2">
      <c r="A66" s="245" t="s">
        <v>1308</v>
      </c>
      <c r="B66" s="167" t="s">
        <v>478</v>
      </c>
      <c r="C66" s="167" t="s">
        <v>1172</v>
      </c>
      <c r="D66" s="167" t="s">
        <v>21</v>
      </c>
      <c r="E66" s="167" t="s">
        <v>1783</v>
      </c>
      <c r="F66" s="167" t="s">
        <v>137</v>
      </c>
      <c r="G66" s="293" t="s">
        <v>3294</v>
      </c>
      <c r="H66" s="167" t="s">
        <v>1645</v>
      </c>
      <c r="I66" s="166"/>
      <c r="J66" s="167"/>
      <c r="K66" s="166" t="s">
        <v>1695</v>
      </c>
      <c r="L66" s="166"/>
      <c r="M66" s="170" t="s">
        <v>1199</v>
      </c>
      <c r="N66" s="253" t="s">
        <v>2608</v>
      </c>
      <c r="O66" s="253" t="s">
        <v>2778</v>
      </c>
      <c r="P66" s="204"/>
      <c r="Q66" s="166" t="s">
        <v>298</v>
      </c>
      <c r="R66" s="166" t="s">
        <v>575</v>
      </c>
      <c r="S66" s="246" t="s">
        <v>307</v>
      </c>
      <c r="T66" s="287" t="s">
        <v>3077</v>
      </c>
      <c r="U66" s="285" t="s">
        <v>3457</v>
      </c>
      <c r="V66" s="281" t="s">
        <v>2947</v>
      </c>
      <c r="W66" s="246" t="s">
        <v>814</v>
      </c>
      <c r="X66" s="246" t="s">
        <v>815</v>
      </c>
      <c r="Y66" s="1"/>
      <c r="AA66" s="255">
        <f>IF(OR(J66="Fail",ISBLANK(J66)),INDEX('Issue Code Table'!C:C,MATCH(N:N,'Issue Code Table'!A:A,0)),IF(M66="Critical",6,IF(M66="Significant",5,IF(M66="Moderate",3,2))))</f>
        <v>5</v>
      </c>
      <c r="AB66" s="169"/>
      <c r="AC66" s="169"/>
      <c r="AD66" s="169"/>
      <c r="AE66" s="169"/>
      <c r="AF66" s="169"/>
      <c r="AG66" s="169"/>
      <c r="AI66" s="169"/>
    </row>
    <row r="67" spans="1:35" s="168" customFormat="1" ht="83.1" customHeight="1" x14ac:dyDescent="0.2">
      <c r="A67" s="245" t="s">
        <v>1309</v>
      </c>
      <c r="B67" s="167" t="s">
        <v>482</v>
      </c>
      <c r="C67" s="167" t="s">
        <v>1171</v>
      </c>
      <c r="D67" s="167" t="s">
        <v>21</v>
      </c>
      <c r="E67" s="167" t="s">
        <v>1784</v>
      </c>
      <c r="F67" s="167" t="s">
        <v>143</v>
      </c>
      <c r="G67" s="293" t="s">
        <v>3295</v>
      </c>
      <c r="H67" s="167" t="s">
        <v>1646</v>
      </c>
      <c r="I67" s="166"/>
      <c r="J67" s="167"/>
      <c r="K67" s="166" t="s">
        <v>1950</v>
      </c>
      <c r="L67" s="166"/>
      <c r="M67" s="253" t="s">
        <v>1199</v>
      </c>
      <c r="N67" s="253" t="s">
        <v>2136</v>
      </c>
      <c r="O67" s="253" t="s">
        <v>2791</v>
      </c>
      <c r="P67" s="204"/>
      <c r="Q67" s="166" t="s">
        <v>298</v>
      </c>
      <c r="R67" s="166" t="s">
        <v>576</v>
      </c>
      <c r="S67" s="246" t="s">
        <v>312</v>
      </c>
      <c r="T67" s="287" t="s">
        <v>3079</v>
      </c>
      <c r="U67" s="285" t="s">
        <v>3458</v>
      </c>
      <c r="V67" s="281" t="s">
        <v>2947</v>
      </c>
      <c r="W67" s="246" t="s">
        <v>816</v>
      </c>
      <c r="X67" s="246" t="s">
        <v>817</v>
      </c>
      <c r="Y67" s="1"/>
      <c r="AA67" s="255">
        <f>IF(OR(J67="Fail",ISBLANK(J67)),INDEX('Issue Code Table'!C:C,MATCH(N:N,'Issue Code Table'!A:A,0)),IF(M67="Critical",6,IF(M67="Significant",5,IF(M67="Moderate",3,2))))</f>
        <v>5</v>
      </c>
      <c r="AB67" s="169"/>
      <c r="AC67" s="169"/>
      <c r="AD67" s="169"/>
      <c r="AE67" s="169"/>
      <c r="AF67" s="169"/>
      <c r="AG67" s="169"/>
      <c r="AI67" s="169"/>
    </row>
    <row r="68" spans="1:35" s="168" customFormat="1" ht="83.1" customHeight="1" x14ac:dyDescent="0.2">
      <c r="A68" s="245" t="s">
        <v>1310</v>
      </c>
      <c r="B68" s="167" t="s">
        <v>481</v>
      </c>
      <c r="C68" s="167" t="s">
        <v>1170</v>
      </c>
      <c r="D68" s="167" t="s">
        <v>21</v>
      </c>
      <c r="E68" s="167" t="s">
        <v>1785</v>
      </c>
      <c r="F68" s="167" t="s">
        <v>182</v>
      </c>
      <c r="G68" s="293" t="s">
        <v>3296</v>
      </c>
      <c r="H68" s="167" t="s">
        <v>1647</v>
      </c>
      <c r="I68" s="166"/>
      <c r="J68" s="167"/>
      <c r="K68" s="166" t="s">
        <v>1696</v>
      </c>
      <c r="L68" s="166"/>
      <c r="M68" s="170" t="s">
        <v>1199</v>
      </c>
      <c r="N68" s="258" t="s">
        <v>1214</v>
      </c>
      <c r="O68" s="253" t="s">
        <v>2780</v>
      </c>
      <c r="P68" s="204"/>
      <c r="Q68" s="166" t="s">
        <v>298</v>
      </c>
      <c r="R68" s="166" t="s">
        <v>577</v>
      </c>
      <c r="S68" s="246" t="s">
        <v>339</v>
      </c>
      <c r="T68" s="287" t="s">
        <v>3078</v>
      </c>
      <c r="U68" s="285" t="s">
        <v>3459</v>
      </c>
      <c r="V68" s="281" t="s">
        <v>2947</v>
      </c>
      <c r="W68" s="246" t="s">
        <v>429</v>
      </c>
      <c r="X68" s="246" t="s">
        <v>818</v>
      </c>
      <c r="Y68" s="1"/>
      <c r="AA68" s="255">
        <f>IF(OR(J68="Fail",ISBLANK(J68)),INDEX('Issue Code Table'!C:C,MATCH(N:N,'Issue Code Table'!A:A,0)),IF(M68="Critical",6,IF(M68="Significant",5,IF(M68="Moderate",3,2))))</f>
        <v>5</v>
      </c>
      <c r="AB68" s="169"/>
      <c r="AC68" s="169"/>
      <c r="AD68" s="169"/>
      <c r="AE68" s="169"/>
      <c r="AF68" s="169"/>
      <c r="AG68" s="169"/>
      <c r="AI68" s="169"/>
    </row>
    <row r="69" spans="1:35" s="168" customFormat="1" ht="83.1" customHeight="1" x14ac:dyDescent="0.2">
      <c r="A69" s="245" t="s">
        <v>1311</v>
      </c>
      <c r="B69" s="167" t="s">
        <v>478</v>
      </c>
      <c r="C69" s="167" t="s">
        <v>1172</v>
      </c>
      <c r="D69" s="167" t="s">
        <v>21</v>
      </c>
      <c r="E69" s="167" t="s">
        <v>1786</v>
      </c>
      <c r="F69" s="167" t="s">
        <v>148</v>
      </c>
      <c r="G69" s="293" t="s">
        <v>3297</v>
      </c>
      <c r="H69" s="167" t="s">
        <v>1648</v>
      </c>
      <c r="I69" s="166"/>
      <c r="J69" s="167"/>
      <c r="K69" s="166" t="s">
        <v>1697</v>
      </c>
      <c r="L69" s="166"/>
      <c r="M69" s="259" t="s">
        <v>1199</v>
      </c>
      <c r="N69" s="253" t="s">
        <v>2608</v>
      </c>
      <c r="O69" s="253" t="s">
        <v>2778</v>
      </c>
      <c r="P69" s="204"/>
      <c r="Q69" s="166" t="s">
        <v>298</v>
      </c>
      <c r="R69" s="166" t="s">
        <v>578</v>
      </c>
      <c r="S69" s="246" t="s">
        <v>998</v>
      </c>
      <c r="T69" s="287" t="s">
        <v>3080</v>
      </c>
      <c r="U69" s="285" t="s">
        <v>3460</v>
      </c>
      <c r="V69" s="281" t="s">
        <v>2947</v>
      </c>
      <c r="W69" s="246" t="s">
        <v>819</v>
      </c>
      <c r="X69" s="246" t="s">
        <v>820</v>
      </c>
      <c r="Y69" s="1"/>
      <c r="AA69" s="255">
        <f>IF(OR(J69="Fail",ISBLANK(J69)),INDEX('Issue Code Table'!C:C,MATCH(N:N,'Issue Code Table'!A:A,0)),IF(M69="Critical",6,IF(M69="Significant",5,IF(M69="Moderate",3,2))))</f>
        <v>5</v>
      </c>
      <c r="AB69" s="169"/>
      <c r="AC69" s="169"/>
      <c r="AD69" s="169"/>
      <c r="AE69" s="169"/>
      <c r="AF69" s="169"/>
      <c r="AG69" s="169"/>
      <c r="AI69" s="169"/>
    </row>
    <row r="70" spans="1:35" s="168" customFormat="1" ht="83.1" customHeight="1" x14ac:dyDescent="0.2">
      <c r="A70" s="245" t="s">
        <v>1312</v>
      </c>
      <c r="B70" s="167" t="s">
        <v>1166</v>
      </c>
      <c r="C70" s="167" t="s">
        <v>1183</v>
      </c>
      <c r="D70" s="167" t="s">
        <v>21</v>
      </c>
      <c r="E70" s="167" t="s">
        <v>1787</v>
      </c>
      <c r="F70" s="167" t="s">
        <v>151</v>
      </c>
      <c r="G70" s="293" t="s">
        <v>3298</v>
      </c>
      <c r="H70" s="167" t="s">
        <v>1649</v>
      </c>
      <c r="I70" s="166"/>
      <c r="J70" s="167"/>
      <c r="K70" s="166" t="s">
        <v>1698</v>
      </c>
      <c r="L70" s="166"/>
      <c r="M70" s="170" t="s">
        <v>1199</v>
      </c>
      <c r="N70" s="258" t="s">
        <v>1219</v>
      </c>
      <c r="O70" s="253" t="s">
        <v>2792</v>
      </c>
      <c r="P70" s="204"/>
      <c r="Q70" s="166" t="s">
        <v>298</v>
      </c>
      <c r="R70" s="166" t="s">
        <v>579</v>
      </c>
      <c r="S70" s="246" t="s">
        <v>999</v>
      </c>
      <c r="T70" s="287" t="s">
        <v>3010</v>
      </c>
      <c r="U70" s="285" t="s">
        <v>3461</v>
      </c>
      <c r="V70" s="281" t="s">
        <v>2947</v>
      </c>
      <c r="W70" s="246" t="s">
        <v>423</v>
      </c>
      <c r="X70" s="246" t="s">
        <v>821</v>
      </c>
      <c r="Y70" s="1"/>
      <c r="AA70" s="255">
        <f>IF(OR(J70="Fail",ISBLANK(J70)),INDEX('Issue Code Table'!C:C,MATCH(N:N,'Issue Code Table'!A:A,0)),IF(M70="Critical",6,IF(M70="Significant",5,IF(M70="Moderate",3,2))))</f>
        <v>6</v>
      </c>
      <c r="AB70" s="169"/>
      <c r="AC70" s="169"/>
      <c r="AD70" s="169"/>
      <c r="AE70" s="169"/>
      <c r="AF70" s="169"/>
      <c r="AG70" s="169"/>
      <c r="AI70" s="169"/>
    </row>
    <row r="71" spans="1:35" s="168" customFormat="1" ht="83.1" customHeight="1" x14ac:dyDescent="0.2">
      <c r="A71" s="245" t="s">
        <v>1313</v>
      </c>
      <c r="B71" s="167" t="s">
        <v>478</v>
      </c>
      <c r="C71" s="167" t="s">
        <v>1172</v>
      </c>
      <c r="D71" s="167" t="s">
        <v>21</v>
      </c>
      <c r="E71" s="167" t="s">
        <v>1788</v>
      </c>
      <c r="F71" s="167" t="s">
        <v>164</v>
      </c>
      <c r="G71" s="293" t="s">
        <v>3299</v>
      </c>
      <c r="H71" s="167" t="s">
        <v>1650</v>
      </c>
      <c r="I71" s="166"/>
      <c r="J71" s="167"/>
      <c r="K71" s="166" t="s">
        <v>1699</v>
      </c>
      <c r="L71" s="166"/>
      <c r="M71" s="253" t="s">
        <v>1199</v>
      </c>
      <c r="N71" s="253" t="s">
        <v>2608</v>
      </c>
      <c r="O71" s="253" t="s">
        <v>2778</v>
      </c>
      <c r="P71" s="204"/>
      <c r="Q71" s="166" t="s">
        <v>298</v>
      </c>
      <c r="R71" s="166" t="s">
        <v>580</v>
      </c>
      <c r="S71" s="246" t="s">
        <v>326</v>
      </c>
      <c r="T71" s="287" t="s">
        <v>3081</v>
      </c>
      <c r="U71" s="285" t="s">
        <v>3462</v>
      </c>
      <c r="V71" s="281" t="s">
        <v>2947</v>
      </c>
      <c r="W71" s="246" t="s">
        <v>401</v>
      </c>
      <c r="X71" s="246" t="s">
        <v>822</v>
      </c>
      <c r="Y71" s="1"/>
      <c r="AA71" s="255">
        <f>IF(OR(J71="Fail",ISBLANK(J71)),INDEX('Issue Code Table'!C:C,MATCH(N:N,'Issue Code Table'!A:A,0)),IF(M71="Critical",6,IF(M71="Significant",5,IF(M71="Moderate",3,2))))</f>
        <v>5</v>
      </c>
      <c r="AB71" s="169"/>
      <c r="AC71" s="169"/>
      <c r="AD71" s="169"/>
      <c r="AE71" s="169"/>
      <c r="AF71" s="169"/>
      <c r="AG71" s="169"/>
      <c r="AI71" s="169"/>
    </row>
    <row r="72" spans="1:35" s="168" customFormat="1" ht="83.1" customHeight="1" x14ac:dyDescent="0.2">
      <c r="A72" s="245" t="s">
        <v>1314</v>
      </c>
      <c r="B72" s="167" t="s">
        <v>483</v>
      </c>
      <c r="C72" s="167" t="s">
        <v>1186</v>
      </c>
      <c r="D72" s="167" t="s">
        <v>21</v>
      </c>
      <c r="E72" s="167" t="s">
        <v>1789</v>
      </c>
      <c r="F72" s="167" t="s">
        <v>142</v>
      </c>
      <c r="G72" s="293" t="s">
        <v>3300</v>
      </c>
      <c r="H72" s="167" t="s">
        <v>1651</v>
      </c>
      <c r="I72" s="166"/>
      <c r="J72" s="167"/>
      <c r="K72" s="166" t="s">
        <v>1700</v>
      </c>
      <c r="L72" s="166"/>
      <c r="M72" s="170" t="s">
        <v>1199</v>
      </c>
      <c r="N72" s="253" t="s">
        <v>2608</v>
      </c>
      <c r="O72" s="253" t="s">
        <v>2778</v>
      </c>
      <c r="P72" s="204"/>
      <c r="Q72" s="166" t="s">
        <v>298</v>
      </c>
      <c r="R72" s="166" t="s">
        <v>581</v>
      </c>
      <c r="S72" s="246" t="s">
        <v>1000</v>
      </c>
      <c r="T72" s="287" t="s">
        <v>3082</v>
      </c>
      <c r="U72" s="285" t="s">
        <v>3463</v>
      </c>
      <c r="V72" s="281" t="s">
        <v>2947</v>
      </c>
      <c r="W72" s="246" t="s">
        <v>401</v>
      </c>
      <c r="X72" s="246" t="s">
        <v>823</v>
      </c>
      <c r="Y72" s="1"/>
      <c r="AA72" s="255">
        <f>IF(OR(J72="Fail",ISBLANK(J72)),INDEX('Issue Code Table'!C:C,MATCH(N:N,'Issue Code Table'!A:A,0)),IF(M72="Critical",6,IF(M72="Significant",5,IF(M72="Moderate",3,2))))</f>
        <v>5</v>
      </c>
      <c r="AB72" s="169"/>
      <c r="AC72" s="169"/>
      <c r="AD72" s="169"/>
      <c r="AE72" s="169"/>
      <c r="AF72" s="169"/>
      <c r="AG72" s="169"/>
      <c r="AI72" s="169"/>
    </row>
    <row r="73" spans="1:35" s="168" customFormat="1" ht="83.1" customHeight="1" x14ac:dyDescent="0.2">
      <c r="A73" s="245" t="s">
        <v>1315</v>
      </c>
      <c r="B73" s="167" t="s">
        <v>478</v>
      </c>
      <c r="C73" s="167" t="s">
        <v>1172</v>
      </c>
      <c r="D73" s="167" t="s">
        <v>21</v>
      </c>
      <c r="E73" s="167" t="s">
        <v>1790</v>
      </c>
      <c r="F73" s="167" t="s">
        <v>1146</v>
      </c>
      <c r="G73" s="293" t="s">
        <v>1790</v>
      </c>
      <c r="H73" s="167" t="s">
        <v>1652</v>
      </c>
      <c r="I73" s="166"/>
      <c r="J73" s="167"/>
      <c r="K73" s="166" t="s">
        <v>1653</v>
      </c>
      <c r="L73" s="166"/>
      <c r="M73" s="253" t="s">
        <v>1199</v>
      </c>
      <c r="N73" s="253" t="s">
        <v>1222</v>
      </c>
      <c r="O73" s="253" t="s">
        <v>2788</v>
      </c>
      <c r="P73" s="204"/>
      <c r="Q73" s="166" t="s">
        <v>298</v>
      </c>
      <c r="R73" s="166" t="s">
        <v>582</v>
      </c>
      <c r="S73" s="246" t="s">
        <v>1001</v>
      </c>
      <c r="T73" s="287" t="s">
        <v>3084</v>
      </c>
      <c r="U73" s="285" t="s">
        <v>3464</v>
      </c>
      <c r="V73" s="281" t="s">
        <v>2947</v>
      </c>
      <c r="W73" s="246" t="s">
        <v>824</v>
      </c>
      <c r="X73" s="246" t="s">
        <v>825</v>
      </c>
      <c r="Y73" s="1"/>
      <c r="AA73" s="255">
        <f>IF(OR(J73="Fail",ISBLANK(J73)),INDEX('Issue Code Table'!C:C,MATCH(N:N,'Issue Code Table'!A:A,0)),IF(M73="Critical",6,IF(M73="Significant",5,IF(M73="Moderate",3,2))))</f>
        <v>5</v>
      </c>
      <c r="AB73" s="169"/>
      <c r="AC73" s="169"/>
      <c r="AD73" s="169"/>
      <c r="AE73" s="169"/>
      <c r="AF73" s="169"/>
      <c r="AG73" s="169"/>
      <c r="AI73" s="169"/>
    </row>
    <row r="74" spans="1:35" s="168" customFormat="1" ht="83.1" customHeight="1" x14ac:dyDescent="0.2">
      <c r="A74" s="245" t="s">
        <v>1316</v>
      </c>
      <c r="B74" s="167" t="s">
        <v>1164</v>
      </c>
      <c r="C74" s="167" t="s">
        <v>1177</v>
      </c>
      <c r="D74" s="167" t="s">
        <v>21</v>
      </c>
      <c r="E74" s="167" t="s">
        <v>1791</v>
      </c>
      <c r="F74" s="167" t="s">
        <v>147</v>
      </c>
      <c r="G74" s="293" t="s">
        <v>3301</v>
      </c>
      <c r="H74" s="167" t="s">
        <v>1346</v>
      </c>
      <c r="I74" s="166"/>
      <c r="J74" s="167"/>
      <c r="K74" s="166" t="s">
        <v>1701</v>
      </c>
      <c r="L74" s="166"/>
      <c r="M74" s="170" t="s">
        <v>1199</v>
      </c>
      <c r="N74" s="253" t="s">
        <v>2608</v>
      </c>
      <c r="O74" s="257" t="s">
        <v>2778</v>
      </c>
      <c r="P74" s="204"/>
      <c r="Q74" s="166" t="s">
        <v>298</v>
      </c>
      <c r="R74" s="166" t="s">
        <v>583</v>
      </c>
      <c r="S74" s="246" t="s">
        <v>315</v>
      </c>
      <c r="T74" s="287" t="s">
        <v>3083</v>
      </c>
      <c r="U74" s="285" t="s">
        <v>3465</v>
      </c>
      <c r="V74" s="281" t="s">
        <v>2947</v>
      </c>
      <c r="W74" s="246" t="s">
        <v>408</v>
      </c>
      <c r="X74" s="246" t="s">
        <v>826</v>
      </c>
      <c r="Y74" s="1"/>
      <c r="AA74" s="255">
        <f>IF(OR(J74="Fail",ISBLANK(J74)),INDEX('Issue Code Table'!C:C,MATCH(N:N,'Issue Code Table'!A:A,0)),IF(M74="Critical",6,IF(M74="Significant",5,IF(M74="Moderate",3,2))))</f>
        <v>5</v>
      </c>
      <c r="AB74" s="169"/>
      <c r="AC74" s="169"/>
      <c r="AD74" s="169"/>
      <c r="AE74" s="169"/>
      <c r="AF74" s="169"/>
      <c r="AG74" s="169"/>
      <c r="AI74" s="169"/>
    </row>
    <row r="75" spans="1:35" s="168" customFormat="1" ht="83.1" customHeight="1" x14ac:dyDescent="0.2">
      <c r="A75" s="245" t="s">
        <v>1317</v>
      </c>
      <c r="B75" s="167" t="s">
        <v>1166</v>
      </c>
      <c r="C75" s="167" t="s">
        <v>1183</v>
      </c>
      <c r="D75" s="167" t="s">
        <v>21</v>
      </c>
      <c r="E75" s="167" t="s">
        <v>1792</v>
      </c>
      <c r="F75" s="167" t="s">
        <v>175</v>
      </c>
      <c r="G75" s="293" t="s">
        <v>3302</v>
      </c>
      <c r="H75" s="167" t="s">
        <v>1347</v>
      </c>
      <c r="I75" s="166"/>
      <c r="J75" s="167"/>
      <c r="K75" s="166" t="s">
        <v>1702</v>
      </c>
      <c r="L75" s="166"/>
      <c r="M75" s="170" t="s">
        <v>1199</v>
      </c>
      <c r="N75" s="258" t="s">
        <v>1219</v>
      </c>
      <c r="O75" s="253" t="s">
        <v>2792</v>
      </c>
      <c r="P75" s="204"/>
      <c r="Q75" s="166" t="s">
        <v>298</v>
      </c>
      <c r="R75" s="166" t="s">
        <v>584</v>
      </c>
      <c r="S75" s="246" t="s">
        <v>999</v>
      </c>
      <c r="T75" s="287" t="s">
        <v>3085</v>
      </c>
      <c r="U75" s="285" t="s">
        <v>3466</v>
      </c>
      <c r="V75" s="281" t="s">
        <v>2947</v>
      </c>
      <c r="W75" s="246" t="s">
        <v>827</v>
      </c>
      <c r="X75" s="246" t="s">
        <v>828</v>
      </c>
      <c r="Y75" s="1"/>
      <c r="AA75" s="255">
        <f>IF(OR(J75="Fail",ISBLANK(J75)),INDEX('Issue Code Table'!C:C,MATCH(N:N,'Issue Code Table'!A:A,0)),IF(M75="Critical",6,IF(M75="Significant",5,IF(M75="Moderate",3,2))))</f>
        <v>6</v>
      </c>
      <c r="AB75" s="169"/>
      <c r="AC75" s="169"/>
      <c r="AD75" s="169"/>
      <c r="AE75" s="169"/>
      <c r="AF75" s="169"/>
      <c r="AG75" s="169"/>
      <c r="AI75" s="169"/>
    </row>
    <row r="76" spans="1:35" s="168" customFormat="1" ht="83.1" customHeight="1" x14ac:dyDescent="0.2">
      <c r="A76" s="245" t="s">
        <v>1318</v>
      </c>
      <c r="B76" s="167" t="s">
        <v>1166</v>
      </c>
      <c r="C76" s="167" t="s">
        <v>1183</v>
      </c>
      <c r="D76" s="167" t="s">
        <v>21</v>
      </c>
      <c r="E76" s="167" t="s">
        <v>1793</v>
      </c>
      <c r="F76" s="167" t="s">
        <v>163</v>
      </c>
      <c r="G76" s="293" t="s">
        <v>3303</v>
      </c>
      <c r="H76" s="167" t="s">
        <v>1348</v>
      </c>
      <c r="I76" s="166"/>
      <c r="J76" s="167"/>
      <c r="K76" s="166" t="s">
        <v>1703</v>
      </c>
      <c r="L76" s="166"/>
      <c r="M76" s="170" t="s">
        <v>1199</v>
      </c>
      <c r="N76" s="258" t="s">
        <v>1219</v>
      </c>
      <c r="O76" s="253" t="s">
        <v>2792</v>
      </c>
      <c r="P76" s="204"/>
      <c r="Q76" s="166" t="s">
        <v>298</v>
      </c>
      <c r="R76" s="166" t="s">
        <v>585</v>
      </c>
      <c r="S76" s="246" t="s">
        <v>1002</v>
      </c>
      <c r="T76" s="287" t="s">
        <v>3086</v>
      </c>
      <c r="U76" s="285" t="s">
        <v>3467</v>
      </c>
      <c r="V76" s="281" t="s">
        <v>2947</v>
      </c>
      <c r="W76" s="246" t="s">
        <v>829</v>
      </c>
      <c r="X76" s="246" t="s">
        <v>830</v>
      </c>
      <c r="Y76" s="1"/>
      <c r="AA76" s="255">
        <f>IF(OR(J76="Fail",ISBLANK(J76)),INDEX('Issue Code Table'!C:C,MATCH(N:N,'Issue Code Table'!A:A,0)),IF(M76="Critical",6,IF(M76="Significant",5,IF(M76="Moderate",3,2))))</f>
        <v>6</v>
      </c>
      <c r="AB76" s="169"/>
      <c r="AC76" s="169"/>
      <c r="AD76" s="169"/>
      <c r="AE76" s="169"/>
      <c r="AF76" s="169"/>
      <c r="AG76" s="169"/>
      <c r="AI76" s="169"/>
    </row>
    <row r="77" spans="1:35" s="168" customFormat="1" ht="83.1" customHeight="1" x14ac:dyDescent="0.2">
      <c r="A77" s="245" t="s">
        <v>1319</v>
      </c>
      <c r="B77" s="167" t="s">
        <v>484</v>
      </c>
      <c r="C77" s="167" t="s">
        <v>1189</v>
      </c>
      <c r="D77" s="167" t="s">
        <v>21</v>
      </c>
      <c r="E77" s="167" t="s">
        <v>1794</v>
      </c>
      <c r="F77" s="167" t="s">
        <v>181</v>
      </c>
      <c r="G77" s="293" t="s">
        <v>3304</v>
      </c>
      <c r="H77" s="167" t="s">
        <v>1349</v>
      </c>
      <c r="I77" s="166"/>
      <c r="J77" s="167"/>
      <c r="K77" s="166" t="s">
        <v>1951</v>
      </c>
      <c r="L77" s="166"/>
      <c r="M77" s="253" t="s">
        <v>1199</v>
      </c>
      <c r="N77" s="253" t="s">
        <v>1224</v>
      </c>
      <c r="O77" s="257" t="s">
        <v>2793</v>
      </c>
      <c r="P77" s="204"/>
      <c r="Q77" s="166" t="s">
        <v>298</v>
      </c>
      <c r="R77" s="166" t="s">
        <v>586</v>
      </c>
      <c r="S77" s="246" t="s">
        <v>338</v>
      </c>
      <c r="T77" s="287" t="s">
        <v>3087</v>
      </c>
      <c r="U77" s="285" t="s">
        <v>3468</v>
      </c>
      <c r="V77" s="281" t="s">
        <v>2947</v>
      </c>
      <c r="W77" s="246" t="s">
        <v>428</v>
      </c>
      <c r="X77" s="246" t="s">
        <v>831</v>
      </c>
      <c r="Y77" s="1"/>
      <c r="AA77" s="255">
        <f>IF(OR(J77="Fail",ISBLANK(J77)),INDEX('Issue Code Table'!C:C,MATCH(N:N,'Issue Code Table'!A:A,0)),IF(M77="Critical",6,IF(M77="Significant",5,IF(M77="Moderate",3,2))))</f>
        <v>5</v>
      </c>
      <c r="AB77" s="169"/>
      <c r="AC77" s="169"/>
      <c r="AD77" s="169"/>
      <c r="AE77" s="169"/>
      <c r="AF77" s="169"/>
      <c r="AG77" s="169"/>
      <c r="AI77" s="169"/>
    </row>
    <row r="78" spans="1:35" s="168" customFormat="1" ht="83.1" customHeight="1" x14ac:dyDescent="0.2">
      <c r="A78" s="245" t="s">
        <v>1320</v>
      </c>
      <c r="B78" s="167" t="s">
        <v>489</v>
      </c>
      <c r="C78" s="167" t="s">
        <v>1178</v>
      </c>
      <c r="D78" s="167" t="s">
        <v>21</v>
      </c>
      <c r="E78" s="167" t="s">
        <v>1795</v>
      </c>
      <c r="F78" s="167" t="s">
        <v>174</v>
      </c>
      <c r="G78" s="293" t="s">
        <v>3305</v>
      </c>
      <c r="H78" s="167" t="s">
        <v>1350</v>
      </c>
      <c r="I78" s="166"/>
      <c r="J78" s="167"/>
      <c r="K78" s="166" t="s">
        <v>1952</v>
      </c>
      <c r="L78" s="166"/>
      <c r="M78" s="170" t="s">
        <v>1199</v>
      </c>
      <c r="N78" s="258" t="s">
        <v>1219</v>
      </c>
      <c r="O78" s="253" t="s">
        <v>2792</v>
      </c>
      <c r="P78" s="204"/>
      <c r="Q78" s="166" t="s">
        <v>298</v>
      </c>
      <c r="R78" s="166" t="s">
        <v>587</v>
      </c>
      <c r="S78" s="246" t="s">
        <v>333</v>
      </c>
      <c r="T78" s="287" t="s">
        <v>3088</v>
      </c>
      <c r="U78" s="285" t="s">
        <v>3469</v>
      </c>
      <c r="V78" s="281" t="s">
        <v>2947</v>
      </c>
      <c r="W78" s="246" t="s">
        <v>422</v>
      </c>
      <c r="X78" s="246" t="s">
        <v>832</v>
      </c>
      <c r="Y78" s="1"/>
      <c r="AA78" s="255">
        <f>IF(OR(J78="Fail",ISBLANK(J78)),INDEX('Issue Code Table'!C:C,MATCH(N:N,'Issue Code Table'!A:A,0)),IF(M78="Critical",6,IF(M78="Significant",5,IF(M78="Moderate",3,2))))</f>
        <v>6</v>
      </c>
      <c r="AB78" s="169"/>
      <c r="AC78" s="169"/>
      <c r="AD78" s="169"/>
      <c r="AE78" s="169"/>
      <c r="AF78" s="169"/>
      <c r="AG78" s="169"/>
      <c r="AI78" s="169"/>
    </row>
    <row r="79" spans="1:35" s="168" customFormat="1" ht="83.1" customHeight="1" x14ac:dyDescent="0.2">
      <c r="A79" s="245" t="s">
        <v>1321</v>
      </c>
      <c r="B79" s="167" t="s">
        <v>478</v>
      </c>
      <c r="C79" s="167" t="s">
        <v>1172</v>
      </c>
      <c r="D79" s="167" t="s">
        <v>21</v>
      </c>
      <c r="E79" s="167" t="s">
        <v>1796</v>
      </c>
      <c r="F79" s="167" t="s">
        <v>144</v>
      </c>
      <c r="G79" s="293" t="s">
        <v>3306</v>
      </c>
      <c r="H79" s="167" t="s">
        <v>1351</v>
      </c>
      <c r="I79" s="166"/>
      <c r="J79" s="167"/>
      <c r="K79" s="166" t="s">
        <v>1704</v>
      </c>
      <c r="L79" s="166"/>
      <c r="M79" s="253" t="s">
        <v>1199</v>
      </c>
      <c r="N79" s="253" t="s">
        <v>2608</v>
      </c>
      <c r="O79" s="253" t="s">
        <v>2778</v>
      </c>
      <c r="P79" s="204"/>
      <c r="Q79" s="166" t="s">
        <v>298</v>
      </c>
      <c r="R79" s="166" t="s">
        <v>588</v>
      </c>
      <c r="S79" s="246" t="s">
        <v>313</v>
      </c>
      <c r="T79" s="287" t="s">
        <v>3089</v>
      </c>
      <c r="U79" s="285" t="s">
        <v>3470</v>
      </c>
      <c r="V79" s="281" t="s">
        <v>2947</v>
      </c>
      <c r="W79" s="246" t="s">
        <v>405</v>
      </c>
      <c r="X79" s="246" t="s">
        <v>833</v>
      </c>
      <c r="Y79" s="1"/>
      <c r="AA79" s="255">
        <f>IF(OR(J79="Fail",ISBLANK(J79)),INDEX('Issue Code Table'!C:C,MATCH(N:N,'Issue Code Table'!A:A,0)),IF(M79="Critical",6,IF(M79="Significant",5,IF(M79="Moderate",3,2))))</f>
        <v>5</v>
      </c>
      <c r="AB79" s="169"/>
      <c r="AC79" s="169"/>
      <c r="AD79" s="169"/>
      <c r="AE79" s="169"/>
      <c r="AF79" s="169"/>
      <c r="AG79" s="169"/>
      <c r="AI79" s="169"/>
    </row>
    <row r="80" spans="1:35" s="168" customFormat="1" ht="83.1" customHeight="1" x14ac:dyDescent="0.2">
      <c r="A80" s="245" t="s">
        <v>1322</v>
      </c>
      <c r="B80" s="167" t="s">
        <v>478</v>
      </c>
      <c r="C80" s="167" t="s">
        <v>1172</v>
      </c>
      <c r="D80" s="167" t="s">
        <v>21</v>
      </c>
      <c r="E80" s="167" t="s">
        <v>1966</v>
      </c>
      <c r="F80" s="167" t="s">
        <v>157</v>
      </c>
      <c r="G80" s="293" t="s">
        <v>3307</v>
      </c>
      <c r="H80" s="167" t="s">
        <v>2931</v>
      </c>
      <c r="I80" s="166"/>
      <c r="J80" s="167"/>
      <c r="K80" s="166" t="s">
        <v>1937</v>
      </c>
      <c r="L80" s="166"/>
      <c r="M80" s="170" t="s">
        <v>1199</v>
      </c>
      <c r="N80" s="253" t="s">
        <v>2608</v>
      </c>
      <c r="O80" s="253" t="s">
        <v>2778</v>
      </c>
      <c r="P80" s="204"/>
      <c r="Q80" s="166" t="s">
        <v>298</v>
      </c>
      <c r="R80" s="166" t="s">
        <v>589</v>
      </c>
      <c r="S80" s="246" t="s">
        <v>321</v>
      </c>
      <c r="T80" s="287" t="s">
        <v>3090</v>
      </c>
      <c r="U80" s="285" t="s">
        <v>3471</v>
      </c>
      <c r="V80" s="281" t="s">
        <v>2947</v>
      </c>
      <c r="W80" s="246" t="s">
        <v>411</v>
      </c>
      <c r="X80" s="246" t="s">
        <v>834</v>
      </c>
      <c r="Y80" s="1"/>
      <c r="AA80" s="255">
        <f>IF(OR(J80="Fail",ISBLANK(J80)),INDEX('Issue Code Table'!C:C,MATCH(N:N,'Issue Code Table'!A:A,0)),IF(M80="Critical",6,IF(M80="Significant",5,IF(M80="Moderate",3,2))))</f>
        <v>5</v>
      </c>
      <c r="AB80" s="169"/>
      <c r="AC80" s="169"/>
      <c r="AD80" s="169"/>
      <c r="AE80" s="169"/>
      <c r="AF80" s="169"/>
      <c r="AG80" s="169"/>
      <c r="AI80" s="169"/>
    </row>
    <row r="81" spans="1:35" s="168" customFormat="1" ht="83.1" customHeight="1" x14ac:dyDescent="0.2">
      <c r="A81" s="245" t="s">
        <v>1323</v>
      </c>
      <c r="B81" s="167" t="s">
        <v>1166</v>
      </c>
      <c r="C81" s="167" t="s">
        <v>1183</v>
      </c>
      <c r="D81" s="167" t="s">
        <v>21</v>
      </c>
      <c r="E81" s="167" t="s">
        <v>1797</v>
      </c>
      <c r="F81" s="167" t="s">
        <v>146</v>
      </c>
      <c r="G81" s="293" t="s">
        <v>3308</v>
      </c>
      <c r="H81" s="167" t="s">
        <v>1352</v>
      </c>
      <c r="I81" s="166"/>
      <c r="J81" s="167"/>
      <c r="K81" s="166" t="s">
        <v>1705</v>
      </c>
      <c r="L81" s="166"/>
      <c r="M81" s="170" t="s">
        <v>1199</v>
      </c>
      <c r="N81" s="258" t="s">
        <v>1219</v>
      </c>
      <c r="O81" s="253" t="s">
        <v>2792</v>
      </c>
      <c r="P81" s="204"/>
      <c r="Q81" s="166" t="s">
        <v>298</v>
      </c>
      <c r="R81" s="166" t="s">
        <v>590</v>
      </c>
      <c r="S81" s="246" t="s">
        <v>1003</v>
      </c>
      <c r="T81" s="287" t="s">
        <v>3011</v>
      </c>
      <c r="U81" s="285" t="s">
        <v>3472</v>
      </c>
      <c r="V81" s="281" t="s">
        <v>2947</v>
      </c>
      <c r="W81" s="246" t="s">
        <v>407</v>
      </c>
      <c r="X81" s="246" t="s">
        <v>835</v>
      </c>
      <c r="Y81" s="1"/>
      <c r="AA81" s="255">
        <f>IF(OR(J81="Fail",ISBLANK(J81)),INDEX('Issue Code Table'!C:C,MATCH(N:N,'Issue Code Table'!A:A,0)),IF(M81="Critical",6,IF(M81="Significant",5,IF(M81="Moderate",3,2))))</f>
        <v>6</v>
      </c>
      <c r="AB81" s="169"/>
      <c r="AC81" s="169"/>
      <c r="AD81" s="169"/>
      <c r="AE81" s="169"/>
      <c r="AF81" s="169"/>
      <c r="AG81" s="169"/>
      <c r="AI81" s="169"/>
    </row>
    <row r="82" spans="1:35" s="168" customFormat="1" ht="83.1" customHeight="1" x14ac:dyDescent="0.2">
      <c r="A82" s="245" t="s">
        <v>1324</v>
      </c>
      <c r="B82" s="167" t="s">
        <v>486</v>
      </c>
      <c r="C82" s="167" t="s">
        <v>1191</v>
      </c>
      <c r="D82" s="167" t="s">
        <v>21</v>
      </c>
      <c r="E82" s="167" t="s">
        <v>1798</v>
      </c>
      <c r="F82" s="167" t="s">
        <v>155</v>
      </c>
      <c r="G82" s="293" t="s">
        <v>3309</v>
      </c>
      <c r="H82" s="167" t="s">
        <v>1353</v>
      </c>
      <c r="I82" s="166"/>
      <c r="J82" s="167"/>
      <c r="K82" s="166" t="s">
        <v>1706</v>
      </c>
      <c r="L82" s="166"/>
      <c r="M82" s="170" t="s">
        <v>1199</v>
      </c>
      <c r="N82" s="170" t="s">
        <v>2829</v>
      </c>
      <c r="O82" s="258" t="s">
        <v>2856</v>
      </c>
      <c r="P82" s="204"/>
      <c r="Q82" s="166" t="s">
        <v>298</v>
      </c>
      <c r="R82" s="166" t="s">
        <v>591</v>
      </c>
      <c r="S82" s="246" t="s">
        <v>1004</v>
      </c>
      <c r="T82" s="287" t="s">
        <v>3091</v>
      </c>
      <c r="U82" s="285" t="s">
        <v>3473</v>
      </c>
      <c r="V82" s="281" t="s">
        <v>2947</v>
      </c>
      <c r="W82" s="246" t="s">
        <v>415</v>
      </c>
      <c r="X82" s="246" t="s">
        <v>836</v>
      </c>
      <c r="Y82" s="1"/>
      <c r="AA82" s="255">
        <f>IF(OR(J82="Fail",ISBLANK(J82)),INDEX('Issue Code Table'!C:C,MATCH(N:N,'Issue Code Table'!A:A,0)),IF(M82="Critical",6,IF(M82="Significant",5,IF(M82="Moderate",3,2))))</f>
        <v>5</v>
      </c>
      <c r="AB82" s="169"/>
      <c r="AC82" s="169"/>
      <c r="AD82" s="169"/>
      <c r="AE82" s="169"/>
      <c r="AF82" s="169"/>
      <c r="AG82" s="169"/>
      <c r="AI82" s="169"/>
    </row>
    <row r="83" spans="1:35" s="168" customFormat="1" ht="83.1" customHeight="1" x14ac:dyDescent="0.2">
      <c r="A83" s="245" t="s">
        <v>1325</v>
      </c>
      <c r="B83" s="167" t="s">
        <v>478</v>
      </c>
      <c r="C83" s="167" t="s">
        <v>1172</v>
      </c>
      <c r="D83" s="167" t="s">
        <v>21</v>
      </c>
      <c r="E83" s="167" t="s">
        <v>1799</v>
      </c>
      <c r="F83" s="167" t="s">
        <v>135</v>
      </c>
      <c r="G83" s="293" t="s">
        <v>3310</v>
      </c>
      <c r="H83" s="167" t="s">
        <v>1354</v>
      </c>
      <c r="I83" s="166"/>
      <c r="J83" s="167"/>
      <c r="K83" s="166" t="s">
        <v>1355</v>
      </c>
      <c r="L83" s="166"/>
      <c r="M83" s="253" t="s">
        <v>1198</v>
      </c>
      <c r="N83" s="253" t="s">
        <v>2104</v>
      </c>
      <c r="O83" s="253" t="s">
        <v>2781</v>
      </c>
      <c r="P83" s="204"/>
      <c r="Q83" s="166" t="s">
        <v>298</v>
      </c>
      <c r="R83" s="166" t="s">
        <v>592</v>
      </c>
      <c r="S83" s="246" t="s">
        <v>305</v>
      </c>
      <c r="T83" s="287" t="s">
        <v>3092</v>
      </c>
      <c r="U83" s="285" t="s">
        <v>3474</v>
      </c>
      <c r="V83" s="281"/>
      <c r="W83" s="246" t="s">
        <v>837</v>
      </c>
      <c r="X83" s="246" t="s">
        <v>838</v>
      </c>
      <c r="Y83" s="1"/>
      <c r="AA83" s="255">
        <f>IF(OR(J83="Fail",ISBLANK(J83)),INDEX('Issue Code Table'!C:C,MATCH(N:N,'Issue Code Table'!A:A,0)),IF(M83="Critical",6,IF(M83="Significant",5,IF(M83="Moderate",3,2))))</f>
        <v>4</v>
      </c>
      <c r="AB83" s="169"/>
      <c r="AC83" s="169"/>
      <c r="AD83" s="169"/>
      <c r="AE83" s="169"/>
      <c r="AF83" s="169"/>
      <c r="AG83" s="169"/>
      <c r="AI83" s="169"/>
    </row>
    <row r="84" spans="1:35" s="168" customFormat="1" ht="83.1" customHeight="1" x14ac:dyDescent="0.2">
      <c r="A84" s="245" t="s">
        <v>1326</v>
      </c>
      <c r="B84" s="167" t="s">
        <v>488</v>
      </c>
      <c r="C84" s="167" t="s">
        <v>1179</v>
      </c>
      <c r="D84" s="167" t="s">
        <v>21</v>
      </c>
      <c r="E84" s="167" t="s">
        <v>1800</v>
      </c>
      <c r="F84" s="167" t="s">
        <v>176</v>
      </c>
      <c r="G84" s="293" t="s">
        <v>3311</v>
      </c>
      <c r="H84" s="167" t="s">
        <v>1356</v>
      </c>
      <c r="I84" s="166"/>
      <c r="J84" s="167"/>
      <c r="K84" s="166" t="s">
        <v>1707</v>
      </c>
      <c r="L84" s="166"/>
      <c r="M84" s="253" t="s">
        <v>1198</v>
      </c>
      <c r="N84" s="253" t="s">
        <v>2104</v>
      </c>
      <c r="O84" s="253" t="s">
        <v>2781</v>
      </c>
      <c r="P84" s="204"/>
      <c r="Q84" s="166" t="s">
        <v>298</v>
      </c>
      <c r="R84" s="166" t="s">
        <v>593</v>
      </c>
      <c r="S84" s="246" t="s">
        <v>334</v>
      </c>
      <c r="T84" s="287" t="s">
        <v>3093</v>
      </c>
      <c r="U84" s="285" t="s">
        <v>3475</v>
      </c>
      <c r="V84" s="281"/>
      <c r="W84" s="246" t="s">
        <v>424</v>
      </c>
      <c r="X84" s="246" t="s">
        <v>839</v>
      </c>
      <c r="Y84" s="1"/>
      <c r="AA84" s="255">
        <f>IF(OR(J84="Fail",ISBLANK(J84)),INDEX('Issue Code Table'!C:C,MATCH(N:N,'Issue Code Table'!A:A,0)),IF(M84="Critical",6,IF(M84="Significant",5,IF(M84="Moderate",3,2))))</f>
        <v>4</v>
      </c>
      <c r="AB84" s="169"/>
      <c r="AC84" s="169"/>
      <c r="AD84" s="169"/>
      <c r="AE84" s="169"/>
      <c r="AF84" s="169"/>
      <c r="AG84" s="169"/>
      <c r="AI84" s="169"/>
    </row>
    <row r="85" spans="1:35" s="168" customFormat="1" ht="83.1" customHeight="1" x14ac:dyDescent="0.2">
      <c r="A85" s="245" t="s">
        <v>1327</v>
      </c>
      <c r="B85" s="167" t="s">
        <v>1164</v>
      </c>
      <c r="C85" s="167" t="s">
        <v>1177</v>
      </c>
      <c r="D85" s="167" t="s">
        <v>21</v>
      </c>
      <c r="E85" s="167" t="s">
        <v>1801</v>
      </c>
      <c r="F85" s="167" t="s">
        <v>179</v>
      </c>
      <c r="G85" s="293" t="s">
        <v>3312</v>
      </c>
      <c r="H85" s="167" t="s">
        <v>1357</v>
      </c>
      <c r="I85" s="166"/>
      <c r="J85" s="167"/>
      <c r="K85" s="166" t="s">
        <v>1953</v>
      </c>
      <c r="L85" s="166"/>
      <c r="M85" s="170" t="s">
        <v>1199</v>
      </c>
      <c r="N85" s="253" t="s">
        <v>2473</v>
      </c>
      <c r="O85" s="253" t="s">
        <v>2779</v>
      </c>
      <c r="P85" s="204"/>
      <c r="Q85" s="166" t="s">
        <v>298</v>
      </c>
      <c r="R85" s="166" t="s">
        <v>594</v>
      </c>
      <c r="S85" s="246" t="s">
        <v>336</v>
      </c>
      <c r="T85" s="287" t="s">
        <v>3094</v>
      </c>
      <c r="U85" s="285" t="s">
        <v>3476</v>
      </c>
      <c r="V85" s="281" t="s">
        <v>2947</v>
      </c>
      <c r="W85" s="246" t="s">
        <v>426</v>
      </c>
      <c r="X85" s="246" t="s">
        <v>840</v>
      </c>
      <c r="Y85" s="1"/>
      <c r="AA85" s="255">
        <f>IF(OR(J85="Fail",ISBLANK(J85)),INDEX('Issue Code Table'!C:C,MATCH(N:N,'Issue Code Table'!A:A,0)),IF(M85="Critical",6,IF(M85="Significant",5,IF(M85="Moderate",3,2))))</f>
        <v>6</v>
      </c>
      <c r="AB85" s="169"/>
      <c r="AC85" s="169"/>
      <c r="AD85" s="169"/>
      <c r="AE85" s="169"/>
      <c r="AF85" s="169"/>
      <c r="AG85" s="169"/>
      <c r="AI85" s="169"/>
    </row>
    <row r="86" spans="1:35" s="168" customFormat="1" ht="83.1" customHeight="1" x14ac:dyDescent="0.2">
      <c r="A86" s="245" t="s">
        <v>1328</v>
      </c>
      <c r="B86" s="167" t="s">
        <v>1164</v>
      </c>
      <c r="C86" s="167" t="s">
        <v>1177</v>
      </c>
      <c r="D86" s="167" t="s">
        <v>21</v>
      </c>
      <c r="E86" s="167" t="s">
        <v>1802</v>
      </c>
      <c r="F86" s="167" t="s">
        <v>180</v>
      </c>
      <c r="G86" s="293" t="s">
        <v>3313</v>
      </c>
      <c r="H86" s="167" t="s">
        <v>1358</v>
      </c>
      <c r="I86" s="166"/>
      <c r="J86" s="167"/>
      <c r="K86" s="166" t="s">
        <v>1954</v>
      </c>
      <c r="L86" s="166"/>
      <c r="M86" s="253" t="s">
        <v>1203</v>
      </c>
      <c r="N86" s="253" t="s">
        <v>2148</v>
      </c>
      <c r="O86" s="257" t="s">
        <v>2775</v>
      </c>
      <c r="P86" s="204"/>
      <c r="Q86" s="166" t="s">
        <v>298</v>
      </c>
      <c r="R86" s="166" t="s">
        <v>595</v>
      </c>
      <c r="S86" s="246" t="s">
        <v>337</v>
      </c>
      <c r="T86" s="287" t="s">
        <v>3095</v>
      </c>
      <c r="U86" s="285" t="s">
        <v>3477</v>
      </c>
      <c r="V86" s="281"/>
      <c r="W86" s="246" t="s">
        <v>427</v>
      </c>
      <c r="X86" s="246" t="s">
        <v>841</v>
      </c>
      <c r="Y86" s="1"/>
      <c r="AA86" s="255">
        <f>IF(OR(J86="Fail",ISBLANK(J86)),INDEX('Issue Code Table'!C:C,MATCH(N:N,'Issue Code Table'!A:A,0)),IF(M86="Critical",6,IF(M86="Significant",5,IF(M86="Moderate",3,2))))</f>
        <v>2</v>
      </c>
      <c r="AB86" s="169"/>
      <c r="AC86" s="169"/>
      <c r="AD86" s="169"/>
      <c r="AE86" s="169"/>
      <c r="AF86" s="169"/>
      <c r="AG86" s="169"/>
      <c r="AI86" s="169"/>
    </row>
    <row r="87" spans="1:35" s="168" customFormat="1" ht="83.1" customHeight="1" x14ac:dyDescent="0.2">
      <c r="A87" s="245" t="s">
        <v>1329</v>
      </c>
      <c r="B87" s="167" t="s">
        <v>478</v>
      </c>
      <c r="C87" s="167" t="s">
        <v>1172</v>
      </c>
      <c r="D87" s="167" t="s">
        <v>21</v>
      </c>
      <c r="E87" s="167" t="s">
        <v>1803</v>
      </c>
      <c r="F87" s="167" t="s">
        <v>140</v>
      </c>
      <c r="G87" s="293" t="s">
        <v>3314</v>
      </c>
      <c r="H87" s="167" t="s">
        <v>1359</v>
      </c>
      <c r="I87" s="166"/>
      <c r="J87" s="167"/>
      <c r="K87" s="166" t="s">
        <v>1708</v>
      </c>
      <c r="L87" s="166"/>
      <c r="M87" s="170" t="s">
        <v>1198</v>
      </c>
      <c r="N87" s="253" t="s">
        <v>1209</v>
      </c>
      <c r="O87" s="253" t="s">
        <v>2794</v>
      </c>
      <c r="P87" s="204"/>
      <c r="Q87" s="166" t="s">
        <v>298</v>
      </c>
      <c r="R87" s="166" t="s">
        <v>596</v>
      </c>
      <c r="S87" s="246" t="s">
        <v>310</v>
      </c>
      <c r="T87" s="287" t="s">
        <v>3096</v>
      </c>
      <c r="U87" s="285" t="s">
        <v>3478</v>
      </c>
      <c r="V87" s="281"/>
      <c r="W87" s="246" t="s">
        <v>401</v>
      </c>
      <c r="X87" s="246" t="s">
        <v>842</v>
      </c>
      <c r="Y87" s="1"/>
      <c r="AA87" s="255">
        <f>IF(OR(J87="Fail",ISBLANK(J87)),INDEX('Issue Code Table'!C:C,MATCH(N:N,'Issue Code Table'!A:A,0)),IF(M87="Critical",6,IF(M87="Significant",5,IF(M87="Moderate",3,2))))</f>
        <v>4</v>
      </c>
      <c r="AB87" s="169"/>
      <c r="AC87" s="169"/>
      <c r="AD87" s="169"/>
      <c r="AE87" s="169"/>
      <c r="AF87" s="169"/>
      <c r="AG87" s="169"/>
      <c r="AI87" s="169"/>
    </row>
    <row r="88" spans="1:35" s="168" customFormat="1" ht="83.1" customHeight="1" x14ac:dyDescent="0.2">
      <c r="A88" s="245" t="s">
        <v>1330</v>
      </c>
      <c r="B88" s="167" t="s">
        <v>478</v>
      </c>
      <c r="C88" s="167" t="s">
        <v>1172</v>
      </c>
      <c r="D88" s="167" t="s">
        <v>21</v>
      </c>
      <c r="E88" s="167" t="s">
        <v>1804</v>
      </c>
      <c r="F88" s="167" t="s">
        <v>173</v>
      </c>
      <c r="G88" s="293" t="s">
        <v>3315</v>
      </c>
      <c r="H88" s="167" t="s">
        <v>1360</v>
      </c>
      <c r="I88" s="166"/>
      <c r="J88" s="167"/>
      <c r="K88" s="166" t="s">
        <v>1709</v>
      </c>
      <c r="L88" s="166"/>
      <c r="M88" s="170" t="s">
        <v>1198</v>
      </c>
      <c r="N88" s="170" t="s">
        <v>2666</v>
      </c>
      <c r="O88" s="258" t="s">
        <v>2857</v>
      </c>
      <c r="P88" s="204"/>
      <c r="Q88" s="166" t="s">
        <v>298</v>
      </c>
      <c r="R88" s="166" t="s">
        <v>597</v>
      </c>
      <c r="S88" s="246" t="s">
        <v>332</v>
      </c>
      <c r="T88" s="287" t="s">
        <v>3097</v>
      </c>
      <c r="U88" s="285" t="s">
        <v>3479</v>
      </c>
      <c r="V88" s="281"/>
      <c r="W88" s="246" t="s">
        <v>421</v>
      </c>
      <c r="X88" s="246" t="s">
        <v>843</v>
      </c>
      <c r="Y88" s="1"/>
      <c r="AA88" s="255">
        <f>IF(OR(J88="Fail",ISBLANK(J88)),INDEX('Issue Code Table'!C:C,MATCH(N:N,'Issue Code Table'!A:A,0)),IF(M88="Critical",6,IF(M88="Significant",5,IF(M88="Moderate",3,2))))</f>
        <v>3</v>
      </c>
      <c r="AB88" s="169"/>
      <c r="AC88" s="169"/>
      <c r="AD88" s="169"/>
      <c r="AE88" s="169"/>
      <c r="AF88" s="169"/>
      <c r="AG88" s="169"/>
      <c r="AI88" s="169"/>
    </row>
    <row r="89" spans="1:35" s="168" customFormat="1" ht="83.1" customHeight="1" x14ac:dyDescent="0.2">
      <c r="A89" s="245" t="s">
        <v>1331</v>
      </c>
      <c r="B89" s="167" t="s">
        <v>1164</v>
      </c>
      <c r="C89" s="167" t="s">
        <v>1177</v>
      </c>
      <c r="D89" s="167" t="s">
        <v>21</v>
      </c>
      <c r="E89" s="167" t="s">
        <v>1805</v>
      </c>
      <c r="F89" s="167" t="s">
        <v>169</v>
      </c>
      <c r="G89" s="293" t="s">
        <v>3316</v>
      </c>
      <c r="H89" s="167" t="s">
        <v>1361</v>
      </c>
      <c r="I89" s="166"/>
      <c r="J89" s="167"/>
      <c r="K89" s="166" t="s">
        <v>1710</v>
      </c>
      <c r="L89" s="166"/>
      <c r="M89" s="253" t="s">
        <v>1203</v>
      </c>
      <c r="N89" s="253" t="s">
        <v>2152</v>
      </c>
      <c r="O89" s="253" t="s">
        <v>2795</v>
      </c>
      <c r="P89" s="204"/>
      <c r="Q89" s="166" t="s">
        <v>298</v>
      </c>
      <c r="R89" s="166" t="s">
        <v>598</v>
      </c>
      <c r="S89" s="246" t="s">
        <v>329</v>
      </c>
      <c r="T89" s="287" t="s">
        <v>3098</v>
      </c>
      <c r="U89" s="285" t="s">
        <v>3480</v>
      </c>
      <c r="V89" s="281"/>
      <c r="W89" s="246" t="s">
        <v>420</v>
      </c>
      <c r="X89" s="246" t="s">
        <v>844</v>
      </c>
      <c r="Y89" s="1"/>
      <c r="AA89" s="255">
        <f>IF(OR(J89="Fail",ISBLANK(J89)),INDEX('Issue Code Table'!C:C,MATCH(N:N,'Issue Code Table'!A:A,0)),IF(M89="Critical",6,IF(M89="Significant",5,IF(M89="Moderate",3,2))))</f>
        <v>4</v>
      </c>
      <c r="AB89" s="169"/>
      <c r="AC89" s="169"/>
      <c r="AD89" s="169"/>
      <c r="AE89" s="169"/>
      <c r="AF89" s="169"/>
      <c r="AG89" s="169"/>
      <c r="AI89" s="169"/>
    </row>
    <row r="90" spans="1:35" s="168" customFormat="1" ht="83.1" customHeight="1" x14ac:dyDescent="0.2">
      <c r="A90" s="245" t="s">
        <v>1332</v>
      </c>
      <c r="B90" s="167" t="s">
        <v>478</v>
      </c>
      <c r="C90" s="167" t="s">
        <v>1172</v>
      </c>
      <c r="D90" s="167" t="s">
        <v>21</v>
      </c>
      <c r="E90" s="167" t="s">
        <v>1806</v>
      </c>
      <c r="F90" s="167" t="s">
        <v>153</v>
      </c>
      <c r="G90" s="293" t="s">
        <v>3317</v>
      </c>
      <c r="H90" s="167" t="s">
        <v>1362</v>
      </c>
      <c r="I90" s="166"/>
      <c r="J90" s="167"/>
      <c r="K90" s="166" t="s">
        <v>1711</v>
      </c>
      <c r="L90" s="166"/>
      <c r="M90" s="253" t="s">
        <v>1199</v>
      </c>
      <c r="N90" s="253" t="s">
        <v>2608</v>
      </c>
      <c r="O90" s="253" t="s">
        <v>2778</v>
      </c>
      <c r="P90" s="204"/>
      <c r="Q90" s="166" t="s">
        <v>298</v>
      </c>
      <c r="R90" s="166" t="s">
        <v>599</v>
      </c>
      <c r="S90" s="246" t="s">
        <v>1005</v>
      </c>
      <c r="T90" s="287" t="s">
        <v>3099</v>
      </c>
      <c r="U90" s="285" t="s">
        <v>3481</v>
      </c>
      <c r="V90" s="281" t="s">
        <v>2947</v>
      </c>
      <c r="W90" s="246" t="s">
        <v>413</v>
      </c>
      <c r="X90" s="246" t="s">
        <v>845</v>
      </c>
      <c r="Y90" s="1"/>
      <c r="AA90" s="255">
        <f>IF(OR(J90="Fail",ISBLANK(J90)),INDEX('Issue Code Table'!C:C,MATCH(N:N,'Issue Code Table'!A:A,0)),IF(M90="Critical",6,IF(M90="Significant",5,IF(M90="Moderate",3,2))))</f>
        <v>5</v>
      </c>
      <c r="AB90" s="169"/>
      <c r="AC90" s="169"/>
      <c r="AD90" s="169"/>
      <c r="AE90" s="169"/>
      <c r="AF90" s="169"/>
      <c r="AG90" s="169"/>
      <c r="AI90" s="169"/>
    </row>
    <row r="91" spans="1:35" s="168" customFormat="1" ht="83.1" customHeight="1" x14ac:dyDescent="0.2">
      <c r="A91" s="245" t="s">
        <v>1333</v>
      </c>
      <c r="B91" s="167" t="s">
        <v>478</v>
      </c>
      <c r="C91" s="167" t="s">
        <v>1172</v>
      </c>
      <c r="D91" s="167" t="s">
        <v>21</v>
      </c>
      <c r="E91" s="167" t="s">
        <v>1807</v>
      </c>
      <c r="F91" s="167" t="s">
        <v>172</v>
      </c>
      <c r="G91" s="293" t="s">
        <v>3318</v>
      </c>
      <c r="H91" s="167" t="s">
        <v>1363</v>
      </c>
      <c r="I91" s="166"/>
      <c r="J91" s="167"/>
      <c r="K91" s="166" t="s">
        <v>1712</v>
      </c>
      <c r="L91" s="166"/>
      <c r="M91" s="253" t="s">
        <v>1199</v>
      </c>
      <c r="N91" s="253" t="s">
        <v>1222</v>
      </c>
      <c r="O91" s="253" t="s">
        <v>2788</v>
      </c>
      <c r="P91" s="204"/>
      <c r="Q91" s="166" t="s">
        <v>298</v>
      </c>
      <c r="R91" s="166" t="s">
        <v>600</v>
      </c>
      <c r="S91" s="246" t="s">
        <v>331</v>
      </c>
      <c r="T91" s="287" t="s">
        <v>3100</v>
      </c>
      <c r="U91" s="285" t="s">
        <v>3482</v>
      </c>
      <c r="V91" s="281" t="s">
        <v>2947</v>
      </c>
      <c r="W91" s="246" t="s">
        <v>846</v>
      </c>
      <c r="X91" s="246" t="s">
        <v>847</v>
      </c>
      <c r="Y91" s="1"/>
      <c r="AA91" s="255">
        <f>IF(OR(J91="Fail",ISBLANK(J91)),INDEX('Issue Code Table'!C:C,MATCH(N:N,'Issue Code Table'!A:A,0)),IF(M91="Critical",6,IF(M91="Significant",5,IF(M91="Moderate",3,2))))</f>
        <v>5</v>
      </c>
      <c r="AB91" s="169"/>
      <c r="AC91" s="169"/>
      <c r="AD91" s="169"/>
      <c r="AE91" s="169"/>
      <c r="AF91" s="169"/>
      <c r="AG91" s="169"/>
      <c r="AI91" s="169"/>
    </row>
    <row r="92" spans="1:35" s="168" customFormat="1" ht="83.1" customHeight="1" x14ac:dyDescent="0.2">
      <c r="A92" s="245" t="s">
        <v>1334</v>
      </c>
      <c r="B92" s="167" t="s">
        <v>1164</v>
      </c>
      <c r="C92" s="167" t="s">
        <v>1177</v>
      </c>
      <c r="D92" s="167" t="s">
        <v>21</v>
      </c>
      <c r="E92" s="167" t="s">
        <v>1808</v>
      </c>
      <c r="F92" s="167" t="s">
        <v>160</v>
      </c>
      <c r="G92" s="293" t="s">
        <v>3319</v>
      </c>
      <c r="H92" s="167" t="s">
        <v>1364</v>
      </c>
      <c r="I92" s="166"/>
      <c r="J92" s="167"/>
      <c r="K92" s="166" t="s">
        <v>1365</v>
      </c>
      <c r="L92" s="166"/>
      <c r="M92" s="253" t="s">
        <v>1199</v>
      </c>
      <c r="N92" s="253" t="s">
        <v>2473</v>
      </c>
      <c r="O92" s="253" t="s">
        <v>2779</v>
      </c>
      <c r="P92" s="204"/>
      <c r="Q92" s="166" t="s">
        <v>298</v>
      </c>
      <c r="R92" s="166" t="s">
        <v>601</v>
      </c>
      <c r="S92" s="246" t="s">
        <v>323</v>
      </c>
      <c r="T92" s="287" t="s">
        <v>3101</v>
      </c>
      <c r="U92" s="285" t="s">
        <v>3483</v>
      </c>
      <c r="V92" s="281" t="s">
        <v>2947</v>
      </c>
      <c r="W92" s="246" t="s">
        <v>418</v>
      </c>
      <c r="X92" s="246" t="s">
        <v>848</v>
      </c>
      <c r="Y92" s="1"/>
      <c r="AA92" s="255">
        <f>IF(OR(J92="Fail",ISBLANK(J92)),INDEX('Issue Code Table'!C:C,MATCH(N:N,'Issue Code Table'!A:A,0)),IF(M92="Critical",6,IF(M92="Significant",5,IF(M92="Moderate",3,2))))</f>
        <v>6</v>
      </c>
      <c r="AB92" s="169"/>
      <c r="AC92" s="169"/>
      <c r="AD92" s="169"/>
      <c r="AE92" s="169"/>
      <c r="AF92" s="169"/>
      <c r="AG92" s="169"/>
      <c r="AI92" s="169"/>
    </row>
    <row r="93" spans="1:35" s="168" customFormat="1" ht="83.1" customHeight="1" x14ac:dyDescent="0.2">
      <c r="A93" s="245" t="s">
        <v>1335</v>
      </c>
      <c r="B93" s="167" t="s">
        <v>2808</v>
      </c>
      <c r="C93" s="167" t="s">
        <v>2809</v>
      </c>
      <c r="D93" s="167" t="s">
        <v>21</v>
      </c>
      <c r="E93" s="167" t="s">
        <v>1809</v>
      </c>
      <c r="F93" s="167" t="s">
        <v>145</v>
      </c>
      <c r="G93" s="293" t="s">
        <v>3320</v>
      </c>
      <c r="H93" s="167" t="s">
        <v>1366</v>
      </c>
      <c r="I93" s="166"/>
      <c r="J93" s="167"/>
      <c r="K93" s="166" t="s">
        <v>1367</v>
      </c>
      <c r="L93" s="166"/>
      <c r="M93" s="253" t="s">
        <v>1198</v>
      </c>
      <c r="N93" s="253" t="s">
        <v>2387</v>
      </c>
      <c r="O93" s="253" t="s">
        <v>2796</v>
      </c>
      <c r="P93" s="204"/>
      <c r="Q93" s="166" t="s">
        <v>298</v>
      </c>
      <c r="R93" s="166" t="s">
        <v>602</v>
      </c>
      <c r="S93" s="246" t="s">
        <v>314</v>
      </c>
      <c r="T93" s="287" t="s">
        <v>3102</v>
      </c>
      <c r="U93" s="285" t="s">
        <v>3484</v>
      </c>
      <c r="V93" s="281"/>
      <c r="W93" s="246" t="s">
        <v>406</v>
      </c>
      <c r="X93" s="246" t="s">
        <v>849</v>
      </c>
      <c r="Y93" s="1"/>
      <c r="AA93" s="255">
        <f>IF(OR(J93="Fail",ISBLANK(J93)),INDEX('Issue Code Table'!C:C,MATCH(N:N,'Issue Code Table'!A:A,0)),IF(M93="Critical",6,IF(M93="Significant",5,IF(M93="Moderate",3,2))))</f>
        <v>4</v>
      </c>
      <c r="AB93" s="169"/>
      <c r="AC93" s="169"/>
      <c r="AD93" s="169"/>
      <c r="AE93" s="169"/>
      <c r="AF93" s="169"/>
      <c r="AG93" s="169"/>
      <c r="AI93" s="169"/>
    </row>
    <row r="94" spans="1:35" s="168" customFormat="1" ht="83.1" customHeight="1" x14ac:dyDescent="0.2">
      <c r="A94" s="245" t="s">
        <v>1336</v>
      </c>
      <c r="B94" s="167" t="s">
        <v>480</v>
      </c>
      <c r="C94" s="167" t="s">
        <v>1173</v>
      </c>
      <c r="D94" s="167" t="s">
        <v>21</v>
      </c>
      <c r="E94" s="167" t="s">
        <v>1810</v>
      </c>
      <c r="F94" s="167" t="s">
        <v>168</v>
      </c>
      <c r="G94" s="293" t="s">
        <v>3321</v>
      </c>
      <c r="H94" s="167" t="s">
        <v>1368</v>
      </c>
      <c r="I94" s="166"/>
      <c r="J94" s="167"/>
      <c r="K94" s="166" t="s">
        <v>1713</v>
      </c>
      <c r="L94" s="166"/>
      <c r="M94" s="170" t="s">
        <v>1198</v>
      </c>
      <c r="N94" s="253" t="s">
        <v>2608</v>
      </c>
      <c r="O94" s="253" t="s">
        <v>2778</v>
      </c>
      <c r="P94" s="204"/>
      <c r="Q94" s="166" t="s">
        <v>298</v>
      </c>
      <c r="R94" s="166" t="s">
        <v>603</v>
      </c>
      <c r="S94" s="246" t="s">
        <v>328</v>
      </c>
      <c r="T94" s="287" t="s">
        <v>3103</v>
      </c>
      <c r="U94" s="285" t="s">
        <v>3485</v>
      </c>
      <c r="V94" s="281"/>
      <c r="W94" s="246" t="s">
        <v>419</v>
      </c>
      <c r="X94" s="246" t="s">
        <v>850</v>
      </c>
      <c r="Y94" s="1"/>
      <c r="AA94" s="255">
        <f>IF(OR(J94="Fail",ISBLANK(J94)),INDEX('Issue Code Table'!C:C,MATCH(N:N,'Issue Code Table'!A:A,0)),IF(M94="Critical",6,IF(M94="Significant",5,IF(M94="Moderate",3,2))))</f>
        <v>5</v>
      </c>
      <c r="AB94" s="169"/>
      <c r="AC94" s="169"/>
      <c r="AD94" s="169"/>
      <c r="AE94" s="169"/>
      <c r="AF94" s="169"/>
      <c r="AG94" s="169"/>
      <c r="AI94" s="169"/>
    </row>
    <row r="95" spans="1:35" s="168" customFormat="1" ht="83.1" customHeight="1" x14ac:dyDescent="0.2">
      <c r="A95" s="245" t="s">
        <v>1337</v>
      </c>
      <c r="B95" s="167" t="s">
        <v>478</v>
      </c>
      <c r="C95" s="167" t="s">
        <v>1172</v>
      </c>
      <c r="D95" s="167" t="s">
        <v>21</v>
      </c>
      <c r="E95" s="167" t="s">
        <v>1811</v>
      </c>
      <c r="F95" s="167" t="s">
        <v>1237</v>
      </c>
      <c r="G95" s="293" t="s">
        <v>3322</v>
      </c>
      <c r="H95" s="167" t="s">
        <v>1928</v>
      </c>
      <c r="I95" s="166"/>
      <c r="J95" s="167"/>
      <c r="K95" s="166" t="s">
        <v>1929</v>
      </c>
      <c r="L95" s="166" t="s">
        <v>1927</v>
      </c>
      <c r="M95" s="170" t="s">
        <v>1203</v>
      </c>
      <c r="N95" s="258" t="s">
        <v>1228</v>
      </c>
      <c r="O95" s="253" t="s">
        <v>2797</v>
      </c>
      <c r="P95" s="204"/>
      <c r="Q95" s="166" t="s">
        <v>298</v>
      </c>
      <c r="R95" s="166" t="s">
        <v>604</v>
      </c>
      <c r="S95" s="246" t="s">
        <v>1006</v>
      </c>
      <c r="T95" s="287" t="s">
        <v>3012</v>
      </c>
      <c r="U95" s="285" t="s">
        <v>3486</v>
      </c>
      <c r="V95" s="281"/>
      <c r="W95" s="246" t="s">
        <v>1238</v>
      </c>
      <c r="X95" s="246" t="s">
        <v>851</v>
      </c>
      <c r="Y95" s="1"/>
      <c r="AA95" s="255">
        <f>IF(OR(J95="Fail",ISBLANK(J95)),INDEX('Issue Code Table'!C:C,MATCH(N:N,'Issue Code Table'!A:A,0)),IF(M95="Critical",6,IF(M95="Significant",5,IF(M95="Moderate",3,2))))</f>
        <v>1</v>
      </c>
      <c r="AB95" s="169"/>
      <c r="AC95" s="169"/>
      <c r="AD95" s="169"/>
      <c r="AE95" s="169"/>
      <c r="AF95" s="169"/>
      <c r="AG95" s="169"/>
      <c r="AI95" s="169"/>
    </row>
    <row r="96" spans="1:35" s="168" customFormat="1" ht="83.1" customHeight="1" x14ac:dyDescent="0.2">
      <c r="A96" s="245" t="s">
        <v>1338</v>
      </c>
      <c r="B96" s="167" t="s">
        <v>478</v>
      </c>
      <c r="C96" s="167" t="s">
        <v>1172</v>
      </c>
      <c r="D96" s="167" t="s">
        <v>21</v>
      </c>
      <c r="E96" s="167" t="s">
        <v>1812</v>
      </c>
      <c r="F96" s="167" t="s">
        <v>141</v>
      </c>
      <c r="G96" s="293" t="s">
        <v>3323</v>
      </c>
      <c r="H96" s="167" t="s">
        <v>1344</v>
      </c>
      <c r="I96" s="166"/>
      <c r="J96" s="167"/>
      <c r="K96" s="166" t="s">
        <v>1938</v>
      </c>
      <c r="L96" s="166"/>
      <c r="M96" s="170" t="s">
        <v>1199</v>
      </c>
      <c r="N96" s="253" t="s">
        <v>2608</v>
      </c>
      <c r="O96" s="253" t="s">
        <v>2778</v>
      </c>
      <c r="P96" s="204"/>
      <c r="Q96" s="166" t="s">
        <v>298</v>
      </c>
      <c r="R96" s="166" t="s">
        <v>605</v>
      </c>
      <c r="S96" s="246" t="s">
        <v>311</v>
      </c>
      <c r="T96" s="287" t="s">
        <v>3104</v>
      </c>
      <c r="U96" s="285" t="s">
        <v>3487</v>
      </c>
      <c r="V96" s="281" t="s">
        <v>2947</v>
      </c>
      <c r="W96" s="246" t="s">
        <v>404</v>
      </c>
      <c r="X96" s="246" t="s">
        <v>852</v>
      </c>
      <c r="Y96" s="1"/>
      <c r="AA96" s="255">
        <f>IF(OR(J96="Fail",ISBLANK(J96)),INDEX('Issue Code Table'!C:C,MATCH(N:N,'Issue Code Table'!A:A,0)),IF(M96="Critical",6,IF(M96="Significant",5,IF(M96="Moderate",3,2))))</f>
        <v>5</v>
      </c>
      <c r="AB96" s="169"/>
      <c r="AC96" s="169"/>
      <c r="AD96" s="169"/>
      <c r="AE96" s="169"/>
      <c r="AF96" s="169"/>
      <c r="AG96" s="169"/>
      <c r="AI96" s="169"/>
    </row>
    <row r="97" spans="1:35" s="168" customFormat="1" ht="83.1" customHeight="1" x14ac:dyDescent="0.2">
      <c r="A97" s="245" t="s">
        <v>1339</v>
      </c>
      <c r="B97" s="167" t="s">
        <v>488</v>
      </c>
      <c r="C97" s="167" t="s">
        <v>1179</v>
      </c>
      <c r="D97" s="167" t="s">
        <v>21</v>
      </c>
      <c r="E97" s="167" t="s">
        <v>1813</v>
      </c>
      <c r="F97" s="167" t="s">
        <v>1147</v>
      </c>
      <c r="G97" s="293" t="s">
        <v>3324</v>
      </c>
      <c r="H97" s="167" t="s">
        <v>1369</v>
      </c>
      <c r="I97" s="166"/>
      <c r="J97" s="167"/>
      <c r="K97" s="166" t="s">
        <v>1370</v>
      </c>
      <c r="L97" s="166"/>
      <c r="M97" s="170" t="s">
        <v>1198</v>
      </c>
      <c r="N97" s="170" t="s">
        <v>2104</v>
      </c>
      <c r="O97" s="258" t="s">
        <v>2781</v>
      </c>
      <c r="P97" s="204"/>
      <c r="Q97" s="166" t="s">
        <v>298</v>
      </c>
      <c r="R97" s="166" t="s">
        <v>606</v>
      </c>
      <c r="S97" s="246" t="s">
        <v>330</v>
      </c>
      <c r="T97" s="287" t="s">
        <v>3105</v>
      </c>
      <c r="U97" s="285" t="s">
        <v>3488</v>
      </c>
      <c r="V97" s="281"/>
      <c r="W97" s="246" t="s">
        <v>853</v>
      </c>
      <c r="X97" s="246" t="s">
        <v>854</v>
      </c>
      <c r="Y97" s="1"/>
      <c r="AA97" s="255">
        <f>IF(OR(J97="Fail",ISBLANK(J97)),INDEX('Issue Code Table'!C:C,MATCH(N:N,'Issue Code Table'!A:A,0)),IF(M97="Critical",6,IF(M97="Significant",5,IF(M97="Moderate",3,2))))</f>
        <v>4</v>
      </c>
      <c r="AB97" s="169"/>
      <c r="AC97" s="169"/>
      <c r="AD97" s="169"/>
      <c r="AE97" s="169"/>
      <c r="AF97" s="169"/>
      <c r="AG97" s="169"/>
      <c r="AI97" s="169"/>
    </row>
    <row r="98" spans="1:35" s="168" customFormat="1" ht="83.1" customHeight="1" x14ac:dyDescent="0.2">
      <c r="A98" s="245" t="s">
        <v>1340</v>
      </c>
      <c r="B98" s="167" t="s">
        <v>478</v>
      </c>
      <c r="C98" s="167" t="s">
        <v>1172</v>
      </c>
      <c r="D98" s="167" t="s">
        <v>21</v>
      </c>
      <c r="E98" s="167" t="s">
        <v>1814</v>
      </c>
      <c r="F98" s="167" t="s">
        <v>159</v>
      </c>
      <c r="G98" s="293" t="s">
        <v>3325</v>
      </c>
      <c r="H98" s="167" t="s">
        <v>1371</v>
      </c>
      <c r="I98" s="166"/>
      <c r="J98" s="167"/>
      <c r="K98" s="166" t="s">
        <v>1714</v>
      </c>
      <c r="L98" s="166"/>
      <c r="M98" s="170" t="s">
        <v>1198</v>
      </c>
      <c r="N98" s="253" t="s">
        <v>2104</v>
      </c>
      <c r="O98" s="253" t="s">
        <v>2781</v>
      </c>
      <c r="P98" s="204"/>
      <c r="Q98" s="166" t="s">
        <v>298</v>
      </c>
      <c r="R98" s="166" t="s">
        <v>607</v>
      </c>
      <c r="S98" s="246" t="s">
        <v>2928</v>
      </c>
      <c r="T98" s="287" t="s">
        <v>3106</v>
      </c>
      <c r="U98" s="285" t="s">
        <v>3489</v>
      </c>
      <c r="V98" s="281"/>
      <c r="W98" s="246" t="s">
        <v>417</v>
      </c>
      <c r="X98" s="246" t="s">
        <v>855</v>
      </c>
      <c r="Y98" s="1"/>
      <c r="AA98" s="255">
        <f>IF(OR(J98="Fail",ISBLANK(J98)),INDEX('Issue Code Table'!C:C,MATCH(N:N,'Issue Code Table'!A:A,0)),IF(M98="Critical",6,IF(M98="Significant",5,IF(M98="Moderate",3,2))))</f>
        <v>4</v>
      </c>
      <c r="AB98" s="169"/>
      <c r="AC98" s="169"/>
      <c r="AD98" s="169"/>
      <c r="AE98" s="169"/>
      <c r="AF98" s="169"/>
      <c r="AG98" s="169"/>
      <c r="AI98" s="169"/>
    </row>
    <row r="99" spans="1:35" s="168" customFormat="1" ht="83.1" customHeight="1" x14ac:dyDescent="0.2">
      <c r="A99" s="245" t="s">
        <v>1341</v>
      </c>
      <c r="B99" s="167" t="s">
        <v>478</v>
      </c>
      <c r="C99" s="167" t="s">
        <v>1172</v>
      </c>
      <c r="D99" s="167" t="s">
        <v>21</v>
      </c>
      <c r="E99" s="167" t="s">
        <v>1815</v>
      </c>
      <c r="F99" s="167" t="s">
        <v>209</v>
      </c>
      <c r="G99" s="293" t="s">
        <v>293</v>
      </c>
      <c r="H99" s="167" t="s">
        <v>1372</v>
      </c>
      <c r="I99" s="166"/>
      <c r="J99" s="167"/>
      <c r="K99" s="166" t="s">
        <v>1373</v>
      </c>
      <c r="L99" s="166"/>
      <c r="M99" s="170" t="s">
        <v>1199</v>
      </c>
      <c r="N99" s="258" t="s">
        <v>1222</v>
      </c>
      <c r="O99" s="253" t="s">
        <v>2788</v>
      </c>
      <c r="P99" s="204"/>
      <c r="Q99" s="166" t="s">
        <v>608</v>
      </c>
      <c r="R99" s="166" t="s">
        <v>609</v>
      </c>
      <c r="S99" s="246" t="s">
        <v>355</v>
      </c>
      <c r="T99" s="287" t="s">
        <v>3107</v>
      </c>
      <c r="U99" s="285" t="s">
        <v>3490</v>
      </c>
      <c r="V99" s="281" t="s">
        <v>2947</v>
      </c>
      <c r="W99" s="246" t="s">
        <v>441</v>
      </c>
      <c r="X99" s="246" t="s">
        <v>856</v>
      </c>
      <c r="Y99" s="1"/>
      <c r="AA99" s="255">
        <f>IF(OR(J99="Fail",ISBLANK(J99)),INDEX('Issue Code Table'!C:C,MATCH(N:N,'Issue Code Table'!A:A,0)),IF(M99="Critical",6,IF(M99="Significant",5,IF(M99="Moderate",3,2))))</f>
        <v>5</v>
      </c>
      <c r="AB99" s="169"/>
      <c r="AC99" s="169"/>
      <c r="AD99" s="169"/>
      <c r="AE99" s="169"/>
      <c r="AF99" s="169"/>
      <c r="AG99" s="169"/>
      <c r="AI99" s="169"/>
    </row>
    <row r="100" spans="1:35" s="168" customFormat="1" ht="83.1" customHeight="1" x14ac:dyDescent="0.2">
      <c r="A100" s="245" t="s">
        <v>1342</v>
      </c>
      <c r="B100" s="167" t="s">
        <v>478</v>
      </c>
      <c r="C100" s="167" t="s">
        <v>1172</v>
      </c>
      <c r="D100" s="167" t="s">
        <v>21</v>
      </c>
      <c r="E100" s="167" t="s">
        <v>1816</v>
      </c>
      <c r="F100" s="167" t="s">
        <v>186</v>
      </c>
      <c r="G100" s="293" t="s">
        <v>293</v>
      </c>
      <c r="H100" s="167" t="s">
        <v>1374</v>
      </c>
      <c r="I100" s="166"/>
      <c r="J100" s="167"/>
      <c r="K100" s="166" t="s">
        <v>1375</v>
      </c>
      <c r="L100" s="166"/>
      <c r="M100" s="253" t="s">
        <v>1198</v>
      </c>
      <c r="N100" s="253" t="s">
        <v>2663</v>
      </c>
      <c r="O100" s="253" t="s">
        <v>2784</v>
      </c>
      <c r="P100" s="204"/>
      <c r="Q100" s="166" t="s">
        <v>608</v>
      </c>
      <c r="R100" s="166" t="s">
        <v>610</v>
      </c>
      <c r="S100" s="246" t="s">
        <v>1007</v>
      </c>
      <c r="T100" s="287" t="s">
        <v>3108</v>
      </c>
      <c r="U100" s="285" t="s">
        <v>3491</v>
      </c>
      <c r="V100" s="281"/>
      <c r="W100" s="246" t="s">
        <v>857</v>
      </c>
      <c r="X100" s="246" t="s">
        <v>858</v>
      </c>
      <c r="Y100" s="1"/>
      <c r="AA100" s="255">
        <f>IF(OR(J100="Fail",ISBLANK(J100)),INDEX('Issue Code Table'!C:C,MATCH(N:N,'Issue Code Table'!A:A,0)),IF(M100="Critical",6,IF(M100="Significant",5,IF(M100="Moderate",3,2))))</f>
        <v>4</v>
      </c>
      <c r="AB100" s="169"/>
      <c r="AC100" s="169"/>
      <c r="AD100" s="169"/>
      <c r="AE100" s="169"/>
      <c r="AF100" s="169"/>
      <c r="AG100" s="169"/>
      <c r="AI100" s="169"/>
    </row>
    <row r="101" spans="1:35" s="168" customFormat="1" ht="83.1" customHeight="1" x14ac:dyDescent="0.2">
      <c r="A101" s="245" t="s">
        <v>1343</v>
      </c>
      <c r="B101" s="167" t="s">
        <v>487</v>
      </c>
      <c r="C101" s="167" t="s">
        <v>1192</v>
      </c>
      <c r="D101" s="167" t="s">
        <v>21</v>
      </c>
      <c r="E101" s="167" t="s">
        <v>1924</v>
      </c>
      <c r="F101" s="167" t="s">
        <v>210</v>
      </c>
      <c r="G101" s="293" t="s">
        <v>293</v>
      </c>
      <c r="H101" s="167" t="s">
        <v>1376</v>
      </c>
      <c r="I101" s="166"/>
      <c r="J101" s="167"/>
      <c r="K101" s="166" t="s">
        <v>1377</v>
      </c>
      <c r="L101" s="166"/>
      <c r="M101" s="253" t="s">
        <v>1198</v>
      </c>
      <c r="N101" s="253" t="s">
        <v>2663</v>
      </c>
      <c r="O101" s="253" t="s">
        <v>2784</v>
      </c>
      <c r="P101" s="204"/>
      <c r="Q101" s="166" t="s">
        <v>608</v>
      </c>
      <c r="R101" s="166" t="s">
        <v>611</v>
      </c>
      <c r="S101" s="246" t="s">
        <v>1193</v>
      </c>
      <c r="T101" s="287" t="s">
        <v>3109</v>
      </c>
      <c r="U101" s="285" t="s">
        <v>3492</v>
      </c>
      <c r="V101" s="281"/>
      <c r="W101" s="246" t="s">
        <v>442</v>
      </c>
      <c r="X101" s="246" t="s">
        <v>859</v>
      </c>
      <c r="Y101" s="1"/>
      <c r="AA101" s="255">
        <f>IF(OR(J101="Fail",ISBLANK(J101)),INDEX('Issue Code Table'!C:C,MATCH(N:N,'Issue Code Table'!A:A,0)),IF(M101="Critical",6,IF(M101="Significant",5,IF(M101="Moderate",3,2))))</f>
        <v>4</v>
      </c>
      <c r="AB101" s="169"/>
      <c r="AC101" s="169"/>
      <c r="AD101" s="169"/>
      <c r="AE101" s="169"/>
      <c r="AF101" s="169"/>
      <c r="AG101" s="169"/>
      <c r="AI101" s="169"/>
    </row>
    <row r="102" spans="1:35" s="168" customFormat="1" ht="83.1" customHeight="1" x14ac:dyDescent="0.2">
      <c r="A102" s="245" t="s">
        <v>1023</v>
      </c>
      <c r="B102" s="167" t="s">
        <v>478</v>
      </c>
      <c r="C102" s="167" t="s">
        <v>1172</v>
      </c>
      <c r="D102" s="167" t="s">
        <v>21</v>
      </c>
      <c r="E102" s="167" t="s">
        <v>1817</v>
      </c>
      <c r="F102" s="167" t="s">
        <v>189</v>
      </c>
      <c r="G102" s="293" t="s">
        <v>293</v>
      </c>
      <c r="H102" s="167" t="s">
        <v>1378</v>
      </c>
      <c r="I102" s="166"/>
      <c r="J102" s="167"/>
      <c r="K102" s="166" t="s">
        <v>1379</v>
      </c>
      <c r="L102" s="166"/>
      <c r="M102" s="253" t="s">
        <v>1198</v>
      </c>
      <c r="N102" s="253" t="s">
        <v>2663</v>
      </c>
      <c r="O102" s="253" t="s">
        <v>2784</v>
      </c>
      <c r="P102" s="204"/>
      <c r="Q102" s="166" t="s">
        <v>608</v>
      </c>
      <c r="R102" s="166" t="s">
        <v>612</v>
      </c>
      <c r="S102" s="246" t="s">
        <v>1008</v>
      </c>
      <c r="T102" s="287" t="s">
        <v>3110</v>
      </c>
      <c r="U102" s="285" t="s">
        <v>3493</v>
      </c>
      <c r="V102" s="281"/>
      <c r="W102" s="246" t="s">
        <v>401</v>
      </c>
      <c r="X102" s="246" t="s">
        <v>860</v>
      </c>
      <c r="Y102" s="1"/>
      <c r="AA102" s="255">
        <f>IF(OR(J102="Fail",ISBLANK(J102)),INDEX('Issue Code Table'!C:C,MATCH(N:N,'Issue Code Table'!A:A,0)),IF(M102="Critical",6,IF(M102="Significant",5,IF(M102="Moderate",3,2))))</f>
        <v>4</v>
      </c>
      <c r="AB102" s="169"/>
      <c r="AC102" s="169"/>
      <c r="AD102" s="169"/>
      <c r="AE102" s="169"/>
      <c r="AF102" s="169"/>
      <c r="AG102" s="169"/>
      <c r="AI102" s="169"/>
    </row>
    <row r="103" spans="1:35" s="168" customFormat="1" ht="83.1" customHeight="1" x14ac:dyDescent="0.2">
      <c r="A103" s="245" t="s">
        <v>1024</v>
      </c>
      <c r="B103" s="167" t="s">
        <v>478</v>
      </c>
      <c r="C103" s="167" t="s">
        <v>1172</v>
      </c>
      <c r="D103" s="167" t="s">
        <v>21</v>
      </c>
      <c r="E103" s="167" t="s">
        <v>1926</v>
      </c>
      <c r="F103" s="167" t="s">
        <v>184</v>
      </c>
      <c r="G103" s="293" t="s">
        <v>293</v>
      </c>
      <c r="H103" s="167" t="s">
        <v>1380</v>
      </c>
      <c r="I103" s="166"/>
      <c r="J103" s="167"/>
      <c r="K103" s="166" t="s">
        <v>1241</v>
      </c>
      <c r="L103" s="166"/>
      <c r="M103" s="170" t="s">
        <v>1198</v>
      </c>
      <c r="N103" s="170" t="s">
        <v>2663</v>
      </c>
      <c r="O103" s="258" t="s">
        <v>2784</v>
      </c>
      <c r="P103" s="204"/>
      <c r="Q103" s="166" t="s">
        <v>608</v>
      </c>
      <c r="R103" s="166" t="s">
        <v>613</v>
      </c>
      <c r="S103" s="246" t="s">
        <v>358</v>
      </c>
      <c r="T103" s="287" t="s">
        <v>3111</v>
      </c>
      <c r="U103" s="285" t="s">
        <v>3494</v>
      </c>
      <c r="V103" s="281"/>
      <c r="W103" s="246" t="s">
        <v>444</v>
      </c>
      <c r="X103" s="246" t="s">
        <v>861</v>
      </c>
      <c r="Y103" s="1"/>
      <c r="AA103" s="255">
        <f>IF(OR(J103="Fail",ISBLANK(J103)),INDEX('Issue Code Table'!C:C,MATCH(N:N,'Issue Code Table'!A:A,0)),IF(M103="Critical",6,IF(M103="Significant",5,IF(M103="Moderate",3,2))))</f>
        <v>4</v>
      </c>
      <c r="AB103" s="169"/>
      <c r="AC103" s="169"/>
      <c r="AD103" s="169"/>
      <c r="AE103" s="169"/>
      <c r="AF103" s="169"/>
      <c r="AG103" s="169"/>
      <c r="AI103" s="169"/>
    </row>
    <row r="104" spans="1:35" s="168" customFormat="1" ht="83.1" customHeight="1" x14ac:dyDescent="0.2">
      <c r="A104" s="245" t="s">
        <v>1025</v>
      </c>
      <c r="B104" s="167" t="s">
        <v>480</v>
      </c>
      <c r="C104" s="167" t="s">
        <v>1173</v>
      </c>
      <c r="D104" s="167" t="s">
        <v>21</v>
      </c>
      <c r="E104" s="167" t="s">
        <v>1818</v>
      </c>
      <c r="F104" s="167" t="s">
        <v>204</v>
      </c>
      <c r="G104" s="293" t="s">
        <v>293</v>
      </c>
      <c r="H104" s="167" t="s">
        <v>1381</v>
      </c>
      <c r="I104" s="166"/>
      <c r="J104" s="167"/>
      <c r="K104" s="166" t="s">
        <v>1382</v>
      </c>
      <c r="L104" s="166"/>
      <c r="M104" s="170" t="s">
        <v>1199</v>
      </c>
      <c r="N104" s="170" t="s">
        <v>2663</v>
      </c>
      <c r="O104" s="258" t="s">
        <v>2784</v>
      </c>
      <c r="P104" s="204"/>
      <c r="Q104" s="166" t="s">
        <v>608</v>
      </c>
      <c r="R104" s="166" t="s">
        <v>614</v>
      </c>
      <c r="S104" s="246" t="s">
        <v>351</v>
      </c>
      <c r="T104" s="287" t="s">
        <v>3113</v>
      </c>
      <c r="U104" s="285" t="s">
        <v>3495</v>
      </c>
      <c r="V104" s="281" t="s">
        <v>2947</v>
      </c>
      <c r="W104" s="246" t="s">
        <v>862</v>
      </c>
      <c r="X104" s="246" t="s">
        <v>863</v>
      </c>
      <c r="Y104" s="1"/>
      <c r="AA104" s="255">
        <f>IF(OR(J104="Fail",ISBLANK(J104)),INDEX('Issue Code Table'!C:C,MATCH(N:N,'Issue Code Table'!A:A,0)),IF(M104="Critical",6,IF(M104="Significant",5,IF(M104="Moderate",3,2))))</f>
        <v>4</v>
      </c>
      <c r="AB104" s="169"/>
      <c r="AC104" s="169"/>
      <c r="AD104" s="169"/>
      <c r="AE104" s="169"/>
      <c r="AF104" s="169"/>
      <c r="AG104" s="169"/>
      <c r="AI104" s="169"/>
    </row>
    <row r="105" spans="1:35" s="168" customFormat="1" ht="83.1" customHeight="1" x14ac:dyDescent="0.2">
      <c r="A105" s="245" t="s">
        <v>1026</v>
      </c>
      <c r="B105" s="167" t="s">
        <v>487</v>
      </c>
      <c r="C105" s="167" t="s">
        <v>1192</v>
      </c>
      <c r="D105" s="167" t="s">
        <v>21</v>
      </c>
      <c r="E105" s="167" t="s">
        <v>1923</v>
      </c>
      <c r="F105" s="167" t="s">
        <v>197</v>
      </c>
      <c r="G105" s="293" t="s">
        <v>293</v>
      </c>
      <c r="H105" s="167" t="s">
        <v>1383</v>
      </c>
      <c r="I105" s="166"/>
      <c r="J105" s="167"/>
      <c r="K105" s="166" t="s">
        <v>1939</v>
      </c>
      <c r="L105" s="166"/>
      <c r="M105" s="170" t="s">
        <v>1198</v>
      </c>
      <c r="N105" s="253" t="s">
        <v>2663</v>
      </c>
      <c r="O105" s="253" t="s">
        <v>2784</v>
      </c>
      <c r="P105" s="204"/>
      <c r="Q105" s="166" t="s">
        <v>608</v>
      </c>
      <c r="R105" s="166" t="s">
        <v>615</v>
      </c>
      <c r="S105" s="246" t="s">
        <v>346</v>
      </c>
      <c r="T105" s="287" t="s">
        <v>3112</v>
      </c>
      <c r="U105" s="285" t="s">
        <v>3496</v>
      </c>
      <c r="V105" s="281"/>
      <c r="W105" s="246" t="s">
        <v>401</v>
      </c>
      <c r="X105" s="246" t="s">
        <v>864</v>
      </c>
      <c r="Y105" s="1"/>
      <c r="AA105" s="255">
        <f>IF(OR(J105="Fail",ISBLANK(J105)),INDEX('Issue Code Table'!C:C,MATCH(N:N,'Issue Code Table'!A:A,0)),IF(M105="Critical",6,IF(M105="Significant",5,IF(M105="Moderate",3,2))))</f>
        <v>4</v>
      </c>
      <c r="AB105" s="169"/>
      <c r="AC105" s="169"/>
      <c r="AD105" s="169"/>
      <c r="AE105" s="169"/>
      <c r="AF105" s="169"/>
      <c r="AG105" s="169"/>
      <c r="AI105" s="169"/>
    </row>
    <row r="106" spans="1:35" s="168" customFormat="1" ht="83.1" customHeight="1" x14ac:dyDescent="0.2">
      <c r="A106" s="245" t="s">
        <v>1027</v>
      </c>
      <c r="B106" s="167" t="s">
        <v>480</v>
      </c>
      <c r="C106" s="167" t="s">
        <v>1173</v>
      </c>
      <c r="D106" s="167" t="s">
        <v>21</v>
      </c>
      <c r="E106" s="167" t="s">
        <v>1819</v>
      </c>
      <c r="F106" s="167" t="s">
        <v>201</v>
      </c>
      <c r="G106" s="293" t="s">
        <v>293</v>
      </c>
      <c r="H106" s="167" t="s">
        <v>1384</v>
      </c>
      <c r="I106" s="166"/>
      <c r="J106" s="167"/>
      <c r="K106" s="166" t="s">
        <v>1385</v>
      </c>
      <c r="L106" s="166"/>
      <c r="M106" s="170" t="s">
        <v>1199</v>
      </c>
      <c r="N106" s="258" t="s">
        <v>1222</v>
      </c>
      <c r="O106" s="253" t="s">
        <v>2788</v>
      </c>
      <c r="P106" s="204"/>
      <c r="Q106" s="166" t="s">
        <v>608</v>
      </c>
      <c r="R106" s="166" t="s">
        <v>616</v>
      </c>
      <c r="S106" s="246" t="s">
        <v>1009</v>
      </c>
      <c r="T106" s="287" t="s">
        <v>3114</v>
      </c>
      <c r="U106" s="285" t="s">
        <v>3497</v>
      </c>
      <c r="V106" s="281" t="s">
        <v>2947</v>
      </c>
      <c r="W106" s="246" t="s">
        <v>401</v>
      </c>
      <c r="X106" s="246" t="s">
        <v>865</v>
      </c>
      <c r="Y106" s="1"/>
      <c r="AA106" s="255">
        <f>IF(OR(J106="Fail",ISBLANK(J106)),INDEX('Issue Code Table'!C:C,MATCH(N:N,'Issue Code Table'!A:A,0)),IF(M106="Critical",6,IF(M106="Significant",5,IF(M106="Moderate",3,2))))</f>
        <v>5</v>
      </c>
      <c r="AB106" s="169"/>
      <c r="AC106" s="169"/>
      <c r="AD106" s="169"/>
      <c r="AE106" s="169"/>
      <c r="AF106" s="169"/>
      <c r="AG106" s="169"/>
      <c r="AI106" s="169"/>
    </row>
    <row r="107" spans="1:35" s="168" customFormat="1" ht="83.1" customHeight="1" x14ac:dyDescent="0.2">
      <c r="A107" s="245" t="s">
        <v>1028</v>
      </c>
      <c r="B107" s="167" t="s">
        <v>480</v>
      </c>
      <c r="C107" s="167" t="s">
        <v>1173</v>
      </c>
      <c r="D107" s="167" t="s">
        <v>21</v>
      </c>
      <c r="E107" s="167" t="s">
        <v>1820</v>
      </c>
      <c r="F107" s="167" t="s">
        <v>192</v>
      </c>
      <c r="G107" s="293" t="s">
        <v>293</v>
      </c>
      <c r="H107" s="167" t="s">
        <v>1386</v>
      </c>
      <c r="I107" s="166"/>
      <c r="J107" s="167"/>
      <c r="K107" s="166" t="s">
        <v>1387</v>
      </c>
      <c r="L107" s="166"/>
      <c r="M107" s="253" t="s">
        <v>1198</v>
      </c>
      <c r="N107" s="253" t="s">
        <v>2663</v>
      </c>
      <c r="O107" s="253" t="s">
        <v>2784</v>
      </c>
      <c r="P107" s="204"/>
      <c r="Q107" s="166" t="s">
        <v>608</v>
      </c>
      <c r="R107" s="166" t="s">
        <v>617</v>
      </c>
      <c r="S107" s="246" t="s">
        <v>342</v>
      </c>
      <c r="T107" s="287" t="s">
        <v>3013</v>
      </c>
      <c r="U107" s="285" t="s">
        <v>3498</v>
      </c>
      <c r="V107" s="281"/>
      <c r="W107" s="246" t="s">
        <v>432</v>
      </c>
      <c r="X107" s="246" t="s">
        <v>866</v>
      </c>
      <c r="Y107" s="1"/>
      <c r="AA107" s="255">
        <f>IF(OR(J107="Fail",ISBLANK(J107)),INDEX('Issue Code Table'!C:C,MATCH(N:N,'Issue Code Table'!A:A,0)),IF(M107="Critical",6,IF(M107="Significant",5,IF(M107="Moderate",3,2))))</f>
        <v>4</v>
      </c>
      <c r="AB107" s="169"/>
      <c r="AC107" s="169"/>
      <c r="AD107" s="169"/>
      <c r="AE107" s="169"/>
      <c r="AF107" s="169"/>
      <c r="AG107" s="169"/>
      <c r="AI107" s="169"/>
    </row>
    <row r="108" spans="1:35" s="168" customFormat="1" ht="83.1" customHeight="1" x14ac:dyDescent="0.2">
      <c r="A108" s="245" t="s">
        <v>1029</v>
      </c>
      <c r="B108" s="167" t="s">
        <v>1163</v>
      </c>
      <c r="C108" s="167" t="s">
        <v>1176</v>
      </c>
      <c r="D108" s="167" t="s">
        <v>21</v>
      </c>
      <c r="E108" s="167" t="s">
        <v>1821</v>
      </c>
      <c r="F108" s="167" t="s">
        <v>190</v>
      </c>
      <c r="G108" s="293" t="s">
        <v>293</v>
      </c>
      <c r="H108" s="167" t="s">
        <v>1388</v>
      </c>
      <c r="I108" s="166"/>
      <c r="J108" s="167"/>
      <c r="K108" s="166" t="s">
        <v>1389</v>
      </c>
      <c r="L108" s="166"/>
      <c r="M108" s="253" t="s">
        <v>1198</v>
      </c>
      <c r="N108" s="253" t="s">
        <v>2663</v>
      </c>
      <c r="O108" s="253" t="s">
        <v>2784</v>
      </c>
      <c r="P108" s="204"/>
      <c r="Q108" s="166" t="s">
        <v>608</v>
      </c>
      <c r="R108" s="166" t="s">
        <v>618</v>
      </c>
      <c r="S108" s="246" t="s">
        <v>1010</v>
      </c>
      <c r="T108" s="287" t="s">
        <v>3115</v>
      </c>
      <c r="U108" s="285" t="s">
        <v>3499</v>
      </c>
      <c r="V108" s="281"/>
      <c r="W108" s="246" t="s">
        <v>401</v>
      </c>
      <c r="X108" s="246" t="s">
        <v>867</v>
      </c>
      <c r="Y108" s="1"/>
      <c r="AA108" s="255">
        <f>IF(OR(J108="Fail",ISBLANK(J108)),INDEX('Issue Code Table'!C:C,MATCH(N:N,'Issue Code Table'!A:A,0)),IF(M108="Critical",6,IF(M108="Significant",5,IF(M108="Moderate",3,2))))</f>
        <v>4</v>
      </c>
      <c r="AB108" s="169"/>
      <c r="AC108" s="169"/>
      <c r="AD108" s="169"/>
      <c r="AE108" s="169"/>
      <c r="AF108" s="169"/>
      <c r="AG108" s="169"/>
      <c r="AI108" s="169"/>
    </row>
    <row r="109" spans="1:35" s="168" customFormat="1" ht="83.1" customHeight="1" x14ac:dyDescent="0.2">
      <c r="A109" s="245" t="s">
        <v>1030</v>
      </c>
      <c r="B109" s="167" t="s">
        <v>478</v>
      </c>
      <c r="C109" s="167" t="s">
        <v>1172</v>
      </c>
      <c r="D109" s="167" t="s">
        <v>21</v>
      </c>
      <c r="E109" s="167" t="s">
        <v>1822</v>
      </c>
      <c r="F109" s="167" t="s">
        <v>206</v>
      </c>
      <c r="G109" s="293" t="s">
        <v>293</v>
      </c>
      <c r="H109" s="167" t="s">
        <v>1390</v>
      </c>
      <c r="I109" s="166"/>
      <c r="J109" s="167"/>
      <c r="K109" s="166" t="s">
        <v>1391</v>
      </c>
      <c r="L109" s="166"/>
      <c r="M109" s="253" t="s">
        <v>1203</v>
      </c>
      <c r="N109" s="253" t="s">
        <v>2663</v>
      </c>
      <c r="O109" s="253" t="s">
        <v>2784</v>
      </c>
      <c r="P109" s="204"/>
      <c r="Q109" s="166" t="s">
        <v>608</v>
      </c>
      <c r="R109" s="166" t="s">
        <v>619</v>
      </c>
      <c r="S109" s="246" t="s">
        <v>352</v>
      </c>
      <c r="T109" s="287" t="s">
        <v>3116</v>
      </c>
      <c r="U109" s="285" t="s">
        <v>3500</v>
      </c>
      <c r="V109" s="281"/>
      <c r="W109" s="246" t="s">
        <v>401</v>
      </c>
      <c r="X109" s="246" t="s">
        <v>868</v>
      </c>
      <c r="Y109" s="1"/>
      <c r="AA109" s="255">
        <f>IF(OR(J109="Fail",ISBLANK(J109)),INDEX('Issue Code Table'!C:C,MATCH(N:N,'Issue Code Table'!A:A,0)),IF(M109="Critical",6,IF(M109="Significant",5,IF(M109="Moderate",3,2))))</f>
        <v>4</v>
      </c>
      <c r="AB109" s="169"/>
      <c r="AC109" s="169"/>
      <c r="AD109" s="169"/>
      <c r="AE109" s="169"/>
      <c r="AF109" s="169"/>
      <c r="AG109" s="169"/>
      <c r="AI109" s="169"/>
    </row>
    <row r="110" spans="1:35" s="168" customFormat="1" ht="83.1" customHeight="1" x14ac:dyDescent="0.2">
      <c r="A110" s="245" t="s">
        <v>1031</v>
      </c>
      <c r="B110" s="167" t="s">
        <v>480</v>
      </c>
      <c r="C110" s="167" t="s">
        <v>1173</v>
      </c>
      <c r="D110" s="167" t="s">
        <v>21</v>
      </c>
      <c r="E110" s="167" t="s">
        <v>1823</v>
      </c>
      <c r="F110" s="167" t="s">
        <v>195</v>
      </c>
      <c r="G110" s="293" t="s">
        <v>293</v>
      </c>
      <c r="H110" s="167" t="s">
        <v>1392</v>
      </c>
      <c r="I110" s="166"/>
      <c r="J110" s="167"/>
      <c r="K110" s="166" t="s">
        <v>1393</v>
      </c>
      <c r="L110" s="166"/>
      <c r="M110" s="253" t="s">
        <v>1198</v>
      </c>
      <c r="N110" s="253" t="s">
        <v>2663</v>
      </c>
      <c r="O110" s="253" t="s">
        <v>2784</v>
      </c>
      <c r="P110" s="204"/>
      <c r="Q110" s="166" t="s">
        <v>608</v>
      </c>
      <c r="R110" s="166" t="s">
        <v>620</v>
      </c>
      <c r="S110" s="246" t="s">
        <v>344</v>
      </c>
      <c r="T110" s="287" t="s">
        <v>3117</v>
      </c>
      <c r="U110" s="285" t="s">
        <v>3501</v>
      </c>
      <c r="V110" s="281"/>
      <c r="W110" s="246" t="s">
        <v>434</v>
      </c>
      <c r="X110" s="246" t="s">
        <v>869</v>
      </c>
      <c r="Y110" s="1"/>
      <c r="AA110" s="255">
        <f>IF(OR(J110="Fail",ISBLANK(J110)),INDEX('Issue Code Table'!C:C,MATCH(N:N,'Issue Code Table'!A:A,0)),IF(M110="Critical",6,IF(M110="Significant",5,IF(M110="Moderate",3,2))))</f>
        <v>4</v>
      </c>
      <c r="AB110" s="169"/>
      <c r="AC110" s="169"/>
      <c r="AD110" s="169"/>
      <c r="AE110" s="169"/>
      <c r="AF110" s="169"/>
      <c r="AG110" s="169"/>
      <c r="AI110" s="169"/>
    </row>
    <row r="111" spans="1:35" s="168" customFormat="1" ht="83.1" customHeight="1" x14ac:dyDescent="0.2">
      <c r="A111" s="245" t="s">
        <v>1032</v>
      </c>
      <c r="B111" s="167" t="s">
        <v>1164</v>
      </c>
      <c r="C111" s="167" t="s">
        <v>1177</v>
      </c>
      <c r="D111" s="167" t="s">
        <v>21</v>
      </c>
      <c r="E111" s="167" t="s">
        <v>1824</v>
      </c>
      <c r="F111" s="167" t="s">
        <v>193</v>
      </c>
      <c r="G111" s="293" t="s">
        <v>293</v>
      </c>
      <c r="H111" s="167" t="s">
        <v>1394</v>
      </c>
      <c r="I111" s="166"/>
      <c r="J111" s="167"/>
      <c r="K111" s="166" t="s">
        <v>1395</v>
      </c>
      <c r="L111" s="166"/>
      <c r="M111" s="253" t="s">
        <v>1198</v>
      </c>
      <c r="N111" s="253" t="s">
        <v>2663</v>
      </c>
      <c r="O111" s="253" t="s">
        <v>2784</v>
      </c>
      <c r="P111" s="204"/>
      <c r="Q111" s="166" t="s">
        <v>608</v>
      </c>
      <c r="R111" s="166" t="s">
        <v>621</v>
      </c>
      <c r="S111" s="246" t="s">
        <v>343</v>
      </c>
      <c r="T111" s="287" t="s">
        <v>3118</v>
      </c>
      <c r="U111" s="285" t="s">
        <v>3502</v>
      </c>
      <c r="V111" s="281"/>
      <c r="W111" s="246" t="s">
        <v>401</v>
      </c>
      <c r="X111" s="246" t="s">
        <v>870</v>
      </c>
      <c r="Y111" s="1"/>
      <c r="AA111" s="255">
        <f>IF(OR(J111="Fail",ISBLANK(J111)),INDEX('Issue Code Table'!C:C,MATCH(N:N,'Issue Code Table'!A:A,0)),IF(M111="Critical",6,IF(M111="Significant",5,IF(M111="Moderate",3,2))))</f>
        <v>4</v>
      </c>
      <c r="AB111" s="169"/>
      <c r="AC111" s="169"/>
      <c r="AD111" s="169"/>
      <c r="AE111" s="169"/>
      <c r="AF111" s="169"/>
      <c r="AG111" s="169"/>
      <c r="AI111" s="169"/>
    </row>
    <row r="112" spans="1:35" s="168" customFormat="1" ht="83.1" customHeight="1" x14ac:dyDescent="0.2">
      <c r="A112" s="245" t="s">
        <v>1033</v>
      </c>
      <c r="B112" s="167" t="s">
        <v>481</v>
      </c>
      <c r="C112" s="167" t="s">
        <v>1170</v>
      </c>
      <c r="D112" s="167" t="s">
        <v>21</v>
      </c>
      <c r="E112" s="167" t="s">
        <v>1825</v>
      </c>
      <c r="F112" s="167" t="s">
        <v>194</v>
      </c>
      <c r="G112" s="293" t="s">
        <v>293</v>
      </c>
      <c r="H112" s="167" t="s">
        <v>1396</v>
      </c>
      <c r="I112" s="166"/>
      <c r="J112" s="167"/>
      <c r="K112" s="166" t="s">
        <v>1397</v>
      </c>
      <c r="L112" s="166"/>
      <c r="M112" s="253" t="s">
        <v>1198</v>
      </c>
      <c r="N112" s="253" t="s">
        <v>2663</v>
      </c>
      <c r="O112" s="253" t="s">
        <v>2784</v>
      </c>
      <c r="P112" s="204"/>
      <c r="Q112" s="166" t="s">
        <v>608</v>
      </c>
      <c r="R112" s="166" t="s">
        <v>622</v>
      </c>
      <c r="S112" s="246" t="s">
        <v>1011</v>
      </c>
      <c r="T112" s="287" t="s">
        <v>3119</v>
      </c>
      <c r="U112" s="285" t="s">
        <v>3503</v>
      </c>
      <c r="V112" s="281"/>
      <c r="W112" s="246" t="s">
        <v>433</v>
      </c>
      <c r="X112" s="246" t="s">
        <v>871</v>
      </c>
      <c r="Y112" s="1"/>
      <c r="AA112" s="255">
        <f>IF(OR(J112="Fail",ISBLANK(J112)),INDEX('Issue Code Table'!C:C,MATCH(N:N,'Issue Code Table'!A:A,0)),IF(M112="Critical",6,IF(M112="Significant",5,IF(M112="Moderate",3,2))))</f>
        <v>4</v>
      </c>
      <c r="AB112" s="169"/>
      <c r="AC112" s="169"/>
      <c r="AD112" s="169"/>
      <c r="AE112" s="169"/>
      <c r="AF112" s="169"/>
      <c r="AG112" s="169"/>
      <c r="AI112" s="169"/>
    </row>
    <row r="113" spans="1:35" s="168" customFormat="1" ht="83.1" customHeight="1" x14ac:dyDescent="0.2">
      <c r="A113" s="245" t="s">
        <v>1034</v>
      </c>
      <c r="B113" s="167" t="s">
        <v>489</v>
      </c>
      <c r="C113" s="167" t="s">
        <v>1178</v>
      </c>
      <c r="D113" s="167" t="s">
        <v>21</v>
      </c>
      <c r="E113" s="167" t="s">
        <v>1826</v>
      </c>
      <c r="F113" s="167" t="s">
        <v>1148</v>
      </c>
      <c r="G113" s="293" t="s">
        <v>293</v>
      </c>
      <c r="H113" s="167" t="s">
        <v>1398</v>
      </c>
      <c r="I113" s="166"/>
      <c r="J113" s="167"/>
      <c r="K113" s="166" t="s">
        <v>1399</v>
      </c>
      <c r="L113" s="166"/>
      <c r="M113" s="170" t="s">
        <v>1199</v>
      </c>
      <c r="N113" s="253" t="s">
        <v>2585</v>
      </c>
      <c r="O113" s="253" t="s">
        <v>2789</v>
      </c>
      <c r="P113" s="204"/>
      <c r="Q113" s="166" t="s">
        <v>608</v>
      </c>
      <c r="R113" s="166" t="s">
        <v>623</v>
      </c>
      <c r="S113" s="246" t="s">
        <v>349</v>
      </c>
      <c r="T113" s="287" t="s">
        <v>3121</v>
      </c>
      <c r="U113" s="285" t="s">
        <v>3504</v>
      </c>
      <c r="V113" s="281" t="s">
        <v>2947</v>
      </c>
      <c r="W113" s="246" t="s">
        <v>438</v>
      </c>
      <c r="X113" s="246" t="s">
        <v>872</v>
      </c>
      <c r="Y113" s="1"/>
      <c r="AA113" s="255">
        <f>IF(OR(J113="Fail",ISBLANK(J113)),INDEX('Issue Code Table'!C:C,MATCH(N:N,'Issue Code Table'!A:A,0)),IF(M113="Critical",6,IF(M113="Significant",5,IF(M113="Moderate",3,2))))</f>
        <v>6</v>
      </c>
      <c r="AB113" s="169"/>
      <c r="AC113" s="169"/>
      <c r="AD113" s="169"/>
      <c r="AE113" s="169"/>
      <c r="AF113" s="169"/>
      <c r="AG113" s="169"/>
      <c r="AI113" s="169"/>
    </row>
    <row r="114" spans="1:35" s="168" customFormat="1" ht="83.1" customHeight="1" x14ac:dyDescent="0.2">
      <c r="A114" s="245" t="s">
        <v>1035</v>
      </c>
      <c r="B114" s="167" t="s">
        <v>488</v>
      </c>
      <c r="C114" s="167" t="s">
        <v>1179</v>
      </c>
      <c r="D114" s="167" t="s">
        <v>21</v>
      </c>
      <c r="E114" s="167" t="s">
        <v>1922</v>
      </c>
      <c r="F114" s="167" t="s">
        <v>196</v>
      </c>
      <c r="G114" s="293" t="s">
        <v>293</v>
      </c>
      <c r="H114" s="167" t="s">
        <v>1400</v>
      </c>
      <c r="I114" s="166"/>
      <c r="J114" s="167"/>
      <c r="K114" s="166" t="s">
        <v>1401</v>
      </c>
      <c r="L114" s="166"/>
      <c r="M114" s="170" t="s">
        <v>1199</v>
      </c>
      <c r="N114" s="258" t="s">
        <v>1222</v>
      </c>
      <c r="O114" s="253" t="s">
        <v>2788</v>
      </c>
      <c r="P114" s="204"/>
      <c r="Q114" s="166" t="s">
        <v>608</v>
      </c>
      <c r="R114" s="166" t="s">
        <v>624</v>
      </c>
      <c r="S114" s="246" t="s">
        <v>345</v>
      </c>
      <c r="T114" s="287" t="s">
        <v>3120</v>
      </c>
      <c r="U114" s="285" t="s">
        <v>3505</v>
      </c>
      <c r="V114" s="281" t="s">
        <v>2947</v>
      </c>
      <c r="W114" s="246" t="s">
        <v>435</v>
      </c>
      <c r="X114" s="246" t="s">
        <v>873</v>
      </c>
      <c r="Y114" s="1"/>
      <c r="AA114" s="255">
        <f>IF(OR(J114="Fail",ISBLANK(J114)),INDEX('Issue Code Table'!C:C,MATCH(N:N,'Issue Code Table'!A:A,0)),IF(M114="Critical",6,IF(M114="Significant",5,IF(M114="Moderate",3,2))))</f>
        <v>5</v>
      </c>
      <c r="AB114" s="169"/>
      <c r="AC114" s="169"/>
      <c r="AD114" s="169"/>
      <c r="AE114" s="169"/>
      <c r="AF114" s="169"/>
      <c r="AG114" s="169"/>
      <c r="AI114" s="169"/>
    </row>
    <row r="115" spans="1:35" s="168" customFormat="1" ht="83.1" customHeight="1" x14ac:dyDescent="0.2">
      <c r="A115" s="245" t="s">
        <v>1036</v>
      </c>
      <c r="B115" s="167" t="s">
        <v>478</v>
      </c>
      <c r="C115" s="167" t="s">
        <v>1172</v>
      </c>
      <c r="D115" s="167" t="s">
        <v>21</v>
      </c>
      <c r="E115" s="167" t="s">
        <v>1925</v>
      </c>
      <c r="F115" s="167" t="s">
        <v>202</v>
      </c>
      <c r="G115" s="293" t="s">
        <v>293</v>
      </c>
      <c r="H115" s="167" t="s">
        <v>1402</v>
      </c>
      <c r="I115" s="166"/>
      <c r="J115" s="167"/>
      <c r="K115" s="166" t="s">
        <v>1403</v>
      </c>
      <c r="L115" s="166"/>
      <c r="M115" s="253" t="s">
        <v>1198</v>
      </c>
      <c r="N115" s="253" t="s">
        <v>2663</v>
      </c>
      <c r="O115" s="253" t="s">
        <v>2784</v>
      </c>
      <c r="P115" s="204"/>
      <c r="Q115" s="166" t="s">
        <v>608</v>
      </c>
      <c r="R115" s="166" t="s">
        <v>625</v>
      </c>
      <c r="S115" s="246" t="s">
        <v>1012</v>
      </c>
      <c r="T115" s="287" t="s">
        <v>3122</v>
      </c>
      <c r="U115" s="285" t="s">
        <v>3506</v>
      </c>
      <c r="V115" s="281"/>
      <c r="W115" s="246" t="s">
        <v>401</v>
      </c>
      <c r="X115" s="246" t="s">
        <v>874</v>
      </c>
      <c r="Y115" s="1"/>
      <c r="AA115" s="255">
        <f>IF(OR(J115="Fail",ISBLANK(J115)),INDEX('Issue Code Table'!C:C,MATCH(N:N,'Issue Code Table'!A:A,0)),IF(M115="Critical",6,IF(M115="Significant",5,IF(M115="Moderate",3,2))))</f>
        <v>4</v>
      </c>
      <c r="AB115" s="169"/>
      <c r="AC115" s="169"/>
      <c r="AD115" s="169"/>
      <c r="AE115" s="169"/>
      <c r="AF115" s="169"/>
      <c r="AG115" s="169"/>
      <c r="AI115" s="169"/>
    </row>
    <row r="116" spans="1:35" s="168" customFormat="1" ht="83.1" customHeight="1" x14ac:dyDescent="0.2">
      <c r="A116" s="245" t="s">
        <v>1037</v>
      </c>
      <c r="B116" s="167" t="s">
        <v>480</v>
      </c>
      <c r="C116" s="167" t="s">
        <v>1173</v>
      </c>
      <c r="D116" s="167" t="s">
        <v>21</v>
      </c>
      <c r="E116" s="167" t="s">
        <v>1827</v>
      </c>
      <c r="F116" s="167" t="s">
        <v>187</v>
      </c>
      <c r="G116" s="293" t="s">
        <v>293</v>
      </c>
      <c r="H116" s="167" t="s">
        <v>1404</v>
      </c>
      <c r="I116" s="166"/>
      <c r="J116" s="167"/>
      <c r="K116" s="166" t="s">
        <v>1405</v>
      </c>
      <c r="L116" s="166"/>
      <c r="M116" s="253" t="s">
        <v>1198</v>
      </c>
      <c r="N116" s="253" t="s">
        <v>2663</v>
      </c>
      <c r="O116" s="253" t="s">
        <v>2784</v>
      </c>
      <c r="P116" s="204"/>
      <c r="Q116" s="166" t="s">
        <v>608</v>
      </c>
      <c r="R116" s="166" t="s">
        <v>626</v>
      </c>
      <c r="S116" s="246" t="s">
        <v>1013</v>
      </c>
      <c r="T116" s="287" t="s">
        <v>3123</v>
      </c>
      <c r="U116" s="285" t="s">
        <v>3507</v>
      </c>
      <c r="V116" s="281"/>
      <c r="W116" s="246" t="s">
        <v>401</v>
      </c>
      <c r="X116" s="246" t="s">
        <v>875</v>
      </c>
      <c r="Y116" s="1"/>
      <c r="AA116" s="255">
        <f>IF(OR(J116="Fail",ISBLANK(J116)),INDEX('Issue Code Table'!C:C,MATCH(N:N,'Issue Code Table'!A:A,0)),IF(M116="Critical",6,IF(M116="Significant",5,IF(M116="Moderate",3,2))))</f>
        <v>4</v>
      </c>
      <c r="AB116" s="169"/>
      <c r="AC116" s="169"/>
      <c r="AD116" s="169"/>
      <c r="AE116" s="169"/>
      <c r="AF116" s="169"/>
      <c r="AG116" s="169"/>
      <c r="AI116" s="169"/>
    </row>
    <row r="117" spans="1:35" s="168" customFormat="1" ht="83.1" customHeight="1" x14ac:dyDescent="0.2">
      <c r="A117" s="245" t="s">
        <v>1038</v>
      </c>
      <c r="B117" s="167" t="s">
        <v>480</v>
      </c>
      <c r="C117" s="167" t="s">
        <v>1173</v>
      </c>
      <c r="D117" s="167" t="s">
        <v>21</v>
      </c>
      <c r="E117" s="167" t="s">
        <v>1828</v>
      </c>
      <c r="F117" s="167" t="s">
        <v>198</v>
      </c>
      <c r="G117" s="293" t="s">
        <v>293</v>
      </c>
      <c r="H117" s="167" t="s">
        <v>1406</v>
      </c>
      <c r="I117" s="166"/>
      <c r="J117" s="167"/>
      <c r="K117" s="166" t="s">
        <v>1940</v>
      </c>
      <c r="L117" s="166"/>
      <c r="M117" s="253" t="s">
        <v>1198</v>
      </c>
      <c r="N117" s="253" t="s">
        <v>2663</v>
      </c>
      <c r="O117" s="253" t="s">
        <v>2784</v>
      </c>
      <c r="P117" s="204"/>
      <c r="Q117" s="166" t="s">
        <v>608</v>
      </c>
      <c r="R117" s="166" t="s">
        <v>627</v>
      </c>
      <c r="S117" s="246" t="s">
        <v>1014</v>
      </c>
      <c r="T117" s="287" t="s">
        <v>3124</v>
      </c>
      <c r="U117" s="285" t="s">
        <v>3001</v>
      </c>
      <c r="V117" s="281"/>
      <c r="W117" s="246" t="s">
        <v>401</v>
      </c>
      <c r="X117" s="246" t="s">
        <v>876</v>
      </c>
      <c r="Y117" s="1"/>
      <c r="AA117" s="255">
        <f>IF(OR(J117="Fail",ISBLANK(J117)),INDEX('Issue Code Table'!C:C,MATCH(N:N,'Issue Code Table'!A:A,0)),IF(M117="Critical",6,IF(M117="Significant",5,IF(M117="Moderate",3,2))))</f>
        <v>4</v>
      </c>
      <c r="AB117" s="169"/>
      <c r="AC117" s="169"/>
      <c r="AD117" s="169"/>
      <c r="AE117" s="169"/>
      <c r="AF117" s="169"/>
      <c r="AG117" s="169"/>
      <c r="AI117" s="169"/>
    </row>
    <row r="118" spans="1:35" s="168" customFormat="1" ht="83.1" customHeight="1" x14ac:dyDescent="0.2">
      <c r="A118" s="245" t="s">
        <v>1039</v>
      </c>
      <c r="B118" s="167" t="s">
        <v>1164</v>
      </c>
      <c r="C118" s="167" t="s">
        <v>1177</v>
      </c>
      <c r="D118" s="167" t="s">
        <v>21</v>
      </c>
      <c r="E118" s="167" t="s">
        <v>1829</v>
      </c>
      <c r="F118" s="167" t="s">
        <v>208</v>
      </c>
      <c r="G118" s="293" t="s">
        <v>293</v>
      </c>
      <c r="H118" s="167" t="s">
        <v>1407</v>
      </c>
      <c r="I118" s="166"/>
      <c r="J118" s="167"/>
      <c r="K118" s="166" t="s">
        <v>1408</v>
      </c>
      <c r="L118" s="166"/>
      <c r="M118" s="253" t="s">
        <v>1198</v>
      </c>
      <c r="N118" s="253" t="s">
        <v>2663</v>
      </c>
      <c r="O118" s="253" t="s">
        <v>2784</v>
      </c>
      <c r="P118" s="204"/>
      <c r="Q118" s="166" t="s">
        <v>608</v>
      </c>
      <c r="R118" s="166" t="s">
        <v>628</v>
      </c>
      <c r="S118" s="246" t="s">
        <v>354</v>
      </c>
      <c r="T118" s="287" t="s">
        <v>3126</v>
      </c>
      <c r="U118" s="285" t="s">
        <v>3508</v>
      </c>
      <c r="V118" s="281"/>
      <c r="W118" s="246" t="s">
        <v>401</v>
      </c>
      <c r="X118" s="246" t="s">
        <v>877</v>
      </c>
      <c r="Y118" s="1"/>
      <c r="AA118" s="255">
        <f>IF(OR(J118="Fail",ISBLANK(J118)),INDEX('Issue Code Table'!C:C,MATCH(N:N,'Issue Code Table'!A:A,0)),IF(M118="Critical",6,IF(M118="Significant",5,IF(M118="Moderate",3,2))))</f>
        <v>4</v>
      </c>
      <c r="AB118" s="169"/>
      <c r="AC118" s="169"/>
      <c r="AD118" s="169"/>
      <c r="AE118" s="169"/>
      <c r="AF118" s="169"/>
      <c r="AG118" s="169"/>
      <c r="AI118" s="169"/>
    </row>
    <row r="119" spans="1:35" s="168" customFormat="1" ht="83.1" customHeight="1" x14ac:dyDescent="0.2">
      <c r="A119" s="245" t="s">
        <v>1040</v>
      </c>
      <c r="B119" s="167" t="s">
        <v>478</v>
      </c>
      <c r="C119" s="167" t="s">
        <v>1172</v>
      </c>
      <c r="D119" s="167" t="s">
        <v>21</v>
      </c>
      <c r="E119" s="167" t="s">
        <v>1830</v>
      </c>
      <c r="F119" s="167" t="s">
        <v>205</v>
      </c>
      <c r="G119" s="293" t="s">
        <v>293</v>
      </c>
      <c r="H119" s="167" t="s">
        <v>1930</v>
      </c>
      <c r="I119" s="166"/>
      <c r="J119" s="167"/>
      <c r="K119" s="167" t="s">
        <v>1941</v>
      </c>
      <c r="L119" s="166" t="s">
        <v>1931</v>
      </c>
      <c r="M119" s="170" t="s">
        <v>1199</v>
      </c>
      <c r="N119" s="253" t="s">
        <v>1222</v>
      </c>
      <c r="O119" s="253" t="s">
        <v>2788</v>
      </c>
      <c r="P119" s="204"/>
      <c r="Q119" s="166" t="s">
        <v>608</v>
      </c>
      <c r="R119" s="166" t="s">
        <v>629</v>
      </c>
      <c r="S119" s="246" t="s">
        <v>1015</v>
      </c>
      <c r="T119" s="287" t="s">
        <v>3125</v>
      </c>
      <c r="U119" s="285" t="s">
        <v>3002</v>
      </c>
      <c r="V119" s="281" t="s">
        <v>2947</v>
      </c>
      <c r="W119" s="246" t="s">
        <v>439</v>
      </c>
      <c r="X119" s="246" t="s">
        <v>878</v>
      </c>
      <c r="Y119" s="1"/>
      <c r="AA119" s="255">
        <f>IF(OR(J119="Fail",ISBLANK(J119)),INDEX('Issue Code Table'!C:C,MATCH(N:N,'Issue Code Table'!A:A,0)),IF(M119="Critical",6,IF(M119="Significant",5,IF(M119="Moderate",3,2))))</f>
        <v>5</v>
      </c>
      <c r="AB119" s="169"/>
      <c r="AC119" s="169"/>
      <c r="AD119" s="169"/>
      <c r="AE119" s="169"/>
      <c r="AF119" s="169"/>
      <c r="AG119" s="169"/>
      <c r="AI119" s="169"/>
    </row>
    <row r="120" spans="1:35" s="168" customFormat="1" ht="83.1" customHeight="1" x14ac:dyDescent="0.2">
      <c r="A120" s="245" t="s">
        <v>1041</v>
      </c>
      <c r="B120" s="167" t="s">
        <v>480</v>
      </c>
      <c r="C120" s="167" t="s">
        <v>1173</v>
      </c>
      <c r="D120" s="167" t="s">
        <v>21</v>
      </c>
      <c r="E120" s="167" t="s">
        <v>1831</v>
      </c>
      <c r="F120" s="167" t="s">
        <v>200</v>
      </c>
      <c r="G120" s="293" t="s">
        <v>293</v>
      </c>
      <c r="H120" s="167" t="s">
        <v>1409</v>
      </c>
      <c r="I120" s="166"/>
      <c r="J120" s="167"/>
      <c r="K120" s="166" t="s">
        <v>1410</v>
      </c>
      <c r="L120" s="166"/>
      <c r="M120" s="253" t="s">
        <v>1198</v>
      </c>
      <c r="N120" s="253" t="s">
        <v>2663</v>
      </c>
      <c r="O120" s="253" t="s">
        <v>2784</v>
      </c>
      <c r="P120" s="204"/>
      <c r="Q120" s="166" t="s">
        <v>608</v>
      </c>
      <c r="R120" s="166" t="s">
        <v>630</v>
      </c>
      <c r="S120" s="246" t="s">
        <v>348</v>
      </c>
      <c r="T120" s="287" t="s">
        <v>3127</v>
      </c>
      <c r="U120" s="285" t="s">
        <v>3509</v>
      </c>
      <c r="V120" s="281"/>
      <c r="W120" s="246" t="s">
        <v>437</v>
      </c>
      <c r="X120" s="246" t="s">
        <v>879</v>
      </c>
      <c r="Y120" s="1"/>
      <c r="AA120" s="255">
        <f>IF(OR(J120="Fail",ISBLANK(J120)),INDEX('Issue Code Table'!C:C,MATCH(N:N,'Issue Code Table'!A:A,0)),IF(M120="Critical",6,IF(M120="Significant",5,IF(M120="Moderate",3,2))))</f>
        <v>4</v>
      </c>
      <c r="AB120" s="169"/>
      <c r="AC120" s="169"/>
      <c r="AD120" s="169"/>
      <c r="AE120" s="169"/>
      <c r="AF120" s="169"/>
      <c r="AG120" s="169"/>
      <c r="AI120" s="169"/>
    </row>
    <row r="121" spans="1:35" s="168" customFormat="1" ht="83.1" customHeight="1" x14ac:dyDescent="0.2">
      <c r="A121" s="245" t="s">
        <v>1042</v>
      </c>
      <c r="B121" s="167" t="s">
        <v>489</v>
      </c>
      <c r="C121" s="167" t="s">
        <v>1178</v>
      </c>
      <c r="D121" s="167" t="s">
        <v>21</v>
      </c>
      <c r="E121" s="167" t="s">
        <v>1832</v>
      </c>
      <c r="F121" s="167" t="s">
        <v>207</v>
      </c>
      <c r="G121" s="293" t="s">
        <v>293</v>
      </c>
      <c r="H121" s="167" t="s">
        <v>1411</v>
      </c>
      <c r="I121" s="166"/>
      <c r="J121" s="167"/>
      <c r="K121" s="166" t="s">
        <v>1412</v>
      </c>
      <c r="L121" s="166"/>
      <c r="M121" s="170" t="s">
        <v>1199</v>
      </c>
      <c r="N121" s="253" t="s">
        <v>2585</v>
      </c>
      <c r="O121" s="253" t="s">
        <v>2789</v>
      </c>
      <c r="P121" s="204"/>
      <c r="Q121" s="166" t="s">
        <v>608</v>
      </c>
      <c r="R121" s="166" t="s">
        <v>631</v>
      </c>
      <c r="S121" s="246" t="s">
        <v>353</v>
      </c>
      <c r="T121" s="287" t="s">
        <v>3129</v>
      </c>
      <c r="U121" s="285" t="s">
        <v>3510</v>
      </c>
      <c r="V121" s="281" t="s">
        <v>2947</v>
      </c>
      <c r="W121" s="246" t="s">
        <v>440</v>
      </c>
      <c r="X121" s="246" t="s">
        <v>880</v>
      </c>
      <c r="Y121" s="1"/>
      <c r="AA121" s="255">
        <f>IF(OR(J121="Fail",ISBLANK(J121)),INDEX('Issue Code Table'!C:C,MATCH(N:N,'Issue Code Table'!A:A,0)),IF(M121="Critical",6,IF(M121="Significant",5,IF(M121="Moderate",3,2))))</f>
        <v>6</v>
      </c>
      <c r="AB121" s="169"/>
      <c r="AC121" s="169"/>
      <c r="AD121" s="169"/>
      <c r="AE121" s="169"/>
      <c r="AF121" s="169"/>
      <c r="AG121" s="169"/>
      <c r="AI121" s="169"/>
    </row>
    <row r="122" spans="1:35" s="168" customFormat="1" ht="83.1" customHeight="1" x14ac:dyDescent="0.2">
      <c r="A122" s="245" t="s">
        <v>1043</v>
      </c>
      <c r="B122" s="167" t="s">
        <v>478</v>
      </c>
      <c r="C122" s="167" t="s">
        <v>1172</v>
      </c>
      <c r="D122" s="167" t="s">
        <v>21</v>
      </c>
      <c r="E122" s="167" t="s">
        <v>1833</v>
      </c>
      <c r="F122" s="167" t="s">
        <v>185</v>
      </c>
      <c r="G122" s="293" t="s">
        <v>293</v>
      </c>
      <c r="H122" s="167" t="s">
        <v>1413</v>
      </c>
      <c r="I122" s="166"/>
      <c r="J122" s="167"/>
      <c r="K122" s="166" t="s">
        <v>1414</v>
      </c>
      <c r="L122" s="166"/>
      <c r="M122" s="170" t="s">
        <v>1199</v>
      </c>
      <c r="N122" s="253" t="s">
        <v>1222</v>
      </c>
      <c r="O122" s="253" t="s">
        <v>2788</v>
      </c>
      <c r="P122" s="204"/>
      <c r="Q122" s="166" t="s">
        <v>608</v>
      </c>
      <c r="R122" s="166" t="s">
        <v>632</v>
      </c>
      <c r="S122" s="246" t="s">
        <v>1016</v>
      </c>
      <c r="T122" s="287" t="s">
        <v>3128</v>
      </c>
      <c r="U122" s="285" t="s">
        <v>3511</v>
      </c>
      <c r="V122" s="281" t="s">
        <v>2947</v>
      </c>
      <c r="W122" s="246" t="s">
        <v>881</v>
      </c>
      <c r="X122" s="246" t="s">
        <v>882</v>
      </c>
      <c r="Y122" s="1"/>
      <c r="AA122" s="255">
        <f>IF(OR(J122="Fail",ISBLANK(J122)),INDEX('Issue Code Table'!C:C,MATCH(N:N,'Issue Code Table'!A:A,0)),IF(M122="Critical",6,IF(M122="Significant",5,IF(M122="Moderate",3,2))))</f>
        <v>5</v>
      </c>
      <c r="AB122" s="169"/>
      <c r="AC122" s="169"/>
      <c r="AD122" s="169"/>
      <c r="AE122" s="169"/>
      <c r="AF122" s="169"/>
      <c r="AG122" s="169"/>
      <c r="AI122" s="169"/>
    </row>
    <row r="123" spans="1:35" s="168" customFormat="1" ht="83.1" customHeight="1" x14ac:dyDescent="0.2">
      <c r="A123" s="245" t="s">
        <v>1044</v>
      </c>
      <c r="B123" s="167" t="s">
        <v>478</v>
      </c>
      <c r="C123" s="167" t="s">
        <v>1172</v>
      </c>
      <c r="D123" s="167" t="s">
        <v>21</v>
      </c>
      <c r="E123" s="167" t="s">
        <v>1834</v>
      </c>
      <c r="F123" s="167" t="s">
        <v>188</v>
      </c>
      <c r="G123" s="293" t="s">
        <v>293</v>
      </c>
      <c r="H123" s="167" t="s">
        <v>1415</v>
      </c>
      <c r="I123" s="166"/>
      <c r="J123" s="167"/>
      <c r="K123" s="166" t="s">
        <v>1416</v>
      </c>
      <c r="L123" s="166"/>
      <c r="M123" s="170" t="s">
        <v>1199</v>
      </c>
      <c r="N123" s="253" t="s">
        <v>2585</v>
      </c>
      <c r="O123" s="253" t="s">
        <v>2789</v>
      </c>
      <c r="P123" s="204"/>
      <c r="Q123" s="166" t="s">
        <v>608</v>
      </c>
      <c r="R123" s="166" t="s">
        <v>633</v>
      </c>
      <c r="S123" s="246" t="s">
        <v>340</v>
      </c>
      <c r="T123" s="287" t="s">
        <v>3130</v>
      </c>
      <c r="U123" s="285" t="s">
        <v>3512</v>
      </c>
      <c r="V123" s="281" t="s">
        <v>2947</v>
      </c>
      <c r="W123" s="246" t="s">
        <v>430</v>
      </c>
      <c r="X123" s="246" t="s">
        <v>883</v>
      </c>
      <c r="Y123" s="1"/>
      <c r="AA123" s="255">
        <f>IF(OR(J123="Fail",ISBLANK(J123)),INDEX('Issue Code Table'!C:C,MATCH(N:N,'Issue Code Table'!A:A,0)),IF(M123="Critical",6,IF(M123="Significant",5,IF(M123="Moderate",3,2))))</f>
        <v>6</v>
      </c>
      <c r="AB123" s="169"/>
      <c r="AC123" s="169"/>
      <c r="AD123" s="169"/>
      <c r="AE123" s="169"/>
      <c r="AF123" s="169"/>
      <c r="AG123" s="169"/>
      <c r="AI123" s="169"/>
    </row>
    <row r="124" spans="1:35" s="168" customFormat="1" ht="83.1" customHeight="1" x14ac:dyDescent="0.2">
      <c r="A124" s="245" t="s">
        <v>1045</v>
      </c>
      <c r="B124" s="167" t="s">
        <v>480</v>
      </c>
      <c r="C124" s="167" t="s">
        <v>1173</v>
      </c>
      <c r="D124" s="167" t="s">
        <v>21</v>
      </c>
      <c r="E124" s="167" t="s">
        <v>1835</v>
      </c>
      <c r="F124" s="167" t="s">
        <v>212</v>
      </c>
      <c r="G124" s="293" t="s">
        <v>293</v>
      </c>
      <c r="H124" s="167" t="s">
        <v>1417</v>
      </c>
      <c r="I124" s="166"/>
      <c r="J124" s="167"/>
      <c r="K124" s="167" t="s">
        <v>1943</v>
      </c>
      <c r="L124" s="166"/>
      <c r="M124" s="253" t="s">
        <v>2798</v>
      </c>
      <c r="N124" s="253" t="s">
        <v>1222</v>
      </c>
      <c r="O124" s="253" t="s">
        <v>2788</v>
      </c>
      <c r="P124" s="204"/>
      <c r="Q124" s="166" t="s">
        <v>608</v>
      </c>
      <c r="R124" s="166" t="s">
        <v>634</v>
      </c>
      <c r="S124" s="246" t="s">
        <v>357</v>
      </c>
      <c r="T124" s="287" t="s">
        <v>3131</v>
      </c>
      <c r="U124" s="285" t="s">
        <v>3003</v>
      </c>
      <c r="V124" s="281" t="s">
        <v>2947</v>
      </c>
      <c r="W124" s="246" t="s">
        <v>443</v>
      </c>
      <c r="X124" s="246" t="s">
        <v>884</v>
      </c>
      <c r="Y124" s="1"/>
      <c r="AA124" s="255">
        <f>IF(OR(J124="Fail",ISBLANK(J124)),INDEX('Issue Code Table'!C:C,MATCH(N:N,'Issue Code Table'!A:A,0)),IF(M124="Critical",6,IF(M124="Significant",5,IF(M124="Moderate",3,2))))</f>
        <v>5</v>
      </c>
      <c r="AB124" s="169"/>
      <c r="AC124" s="169"/>
      <c r="AD124" s="169"/>
      <c r="AE124" s="169"/>
      <c r="AF124" s="169"/>
      <c r="AG124" s="169"/>
      <c r="AI124" s="169"/>
    </row>
    <row r="125" spans="1:35" s="168" customFormat="1" ht="83.1" customHeight="1" x14ac:dyDescent="0.2">
      <c r="A125" s="245" t="s">
        <v>1046</v>
      </c>
      <c r="B125" s="167" t="s">
        <v>478</v>
      </c>
      <c r="C125" s="167" t="s">
        <v>1172</v>
      </c>
      <c r="D125" s="167" t="s">
        <v>21</v>
      </c>
      <c r="E125" s="167" t="s">
        <v>1836</v>
      </c>
      <c r="F125" s="167" t="s">
        <v>203</v>
      </c>
      <c r="G125" s="293" t="s">
        <v>293</v>
      </c>
      <c r="H125" s="167" t="s">
        <v>1418</v>
      </c>
      <c r="I125" s="166"/>
      <c r="J125" s="167"/>
      <c r="K125" s="167" t="s">
        <v>1944</v>
      </c>
      <c r="L125" s="166"/>
      <c r="M125" s="170" t="s">
        <v>1199</v>
      </c>
      <c r="N125" s="258" t="s">
        <v>1222</v>
      </c>
      <c r="O125" s="253" t="s">
        <v>2788</v>
      </c>
      <c r="P125" s="204"/>
      <c r="Q125" s="166" t="s">
        <v>608</v>
      </c>
      <c r="R125" s="166" t="s">
        <v>635</v>
      </c>
      <c r="S125" s="246" t="s">
        <v>350</v>
      </c>
      <c r="T125" s="287" t="s">
        <v>3132</v>
      </c>
      <c r="U125" s="285" t="s">
        <v>3004</v>
      </c>
      <c r="V125" s="281" t="s">
        <v>2947</v>
      </c>
      <c r="W125" s="246" t="s">
        <v>401</v>
      </c>
      <c r="X125" s="246" t="s">
        <v>885</v>
      </c>
      <c r="Y125" s="1"/>
      <c r="AA125" s="255">
        <f>IF(OR(J125="Fail",ISBLANK(J125)),INDEX('Issue Code Table'!C:C,MATCH(N:N,'Issue Code Table'!A:A,0)),IF(M125="Critical",6,IF(M125="Significant",5,IF(M125="Moderate",3,2))))</f>
        <v>5</v>
      </c>
      <c r="AB125" s="169"/>
      <c r="AC125" s="169"/>
      <c r="AD125" s="169"/>
      <c r="AE125" s="169"/>
      <c r="AF125" s="169"/>
      <c r="AG125" s="169"/>
      <c r="AI125" s="169"/>
    </row>
    <row r="126" spans="1:35" s="168" customFormat="1" ht="83.1" customHeight="1" x14ac:dyDescent="0.2">
      <c r="A126" s="245" t="s">
        <v>1047</v>
      </c>
      <c r="B126" s="167" t="s">
        <v>480</v>
      </c>
      <c r="C126" s="167" t="s">
        <v>1173</v>
      </c>
      <c r="D126" s="167" t="s">
        <v>21</v>
      </c>
      <c r="E126" s="167" t="s">
        <v>2932</v>
      </c>
      <c r="F126" s="167" t="s">
        <v>211</v>
      </c>
      <c r="G126" s="293" t="s">
        <v>293</v>
      </c>
      <c r="H126" s="167" t="s">
        <v>2933</v>
      </c>
      <c r="I126" s="166"/>
      <c r="J126" s="167"/>
      <c r="K126" s="167" t="s">
        <v>1942</v>
      </c>
      <c r="L126" s="166"/>
      <c r="M126" s="253" t="s">
        <v>1198</v>
      </c>
      <c r="N126" s="253" t="s">
        <v>2663</v>
      </c>
      <c r="O126" s="253" t="s">
        <v>2784</v>
      </c>
      <c r="P126" s="204"/>
      <c r="Q126" s="166" t="s">
        <v>608</v>
      </c>
      <c r="R126" s="166" t="s">
        <v>636</v>
      </c>
      <c r="S126" s="246" t="s">
        <v>356</v>
      </c>
      <c r="T126" s="287" t="s">
        <v>3134</v>
      </c>
      <c r="U126" s="285" t="s">
        <v>3513</v>
      </c>
      <c r="V126" s="281"/>
      <c r="W126" s="246" t="s">
        <v>401</v>
      </c>
      <c r="X126" s="246" t="s">
        <v>886</v>
      </c>
      <c r="Y126" s="1"/>
      <c r="AA126" s="255">
        <f>IF(OR(J126="Fail",ISBLANK(J126)),INDEX('Issue Code Table'!C:C,MATCH(N:N,'Issue Code Table'!A:A,0)),IF(M126="Critical",6,IF(M126="Significant",5,IF(M126="Moderate",3,2))))</f>
        <v>4</v>
      </c>
      <c r="AB126" s="169"/>
      <c r="AC126" s="169"/>
      <c r="AD126" s="169"/>
      <c r="AE126" s="169"/>
      <c r="AF126" s="169"/>
      <c r="AG126" s="169"/>
      <c r="AI126" s="169"/>
    </row>
    <row r="127" spans="1:35" s="168" customFormat="1" ht="83.1" customHeight="1" x14ac:dyDescent="0.2">
      <c r="A127" s="245" t="s">
        <v>1048</v>
      </c>
      <c r="B127" s="167" t="s">
        <v>478</v>
      </c>
      <c r="C127" s="167" t="s">
        <v>1172</v>
      </c>
      <c r="D127" s="167" t="s">
        <v>21</v>
      </c>
      <c r="E127" s="167" t="s">
        <v>1837</v>
      </c>
      <c r="F127" s="167" t="s">
        <v>199</v>
      </c>
      <c r="G127" s="293" t="s">
        <v>293</v>
      </c>
      <c r="H127" s="167" t="s">
        <v>1419</v>
      </c>
      <c r="I127" s="166"/>
      <c r="J127" s="167"/>
      <c r="K127" s="166" t="s">
        <v>1420</v>
      </c>
      <c r="L127" s="166"/>
      <c r="M127" s="253" t="s">
        <v>1198</v>
      </c>
      <c r="N127" s="253" t="s">
        <v>2663</v>
      </c>
      <c r="O127" s="253" t="s">
        <v>2784</v>
      </c>
      <c r="P127" s="204"/>
      <c r="Q127" s="166" t="s">
        <v>608</v>
      </c>
      <c r="R127" s="166" t="s">
        <v>637</v>
      </c>
      <c r="S127" s="246" t="s">
        <v>347</v>
      </c>
      <c r="T127" s="287" t="s">
        <v>3133</v>
      </c>
      <c r="U127" s="285" t="s">
        <v>3514</v>
      </c>
      <c r="V127" s="281"/>
      <c r="W127" s="246" t="s">
        <v>436</v>
      </c>
      <c r="X127" s="246" t="s">
        <v>887</v>
      </c>
      <c r="Y127" s="1"/>
      <c r="AA127" s="255">
        <f>IF(OR(J127="Fail",ISBLANK(J127)),INDEX('Issue Code Table'!C:C,MATCH(N:N,'Issue Code Table'!A:A,0)),IF(M127="Critical",6,IF(M127="Significant",5,IF(M127="Moderate",3,2))))</f>
        <v>4</v>
      </c>
      <c r="AB127" s="169"/>
      <c r="AC127" s="169"/>
      <c r="AD127" s="169"/>
      <c r="AE127" s="169"/>
      <c r="AF127" s="169"/>
      <c r="AG127" s="169"/>
      <c r="AI127" s="169"/>
    </row>
    <row r="128" spans="1:35" s="168" customFormat="1" ht="83.1" customHeight="1" x14ac:dyDescent="0.2">
      <c r="A128" s="245" t="s">
        <v>1049</v>
      </c>
      <c r="B128" s="167" t="s">
        <v>478</v>
      </c>
      <c r="C128" s="167" t="s">
        <v>1172</v>
      </c>
      <c r="D128" s="167" t="s">
        <v>21</v>
      </c>
      <c r="E128" s="167" t="s">
        <v>1838</v>
      </c>
      <c r="F128" s="167" t="s">
        <v>191</v>
      </c>
      <c r="G128" s="293" t="s">
        <v>293</v>
      </c>
      <c r="H128" s="167" t="s">
        <v>1421</v>
      </c>
      <c r="I128" s="166"/>
      <c r="J128" s="167"/>
      <c r="K128" s="166" t="s">
        <v>1422</v>
      </c>
      <c r="L128" s="166"/>
      <c r="M128" s="170" t="s">
        <v>1199</v>
      </c>
      <c r="N128" s="170" t="s">
        <v>2663</v>
      </c>
      <c r="O128" s="258" t="s">
        <v>2784</v>
      </c>
      <c r="P128" s="204"/>
      <c r="Q128" s="166" t="s">
        <v>608</v>
      </c>
      <c r="R128" s="166" t="s">
        <v>638</v>
      </c>
      <c r="S128" s="246" t="s">
        <v>341</v>
      </c>
      <c r="T128" s="287" t="s">
        <v>3136</v>
      </c>
      <c r="U128" s="285" t="s">
        <v>3515</v>
      </c>
      <c r="V128" s="281" t="s">
        <v>2947</v>
      </c>
      <c r="W128" s="246" t="s">
        <v>431</v>
      </c>
      <c r="X128" s="246" t="s">
        <v>888</v>
      </c>
      <c r="Y128" s="1"/>
      <c r="AA128" s="255">
        <f>IF(OR(J128="Fail",ISBLANK(J128)),INDEX('Issue Code Table'!C:C,MATCH(N:N,'Issue Code Table'!A:A,0)),IF(M128="Critical",6,IF(M128="Significant",5,IF(M128="Moderate",3,2))))</f>
        <v>4</v>
      </c>
      <c r="AB128" s="169"/>
      <c r="AC128" s="169"/>
      <c r="AD128" s="169"/>
      <c r="AE128" s="169"/>
      <c r="AF128" s="169"/>
      <c r="AG128" s="169"/>
      <c r="AI128" s="169"/>
    </row>
    <row r="129" spans="1:35" s="168" customFormat="1" ht="83.1" customHeight="1" x14ac:dyDescent="0.2">
      <c r="A129" s="245" t="s">
        <v>1050</v>
      </c>
      <c r="B129" s="167" t="s">
        <v>482</v>
      </c>
      <c r="C129" s="167" t="s">
        <v>1171</v>
      </c>
      <c r="D129" s="167" t="s">
        <v>21</v>
      </c>
      <c r="E129" s="167" t="s">
        <v>1839</v>
      </c>
      <c r="F129" s="167" t="s">
        <v>230</v>
      </c>
      <c r="G129" s="293" t="s">
        <v>293</v>
      </c>
      <c r="H129" s="167" t="s">
        <v>1423</v>
      </c>
      <c r="I129" s="166"/>
      <c r="J129" s="167"/>
      <c r="K129" s="166" t="s">
        <v>1424</v>
      </c>
      <c r="L129" s="166"/>
      <c r="M129" s="253" t="s">
        <v>1198</v>
      </c>
      <c r="N129" s="253" t="s">
        <v>2136</v>
      </c>
      <c r="O129" s="257" t="s">
        <v>2791</v>
      </c>
      <c r="P129" s="204"/>
      <c r="Q129" s="166" t="s">
        <v>639</v>
      </c>
      <c r="R129" s="166" t="s">
        <v>640</v>
      </c>
      <c r="S129" s="246" t="s">
        <v>359</v>
      </c>
      <c r="T129" s="287" t="s">
        <v>3135</v>
      </c>
      <c r="U129" s="285" t="s">
        <v>3516</v>
      </c>
      <c r="V129" s="281"/>
      <c r="W129" s="246" t="s">
        <v>445</v>
      </c>
      <c r="X129" s="246" t="s">
        <v>889</v>
      </c>
      <c r="Y129" s="1"/>
      <c r="AA129" s="255">
        <f>IF(OR(J129="Fail",ISBLANK(J129)),INDEX('Issue Code Table'!C:C,MATCH(N:N,'Issue Code Table'!A:A,0)),IF(M129="Critical",6,IF(M129="Significant",5,IF(M129="Moderate",3,2))))</f>
        <v>5</v>
      </c>
      <c r="AB129" s="169"/>
      <c r="AC129" s="169"/>
      <c r="AD129" s="169"/>
      <c r="AE129" s="169"/>
      <c r="AF129" s="169"/>
      <c r="AG129" s="169"/>
      <c r="AI129" s="169"/>
    </row>
    <row r="130" spans="1:35" s="168" customFormat="1" ht="83.1" customHeight="1" x14ac:dyDescent="0.2">
      <c r="A130" s="245" t="s">
        <v>1051</v>
      </c>
      <c r="B130" s="167" t="s">
        <v>482</v>
      </c>
      <c r="C130" s="167" t="s">
        <v>1171</v>
      </c>
      <c r="D130" s="167" t="s">
        <v>21</v>
      </c>
      <c r="E130" s="167" t="s">
        <v>1840</v>
      </c>
      <c r="F130" s="167" t="s">
        <v>234</v>
      </c>
      <c r="G130" s="293" t="s">
        <v>293</v>
      </c>
      <c r="H130" s="167" t="s">
        <v>1425</v>
      </c>
      <c r="I130" s="166"/>
      <c r="J130" s="167"/>
      <c r="K130" s="166" t="s">
        <v>1426</v>
      </c>
      <c r="L130" s="166"/>
      <c r="M130" s="170" t="s">
        <v>1198</v>
      </c>
      <c r="N130" s="253" t="s">
        <v>2116</v>
      </c>
      <c r="O130" s="257" t="s">
        <v>2799</v>
      </c>
      <c r="P130" s="204"/>
      <c r="Q130" s="166" t="s">
        <v>639</v>
      </c>
      <c r="R130" s="166" t="s">
        <v>641</v>
      </c>
      <c r="S130" s="246" t="s">
        <v>359</v>
      </c>
      <c r="T130" s="287" t="s">
        <v>3138</v>
      </c>
      <c r="U130" s="285" t="s">
        <v>3517</v>
      </c>
      <c r="V130" s="281"/>
      <c r="W130" s="246" t="s">
        <v>445</v>
      </c>
      <c r="X130" s="246" t="s">
        <v>890</v>
      </c>
      <c r="Y130" s="1"/>
      <c r="AA130" s="255">
        <f>IF(OR(J130="Fail",ISBLANK(J130)),INDEX('Issue Code Table'!C:C,MATCH(N:N,'Issue Code Table'!A:A,0)),IF(M130="Critical",6,IF(M130="Significant",5,IF(M130="Moderate",3,2))))</f>
        <v>4</v>
      </c>
      <c r="AB130" s="169"/>
      <c r="AC130" s="169"/>
      <c r="AD130" s="169"/>
      <c r="AE130" s="169"/>
      <c r="AF130" s="169"/>
      <c r="AG130" s="169"/>
      <c r="AI130" s="169"/>
    </row>
    <row r="131" spans="1:35" s="261" customFormat="1" ht="83.1" customHeight="1" x14ac:dyDescent="0.2">
      <c r="A131" s="245" t="s">
        <v>1052</v>
      </c>
      <c r="B131" s="167" t="s">
        <v>482</v>
      </c>
      <c r="C131" s="167" t="s">
        <v>1171</v>
      </c>
      <c r="D131" s="167" t="s">
        <v>21</v>
      </c>
      <c r="E131" s="167" t="s">
        <v>1841</v>
      </c>
      <c r="F131" s="167" t="s">
        <v>233</v>
      </c>
      <c r="G131" s="293" t="s">
        <v>293</v>
      </c>
      <c r="H131" s="167" t="s">
        <v>1427</v>
      </c>
      <c r="I131" s="166"/>
      <c r="J131" s="167"/>
      <c r="K131" s="166" t="s">
        <v>1428</v>
      </c>
      <c r="L131" s="166"/>
      <c r="M131" s="253" t="s">
        <v>1199</v>
      </c>
      <c r="N131" s="253" t="s">
        <v>2136</v>
      </c>
      <c r="O131" s="257" t="s">
        <v>2791</v>
      </c>
      <c r="P131" s="204"/>
      <c r="Q131" s="166" t="s">
        <v>639</v>
      </c>
      <c r="R131" s="166" t="s">
        <v>642</v>
      </c>
      <c r="S131" s="246" t="s">
        <v>359</v>
      </c>
      <c r="T131" s="287" t="s">
        <v>3137</v>
      </c>
      <c r="U131" s="285" t="s">
        <v>3518</v>
      </c>
      <c r="V131" s="281" t="s">
        <v>2947</v>
      </c>
      <c r="W131" s="246" t="s">
        <v>445</v>
      </c>
      <c r="X131" s="246" t="s">
        <v>891</v>
      </c>
      <c r="Y131" s="262"/>
      <c r="AA131" s="255">
        <f>IF(OR(J131="Fail",ISBLANK(J131)),INDEX('Issue Code Table'!C:C,MATCH(N:N,'Issue Code Table'!A:A,0)),IF(M131="Critical",6,IF(M131="Significant",5,IF(M131="Moderate",3,2))))</f>
        <v>5</v>
      </c>
      <c r="AB131" s="263"/>
      <c r="AC131" s="263"/>
      <c r="AD131" s="263"/>
      <c r="AE131" s="263"/>
      <c r="AF131" s="263"/>
      <c r="AG131" s="263"/>
      <c r="AI131" s="263"/>
    </row>
    <row r="132" spans="1:35" s="261" customFormat="1" ht="83.1" customHeight="1" x14ac:dyDescent="0.2">
      <c r="A132" s="245" t="s">
        <v>1053</v>
      </c>
      <c r="B132" s="167" t="s">
        <v>482</v>
      </c>
      <c r="C132" s="167" t="s">
        <v>1171</v>
      </c>
      <c r="D132" s="167" t="s">
        <v>21</v>
      </c>
      <c r="E132" s="167" t="s">
        <v>1842</v>
      </c>
      <c r="F132" s="167" t="s">
        <v>232</v>
      </c>
      <c r="G132" s="293" t="s">
        <v>293</v>
      </c>
      <c r="H132" s="167" t="s">
        <v>1429</v>
      </c>
      <c r="I132" s="166"/>
      <c r="J132" s="167"/>
      <c r="K132" s="166" t="s">
        <v>1430</v>
      </c>
      <c r="L132" s="166"/>
      <c r="M132" s="170" t="s">
        <v>1198</v>
      </c>
      <c r="N132" s="253" t="s">
        <v>2136</v>
      </c>
      <c r="O132" s="257" t="s">
        <v>2791</v>
      </c>
      <c r="P132" s="204"/>
      <c r="Q132" s="166" t="s">
        <v>639</v>
      </c>
      <c r="R132" s="166" t="s">
        <v>643</v>
      </c>
      <c r="S132" s="246" t="s">
        <v>359</v>
      </c>
      <c r="T132" s="287" t="s">
        <v>3139</v>
      </c>
      <c r="U132" s="285" t="s">
        <v>3519</v>
      </c>
      <c r="V132" s="281"/>
      <c r="W132" s="246" t="s">
        <v>445</v>
      </c>
      <c r="X132" s="246" t="s">
        <v>892</v>
      </c>
      <c r="Y132" s="262"/>
      <c r="AA132" s="255">
        <f>IF(OR(J132="Fail",ISBLANK(J132)),INDEX('Issue Code Table'!C:C,MATCH(N:N,'Issue Code Table'!A:A,0)),IF(M132="Critical",6,IF(M132="Significant",5,IF(M132="Moderate",3,2))))</f>
        <v>5</v>
      </c>
      <c r="AB132" s="263"/>
      <c r="AC132" s="263"/>
      <c r="AD132" s="263"/>
      <c r="AE132" s="263"/>
      <c r="AF132" s="263"/>
      <c r="AG132" s="263"/>
      <c r="AI132" s="263"/>
    </row>
    <row r="133" spans="1:35" s="261" customFormat="1" ht="83.1" customHeight="1" x14ac:dyDescent="0.2">
      <c r="A133" s="245" t="s">
        <v>1054</v>
      </c>
      <c r="B133" s="167" t="s">
        <v>482</v>
      </c>
      <c r="C133" s="167" t="s">
        <v>1171</v>
      </c>
      <c r="D133" s="167" t="s">
        <v>21</v>
      </c>
      <c r="E133" s="167" t="s">
        <v>1843</v>
      </c>
      <c r="F133" s="167" t="s">
        <v>231</v>
      </c>
      <c r="G133" s="293" t="s">
        <v>293</v>
      </c>
      <c r="H133" s="167" t="s">
        <v>1431</v>
      </c>
      <c r="I133" s="264"/>
      <c r="J133" s="264"/>
      <c r="K133" s="264" t="s">
        <v>1432</v>
      </c>
      <c r="L133" s="264"/>
      <c r="M133" s="265" t="s">
        <v>1198</v>
      </c>
      <c r="N133" s="170" t="s">
        <v>2136</v>
      </c>
      <c r="O133" s="258" t="s">
        <v>2791</v>
      </c>
      <c r="P133" s="204"/>
      <c r="Q133" s="166" t="s">
        <v>639</v>
      </c>
      <c r="R133" s="166" t="s">
        <v>644</v>
      </c>
      <c r="S133" s="246" t="s">
        <v>359</v>
      </c>
      <c r="T133" s="287" t="s">
        <v>3140</v>
      </c>
      <c r="U133" s="285" t="s">
        <v>3520</v>
      </c>
      <c r="V133" s="281"/>
      <c r="W133" s="246" t="s">
        <v>445</v>
      </c>
      <c r="X133" s="246" t="s">
        <v>893</v>
      </c>
      <c r="Y133" s="262"/>
      <c r="AA133" s="255">
        <f>IF(OR(J133="Fail",ISBLANK(J133)),INDEX('Issue Code Table'!C:C,MATCH(N:N,'Issue Code Table'!A:A,0)),IF(M133="Critical",6,IF(M133="Significant",5,IF(M133="Moderate",3,2))))</f>
        <v>5</v>
      </c>
      <c r="AB133" s="263"/>
      <c r="AC133" s="263"/>
      <c r="AD133" s="263"/>
      <c r="AE133" s="263"/>
      <c r="AF133" s="263"/>
      <c r="AG133" s="263"/>
      <c r="AI133" s="263"/>
    </row>
    <row r="134" spans="1:35" s="261" customFormat="1" ht="83.1" customHeight="1" x14ac:dyDescent="0.2">
      <c r="A134" s="245" t="s">
        <v>1055</v>
      </c>
      <c r="B134" s="167" t="s">
        <v>482</v>
      </c>
      <c r="C134" s="167" t="s">
        <v>1171</v>
      </c>
      <c r="D134" s="167" t="s">
        <v>21</v>
      </c>
      <c r="E134" s="167" t="s">
        <v>1844</v>
      </c>
      <c r="F134" s="167" t="s">
        <v>214</v>
      </c>
      <c r="G134" s="293" t="s">
        <v>293</v>
      </c>
      <c r="H134" s="167" t="s">
        <v>1433</v>
      </c>
      <c r="I134" s="264"/>
      <c r="J134" s="264"/>
      <c r="K134" s="264" t="s">
        <v>1434</v>
      </c>
      <c r="L134" s="264"/>
      <c r="M134" s="265" t="s">
        <v>1198</v>
      </c>
      <c r="N134" s="170" t="s">
        <v>2136</v>
      </c>
      <c r="O134" s="258" t="s">
        <v>2791</v>
      </c>
      <c r="P134" s="204"/>
      <c r="Q134" s="166" t="s">
        <v>645</v>
      </c>
      <c r="R134" s="166" t="s">
        <v>646</v>
      </c>
      <c r="S134" s="246" t="s">
        <v>359</v>
      </c>
      <c r="T134" s="287" t="s">
        <v>3141</v>
      </c>
      <c r="U134" s="285" t="s">
        <v>3521</v>
      </c>
      <c r="V134" s="281"/>
      <c r="W134" s="246" t="s">
        <v>445</v>
      </c>
      <c r="X134" s="246" t="s">
        <v>894</v>
      </c>
      <c r="Y134" s="262"/>
      <c r="AA134" s="255">
        <f>IF(OR(J134="Fail",ISBLANK(J134)),INDEX('Issue Code Table'!C:C,MATCH(N:N,'Issue Code Table'!A:A,0)),IF(M134="Critical",6,IF(M134="Significant",5,IF(M134="Moderate",3,2))))</f>
        <v>5</v>
      </c>
      <c r="AB134" s="263"/>
      <c r="AC134" s="263"/>
      <c r="AD134" s="263"/>
      <c r="AE134" s="263"/>
      <c r="AF134" s="263"/>
      <c r="AG134" s="263"/>
      <c r="AI134" s="263"/>
    </row>
    <row r="135" spans="1:35" s="261" customFormat="1" ht="83.1" customHeight="1" x14ac:dyDescent="0.2">
      <c r="A135" s="245" t="s">
        <v>1056</v>
      </c>
      <c r="B135" s="167" t="s">
        <v>482</v>
      </c>
      <c r="C135" s="167" t="s">
        <v>1171</v>
      </c>
      <c r="D135" s="167" t="s">
        <v>21</v>
      </c>
      <c r="E135" s="167" t="s">
        <v>1845</v>
      </c>
      <c r="F135" s="167" t="s">
        <v>215</v>
      </c>
      <c r="G135" s="293" t="s">
        <v>293</v>
      </c>
      <c r="H135" s="167" t="s">
        <v>1435</v>
      </c>
      <c r="I135" s="264"/>
      <c r="J135" s="264"/>
      <c r="K135" s="264" t="s">
        <v>1436</v>
      </c>
      <c r="L135" s="264"/>
      <c r="M135" s="265" t="s">
        <v>1198</v>
      </c>
      <c r="N135" s="170" t="s">
        <v>2136</v>
      </c>
      <c r="O135" s="258" t="s">
        <v>2791</v>
      </c>
      <c r="P135" s="204"/>
      <c r="Q135" s="166" t="s">
        <v>645</v>
      </c>
      <c r="R135" s="166" t="s">
        <v>647</v>
      </c>
      <c r="S135" s="246" t="s">
        <v>359</v>
      </c>
      <c r="T135" s="287" t="s">
        <v>3142</v>
      </c>
      <c r="U135" s="285" t="s">
        <v>3522</v>
      </c>
      <c r="V135" s="281"/>
      <c r="W135" s="246" t="s">
        <v>445</v>
      </c>
      <c r="X135" s="246" t="s">
        <v>895</v>
      </c>
      <c r="Y135" s="262"/>
      <c r="AA135" s="255">
        <f>IF(OR(J135="Fail",ISBLANK(J135)),INDEX('Issue Code Table'!C:C,MATCH(N:N,'Issue Code Table'!A:A,0)),IF(M135="Critical",6,IF(M135="Significant",5,IF(M135="Moderate",3,2))))</f>
        <v>5</v>
      </c>
      <c r="AB135" s="263"/>
      <c r="AC135" s="263"/>
      <c r="AD135" s="263"/>
      <c r="AE135" s="263"/>
      <c r="AF135" s="263"/>
      <c r="AG135" s="263"/>
      <c r="AI135" s="263"/>
    </row>
    <row r="136" spans="1:35" s="168" customFormat="1" ht="83.1" customHeight="1" x14ac:dyDescent="0.2">
      <c r="A136" s="245" t="s">
        <v>1057</v>
      </c>
      <c r="B136" s="167" t="s">
        <v>482</v>
      </c>
      <c r="C136" s="167" t="s">
        <v>1171</v>
      </c>
      <c r="D136" s="167" t="s">
        <v>21</v>
      </c>
      <c r="E136" s="167" t="s">
        <v>1846</v>
      </c>
      <c r="F136" s="167" t="s">
        <v>219</v>
      </c>
      <c r="G136" s="293" t="s">
        <v>293</v>
      </c>
      <c r="H136" s="167" t="s">
        <v>1437</v>
      </c>
      <c r="I136" s="264"/>
      <c r="J136" s="264"/>
      <c r="K136" s="264" t="s">
        <v>1438</v>
      </c>
      <c r="L136" s="264"/>
      <c r="M136" s="265" t="s">
        <v>1198</v>
      </c>
      <c r="N136" s="170" t="s">
        <v>2136</v>
      </c>
      <c r="O136" s="258" t="s">
        <v>2791</v>
      </c>
      <c r="P136" s="204"/>
      <c r="Q136" s="166" t="s">
        <v>645</v>
      </c>
      <c r="R136" s="166" t="s">
        <v>648</v>
      </c>
      <c r="S136" s="246" t="s">
        <v>359</v>
      </c>
      <c r="T136" s="287" t="s">
        <v>3143</v>
      </c>
      <c r="U136" s="285" t="s">
        <v>3523</v>
      </c>
      <c r="V136" s="281"/>
      <c r="W136" s="246" t="s">
        <v>445</v>
      </c>
      <c r="X136" s="246" t="s">
        <v>896</v>
      </c>
      <c r="Y136" s="1"/>
      <c r="AA136" s="255">
        <f>IF(OR(J136="Fail",ISBLANK(J136)),INDEX('Issue Code Table'!C:C,MATCH(N:N,'Issue Code Table'!A:A,0)),IF(M136="Critical",6,IF(M136="Significant",5,IF(M136="Moderate",3,2))))</f>
        <v>5</v>
      </c>
      <c r="AB136" s="169"/>
      <c r="AC136" s="169"/>
      <c r="AD136" s="169"/>
      <c r="AE136" s="169"/>
      <c r="AF136" s="169"/>
      <c r="AG136" s="169"/>
      <c r="AI136" s="169"/>
    </row>
    <row r="137" spans="1:35" s="168" customFormat="1" ht="83.1" customHeight="1" x14ac:dyDescent="0.2">
      <c r="A137" s="245" t="s">
        <v>1058</v>
      </c>
      <c r="B137" s="167" t="s">
        <v>482</v>
      </c>
      <c r="C137" s="167" t="s">
        <v>1171</v>
      </c>
      <c r="D137" s="167" t="s">
        <v>21</v>
      </c>
      <c r="E137" s="167" t="s">
        <v>1847</v>
      </c>
      <c r="F137" s="167" t="s">
        <v>218</v>
      </c>
      <c r="G137" s="293" t="s">
        <v>293</v>
      </c>
      <c r="H137" s="167" t="s">
        <v>1439</v>
      </c>
      <c r="I137" s="264"/>
      <c r="J137" s="264"/>
      <c r="K137" s="264" t="s">
        <v>1440</v>
      </c>
      <c r="L137" s="264"/>
      <c r="M137" s="265" t="s">
        <v>1198</v>
      </c>
      <c r="N137" s="170" t="s">
        <v>2136</v>
      </c>
      <c r="O137" s="258" t="s">
        <v>2791</v>
      </c>
      <c r="P137" s="204"/>
      <c r="Q137" s="166" t="s">
        <v>645</v>
      </c>
      <c r="R137" s="166" t="s">
        <v>649</v>
      </c>
      <c r="S137" s="246" t="s">
        <v>359</v>
      </c>
      <c r="T137" s="287" t="s">
        <v>3144</v>
      </c>
      <c r="U137" s="285" t="s">
        <v>3524</v>
      </c>
      <c r="V137" s="281"/>
      <c r="W137" s="246" t="s">
        <v>445</v>
      </c>
      <c r="X137" s="246" t="s">
        <v>897</v>
      </c>
      <c r="Y137" s="1"/>
      <c r="AA137" s="255">
        <f>IF(OR(J137="Fail",ISBLANK(J137)),INDEX('Issue Code Table'!C:C,MATCH(N:N,'Issue Code Table'!A:A,0)),IF(M137="Critical",6,IF(M137="Significant",5,IF(M137="Moderate",3,2))))</f>
        <v>5</v>
      </c>
      <c r="AB137" s="169"/>
      <c r="AC137" s="169"/>
      <c r="AD137" s="169"/>
      <c r="AE137" s="169"/>
      <c r="AF137" s="169"/>
      <c r="AG137" s="169"/>
      <c r="AI137" s="169"/>
    </row>
    <row r="138" spans="1:35" s="168" customFormat="1" ht="83.1" customHeight="1" x14ac:dyDescent="0.2">
      <c r="A138" s="245" t="s">
        <v>1059</v>
      </c>
      <c r="B138" s="167" t="s">
        <v>482</v>
      </c>
      <c r="C138" s="167" t="s">
        <v>1171</v>
      </c>
      <c r="D138" s="167" t="s">
        <v>21</v>
      </c>
      <c r="E138" s="167" t="s">
        <v>1848</v>
      </c>
      <c r="F138" s="167" t="s">
        <v>222</v>
      </c>
      <c r="G138" s="293" t="s">
        <v>293</v>
      </c>
      <c r="H138" s="167" t="s">
        <v>1441</v>
      </c>
      <c r="I138" s="166"/>
      <c r="J138" s="167"/>
      <c r="K138" s="166" t="s">
        <v>1442</v>
      </c>
      <c r="L138" s="166"/>
      <c r="M138" s="170" t="s">
        <v>1199</v>
      </c>
      <c r="N138" s="170" t="s">
        <v>2136</v>
      </c>
      <c r="O138" s="258" t="s">
        <v>2791</v>
      </c>
      <c r="P138" s="204"/>
      <c r="Q138" s="166" t="s">
        <v>645</v>
      </c>
      <c r="R138" s="166" t="s">
        <v>650</v>
      </c>
      <c r="S138" s="246" t="s">
        <v>359</v>
      </c>
      <c r="T138" s="287" t="s">
        <v>3145</v>
      </c>
      <c r="U138" s="285" t="s">
        <v>3525</v>
      </c>
      <c r="V138" s="281" t="s">
        <v>2947</v>
      </c>
      <c r="W138" s="246" t="s">
        <v>445</v>
      </c>
      <c r="X138" s="246" t="s">
        <v>898</v>
      </c>
      <c r="Y138" s="1"/>
      <c r="AA138" s="255">
        <f>IF(OR(J138="Fail",ISBLANK(J138)),INDEX('Issue Code Table'!C:C,MATCH(N:N,'Issue Code Table'!A:A,0)),IF(M138="Critical",6,IF(M138="Significant",5,IF(M138="Moderate",3,2))))</f>
        <v>5</v>
      </c>
      <c r="AB138" s="169"/>
      <c r="AC138" s="169"/>
      <c r="AD138" s="169"/>
      <c r="AE138" s="169"/>
      <c r="AF138" s="169"/>
      <c r="AG138" s="169"/>
      <c r="AI138" s="169"/>
    </row>
    <row r="139" spans="1:35" s="168" customFormat="1" ht="83.1" customHeight="1" x14ac:dyDescent="0.2">
      <c r="A139" s="245" t="s">
        <v>1060</v>
      </c>
      <c r="B139" s="167" t="s">
        <v>482</v>
      </c>
      <c r="C139" s="167" t="s">
        <v>1171</v>
      </c>
      <c r="D139" s="167" t="s">
        <v>21</v>
      </c>
      <c r="E139" s="167" t="s">
        <v>1849</v>
      </c>
      <c r="F139" s="167" t="s">
        <v>216</v>
      </c>
      <c r="G139" s="293" t="s">
        <v>293</v>
      </c>
      <c r="H139" s="167" t="s">
        <v>1443</v>
      </c>
      <c r="I139" s="166"/>
      <c r="J139" s="167"/>
      <c r="K139" s="166" t="s">
        <v>1444</v>
      </c>
      <c r="L139" s="166"/>
      <c r="M139" s="170" t="s">
        <v>1198</v>
      </c>
      <c r="N139" s="170" t="s">
        <v>2136</v>
      </c>
      <c r="O139" s="258" t="s">
        <v>2791</v>
      </c>
      <c r="P139" s="204"/>
      <c r="Q139" s="166" t="s">
        <v>645</v>
      </c>
      <c r="R139" s="166" t="s">
        <v>651</v>
      </c>
      <c r="S139" s="246" t="s">
        <v>359</v>
      </c>
      <c r="T139" s="287" t="s">
        <v>3146</v>
      </c>
      <c r="U139" s="285" t="s">
        <v>3526</v>
      </c>
      <c r="V139" s="281"/>
      <c r="W139" s="246" t="s">
        <v>445</v>
      </c>
      <c r="X139" s="246" t="s">
        <v>899</v>
      </c>
      <c r="Y139" s="1"/>
      <c r="AA139" s="255">
        <f>IF(OR(J139="Fail",ISBLANK(J139)),INDEX('Issue Code Table'!C:C,MATCH(N:N,'Issue Code Table'!A:A,0)),IF(M139="Critical",6,IF(M139="Significant",5,IF(M139="Moderate",3,2))))</f>
        <v>5</v>
      </c>
      <c r="AB139" s="169"/>
      <c r="AC139" s="169"/>
      <c r="AD139" s="169"/>
      <c r="AE139" s="169"/>
      <c r="AF139" s="169"/>
      <c r="AG139" s="169"/>
      <c r="AI139" s="169"/>
    </row>
    <row r="140" spans="1:35" s="168" customFormat="1" ht="83.1" customHeight="1" x14ac:dyDescent="0.2">
      <c r="A140" s="245" t="s">
        <v>1061</v>
      </c>
      <c r="B140" s="167" t="s">
        <v>482</v>
      </c>
      <c r="C140" s="167" t="s">
        <v>1171</v>
      </c>
      <c r="D140" s="167" t="s">
        <v>21</v>
      </c>
      <c r="E140" s="167" t="s">
        <v>1850</v>
      </c>
      <c r="F140" s="167" t="s">
        <v>213</v>
      </c>
      <c r="G140" s="293" t="s">
        <v>293</v>
      </c>
      <c r="H140" s="167" t="s">
        <v>1445</v>
      </c>
      <c r="I140" s="166"/>
      <c r="J140" s="167"/>
      <c r="K140" s="166" t="s">
        <v>1446</v>
      </c>
      <c r="L140" s="166"/>
      <c r="M140" s="170" t="s">
        <v>1198</v>
      </c>
      <c r="N140" s="170" t="s">
        <v>2136</v>
      </c>
      <c r="O140" s="258" t="s">
        <v>2791</v>
      </c>
      <c r="P140" s="204"/>
      <c r="Q140" s="166" t="s">
        <v>645</v>
      </c>
      <c r="R140" s="166" t="s">
        <v>652</v>
      </c>
      <c r="S140" s="246" t="s">
        <v>359</v>
      </c>
      <c r="T140" s="287" t="s">
        <v>3147</v>
      </c>
      <c r="U140" s="285" t="s">
        <v>3527</v>
      </c>
      <c r="V140" s="281"/>
      <c r="W140" s="246" t="s">
        <v>445</v>
      </c>
      <c r="X140" s="246" t="s">
        <v>900</v>
      </c>
      <c r="Y140" s="1"/>
      <c r="AA140" s="255">
        <f>IF(OR(J140="Fail",ISBLANK(J140)),INDEX('Issue Code Table'!C:C,MATCH(N:N,'Issue Code Table'!A:A,0)),IF(M140="Critical",6,IF(M140="Significant",5,IF(M140="Moderate",3,2))))</f>
        <v>5</v>
      </c>
      <c r="AB140" s="169"/>
      <c r="AC140" s="169"/>
      <c r="AD140" s="169"/>
      <c r="AE140" s="169"/>
      <c r="AF140" s="169"/>
      <c r="AG140" s="169"/>
      <c r="AI140" s="169"/>
    </row>
    <row r="141" spans="1:35" s="168" customFormat="1" ht="83.1" customHeight="1" x14ac:dyDescent="0.2">
      <c r="A141" s="245" t="s">
        <v>1062</v>
      </c>
      <c r="B141" s="167" t="s">
        <v>482</v>
      </c>
      <c r="C141" s="167" t="s">
        <v>1171</v>
      </c>
      <c r="D141" s="167" t="s">
        <v>21</v>
      </c>
      <c r="E141" s="167" t="s">
        <v>1851</v>
      </c>
      <c r="F141" s="167" t="s">
        <v>217</v>
      </c>
      <c r="G141" s="293" t="s">
        <v>293</v>
      </c>
      <c r="H141" s="167" t="s">
        <v>1447</v>
      </c>
      <c r="I141" s="166"/>
      <c r="J141" s="167"/>
      <c r="K141" s="166" t="s">
        <v>1448</v>
      </c>
      <c r="L141" s="166"/>
      <c r="M141" s="170" t="s">
        <v>1198</v>
      </c>
      <c r="N141" s="170" t="s">
        <v>2136</v>
      </c>
      <c r="O141" s="258" t="s">
        <v>2791</v>
      </c>
      <c r="P141" s="204"/>
      <c r="Q141" s="166" t="s">
        <v>645</v>
      </c>
      <c r="R141" s="166" t="s">
        <v>653</v>
      </c>
      <c r="S141" s="246" t="s">
        <v>359</v>
      </c>
      <c r="T141" s="287" t="s">
        <v>3148</v>
      </c>
      <c r="U141" s="285" t="s">
        <v>3528</v>
      </c>
      <c r="V141" s="281"/>
      <c r="W141" s="246" t="s">
        <v>445</v>
      </c>
      <c r="X141" s="246" t="s">
        <v>901</v>
      </c>
      <c r="Y141" s="1"/>
      <c r="AA141" s="255">
        <f>IF(OR(J141="Fail",ISBLANK(J141)),INDEX('Issue Code Table'!C:C,MATCH(N:N,'Issue Code Table'!A:A,0)),IF(M141="Critical",6,IF(M141="Significant",5,IF(M141="Moderate",3,2))))</f>
        <v>5</v>
      </c>
      <c r="AB141" s="169"/>
      <c r="AC141" s="169"/>
      <c r="AD141" s="169"/>
      <c r="AE141" s="169"/>
      <c r="AF141" s="169"/>
      <c r="AG141" s="169"/>
      <c r="AI141" s="169"/>
    </row>
    <row r="142" spans="1:35" s="168" customFormat="1" ht="83.1" customHeight="1" x14ac:dyDescent="0.2">
      <c r="A142" s="245" t="s">
        <v>1063</v>
      </c>
      <c r="B142" s="167" t="s">
        <v>482</v>
      </c>
      <c r="C142" s="167" t="s">
        <v>1171</v>
      </c>
      <c r="D142" s="167" t="s">
        <v>21</v>
      </c>
      <c r="E142" s="167" t="s">
        <v>1852</v>
      </c>
      <c r="F142" s="167" t="s">
        <v>223</v>
      </c>
      <c r="G142" s="293" t="s">
        <v>293</v>
      </c>
      <c r="H142" s="167" t="s">
        <v>1449</v>
      </c>
      <c r="I142" s="166"/>
      <c r="J142" s="167"/>
      <c r="K142" s="166" t="s">
        <v>1450</v>
      </c>
      <c r="L142" s="166"/>
      <c r="M142" s="170" t="s">
        <v>1198</v>
      </c>
      <c r="N142" s="170" t="s">
        <v>2136</v>
      </c>
      <c r="O142" s="258" t="s">
        <v>2791</v>
      </c>
      <c r="P142" s="204"/>
      <c r="Q142" s="166" t="s">
        <v>645</v>
      </c>
      <c r="R142" s="166" t="s">
        <v>654</v>
      </c>
      <c r="S142" s="246" t="s">
        <v>359</v>
      </c>
      <c r="T142" s="287" t="s">
        <v>3149</v>
      </c>
      <c r="U142" s="285" t="s">
        <v>3529</v>
      </c>
      <c r="V142" s="281"/>
      <c r="W142" s="246" t="s">
        <v>445</v>
      </c>
      <c r="X142" s="246" t="s">
        <v>902</v>
      </c>
      <c r="Y142" s="1"/>
      <c r="AA142" s="255">
        <f>IF(OR(J142="Fail",ISBLANK(J142)),INDEX('Issue Code Table'!C:C,MATCH(N:N,'Issue Code Table'!A:A,0)),IF(M142="Critical",6,IF(M142="Significant",5,IF(M142="Moderate",3,2))))</f>
        <v>5</v>
      </c>
      <c r="AB142" s="169"/>
      <c r="AC142" s="169"/>
      <c r="AD142" s="169"/>
      <c r="AE142" s="169"/>
      <c r="AF142" s="169"/>
      <c r="AG142" s="169"/>
      <c r="AI142" s="169"/>
    </row>
    <row r="143" spans="1:35" s="168" customFormat="1" ht="83.1" customHeight="1" x14ac:dyDescent="0.2">
      <c r="A143" s="245" t="s">
        <v>1064</v>
      </c>
      <c r="B143" s="167" t="s">
        <v>482</v>
      </c>
      <c r="C143" s="167" t="s">
        <v>1171</v>
      </c>
      <c r="D143" s="167" t="s">
        <v>21</v>
      </c>
      <c r="E143" s="167" t="s">
        <v>1853</v>
      </c>
      <c r="F143" s="167" t="s">
        <v>221</v>
      </c>
      <c r="G143" s="293" t="s">
        <v>293</v>
      </c>
      <c r="H143" s="167" t="s">
        <v>1451</v>
      </c>
      <c r="I143" s="166"/>
      <c r="J143" s="167"/>
      <c r="K143" s="166" t="s">
        <v>1452</v>
      </c>
      <c r="L143" s="166"/>
      <c r="M143" s="170" t="s">
        <v>1198</v>
      </c>
      <c r="N143" s="170" t="s">
        <v>2136</v>
      </c>
      <c r="O143" s="258" t="s">
        <v>2791</v>
      </c>
      <c r="P143" s="204"/>
      <c r="Q143" s="166" t="s">
        <v>645</v>
      </c>
      <c r="R143" s="166" t="s">
        <v>655</v>
      </c>
      <c r="S143" s="246" t="s">
        <v>359</v>
      </c>
      <c r="T143" s="287" t="s">
        <v>3150</v>
      </c>
      <c r="U143" s="285" t="s">
        <v>3530</v>
      </c>
      <c r="V143" s="281"/>
      <c r="W143" s="246" t="s">
        <v>445</v>
      </c>
      <c r="X143" s="246" t="s">
        <v>903</v>
      </c>
      <c r="Y143" s="1"/>
      <c r="AA143" s="255">
        <f>IF(OR(J143="Fail",ISBLANK(J143)),INDEX('Issue Code Table'!C:C,MATCH(N:N,'Issue Code Table'!A:A,0)),IF(M143="Critical",6,IF(M143="Significant",5,IF(M143="Moderate",3,2))))</f>
        <v>5</v>
      </c>
      <c r="AB143" s="169"/>
      <c r="AC143" s="169"/>
      <c r="AD143" s="169"/>
      <c r="AE143" s="169"/>
      <c r="AF143" s="169"/>
      <c r="AG143" s="169"/>
      <c r="AI143" s="169"/>
    </row>
    <row r="144" spans="1:35" s="168" customFormat="1" ht="83.1" customHeight="1" x14ac:dyDescent="0.2">
      <c r="A144" s="245" t="s">
        <v>1065</v>
      </c>
      <c r="B144" s="167" t="s">
        <v>482</v>
      </c>
      <c r="C144" s="167" t="s">
        <v>1171</v>
      </c>
      <c r="D144" s="167" t="s">
        <v>21</v>
      </c>
      <c r="E144" s="167" t="s">
        <v>1854</v>
      </c>
      <c r="F144" s="167" t="s">
        <v>1149</v>
      </c>
      <c r="G144" s="293" t="s">
        <v>293</v>
      </c>
      <c r="H144" s="167" t="s">
        <v>1453</v>
      </c>
      <c r="I144" s="166"/>
      <c r="J144" s="167"/>
      <c r="K144" s="166" t="s">
        <v>1454</v>
      </c>
      <c r="L144" s="166"/>
      <c r="M144" s="170" t="s">
        <v>1198</v>
      </c>
      <c r="N144" s="170" t="s">
        <v>2136</v>
      </c>
      <c r="O144" s="258" t="s">
        <v>2791</v>
      </c>
      <c r="P144" s="204"/>
      <c r="Q144" s="166" t="s">
        <v>645</v>
      </c>
      <c r="R144" s="166" t="s">
        <v>656</v>
      </c>
      <c r="S144" s="246" t="s">
        <v>359</v>
      </c>
      <c r="T144" s="287" t="s">
        <v>3151</v>
      </c>
      <c r="U144" s="285" t="s">
        <v>3531</v>
      </c>
      <c r="V144" s="281"/>
      <c r="W144" s="246" t="s">
        <v>445</v>
      </c>
      <c r="X144" s="246" t="s">
        <v>904</v>
      </c>
      <c r="Y144" s="1"/>
      <c r="AA144" s="255">
        <f>IF(OR(J144="Fail",ISBLANK(J144)),INDEX('Issue Code Table'!C:C,MATCH(N:N,'Issue Code Table'!A:A,0)),IF(M144="Critical",6,IF(M144="Significant",5,IF(M144="Moderate",3,2))))</f>
        <v>5</v>
      </c>
      <c r="AB144" s="169"/>
      <c r="AC144" s="169"/>
      <c r="AD144" s="169"/>
      <c r="AE144" s="169"/>
      <c r="AF144" s="169"/>
      <c r="AG144" s="169"/>
      <c r="AI144" s="169"/>
    </row>
    <row r="145" spans="1:35" s="168" customFormat="1" ht="83.1" customHeight="1" x14ac:dyDescent="0.2">
      <c r="A145" s="245" t="s">
        <v>1066</v>
      </c>
      <c r="B145" s="167" t="s">
        <v>482</v>
      </c>
      <c r="C145" s="167" t="s">
        <v>1171</v>
      </c>
      <c r="D145" s="167" t="s">
        <v>21</v>
      </c>
      <c r="E145" s="167" t="s">
        <v>1855</v>
      </c>
      <c r="F145" s="167" t="s">
        <v>220</v>
      </c>
      <c r="G145" s="293" t="s">
        <v>293</v>
      </c>
      <c r="H145" s="167" t="s">
        <v>1455</v>
      </c>
      <c r="I145" s="166"/>
      <c r="J145" s="167"/>
      <c r="K145" s="166" t="s">
        <v>1456</v>
      </c>
      <c r="L145" s="166"/>
      <c r="M145" s="170" t="s">
        <v>1198</v>
      </c>
      <c r="N145" s="170" t="s">
        <v>2136</v>
      </c>
      <c r="O145" s="258" t="s">
        <v>2791</v>
      </c>
      <c r="P145" s="204"/>
      <c r="Q145" s="166" t="s">
        <v>645</v>
      </c>
      <c r="R145" s="166" t="s">
        <v>657</v>
      </c>
      <c r="S145" s="246" t="s">
        <v>359</v>
      </c>
      <c r="T145" s="287" t="s">
        <v>3152</v>
      </c>
      <c r="U145" s="285" t="s">
        <v>3532</v>
      </c>
      <c r="V145" s="281"/>
      <c r="W145" s="246" t="s">
        <v>445</v>
      </c>
      <c r="X145" s="246" t="s">
        <v>905</v>
      </c>
      <c r="Y145" s="1"/>
      <c r="AA145" s="255">
        <f>IF(OR(J145="Fail",ISBLANK(J145)),INDEX('Issue Code Table'!C:C,MATCH(N:N,'Issue Code Table'!A:A,0)),IF(M145="Critical",6,IF(M145="Significant",5,IF(M145="Moderate",3,2))))</f>
        <v>5</v>
      </c>
      <c r="AB145" s="169"/>
      <c r="AC145" s="169"/>
      <c r="AD145" s="169"/>
      <c r="AE145" s="169"/>
      <c r="AF145" s="169"/>
      <c r="AG145" s="169"/>
      <c r="AI145" s="169"/>
    </row>
    <row r="146" spans="1:35" s="168" customFormat="1" ht="83.1" customHeight="1" x14ac:dyDescent="0.2">
      <c r="A146" s="245" t="s">
        <v>1067</v>
      </c>
      <c r="B146" s="167" t="s">
        <v>482</v>
      </c>
      <c r="C146" s="167" t="s">
        <v>1171</v>
      </c>
      <c r="D146" s="167" t="s">
        <v>21</v>
      </c>
      <c r="E146" s="167" t="s">
        <v>1856</v>
      </c>
      <c r="F146" s="167" t="s">
        <v>248</v>
      </c>
      <c r="G146" s="293" t="s">
        <v>293</v>
      </c>
      <c r="H146" s="167" t="s">
        <v>1457</v>
      </c>
      <c r="I146" s="166"/>
      <c r="J146" s="167"/>
      <c r="K146" s="166" t="s">
        <v>1458</v>
      </c>
      <c r="L146" s="166"/>
      <c r="M146" s="170" t="s">
        <v>1198</v>
      </c>
      <c r="N146" s="170" t="s">
        <v>2144</v>
      </c>
      <c r="O146" s="258" t="s">
        <v>2800</v>
      </c>
      <c r="P146" s="204"/>
      <c r="Q146" s="166" t="s">
        <v>658</v>
      </c>
      <c r="R146" s="166" t="s">
        <v>659</v>
      </c>
      <c r="S146" s="246" t="s">
        <v>360</v>
      </c>
      <c r="T146" s="287" t="s">
        <v>3156</v>
      </c>
      <c r="U146" s="285" t="s">
        <v>3533</v>
      </c>
      <c r="V146" s="281"/>
      <c r="W146" s="246" t="s">
        <v>445</v>
      </c>
      <c r="X146" s="246" t="s">
        <v>906</v>
      </c>
      <c r="Y146" s="1"/>
      <c r="AA146" s="255">
        <f>IF(OR(J146="Fail",ISBLANK(J146)),INDEX('Issue Code Table'!C:C,MATCH(N:N,'Issue Code Table'!A:A,0)),IF(M146="Critical",6,IF(M146="Significant",5,IF(M146="Moderate",3,2))))</f>
        <v>5</v>
      </c>
      <c r="AB146" s="169"/>
      <c r="AC146" s="169"/>
      <c r="AD146" s="169"/>
      <c r="AE146" s="169"/>
      <c r="AF146" s="169"/>
      <c r="AG146" s="169"/>
      <c r="AI146" s="169"/>
    </row>
    <row r="147" spans="1:35" s="168" customFormat="1" ht="83.1" customHeight="1" x14ac:dyDescent="0.2">
      <c r="A147" s="245" t="s">
        <v>1068</v>
      </c>
      <c r="B147" s="167" t="s">
        <v>482</v>
      </c>
      <c r="C147" s="167" t="s">
        <v>1171</v>
      </c>
      <c r="D147" s="167" t="s">
        <v>21</v>
      </c>
      <c r="E147" s="167" t="s">
        <v>1857</v>
      </c>
      <c r="F147" s="167" t="s">
        <v>251</v>
      </c>
      <c r="G147" s="293" t="s">
        <v>293</v>
      </c>
      <c r="H147" s="167" t="s">
        <v>1459</v>
      </c>
      <c r="I147" s="166"/>
      <c r="J147" s="167"/>
      <c r="K147" s="166" t="s">
        <v>1460</v>
      </c>
      <c r="L147" s="166"/>
      <c r="M147" s="253" t="s">
        <v>1199</v>
      </c>
      <c r="N147" s="253" t="s">
        <v>2144</v>
      </c>
      <c r="O147" s="257" t="s">
        <v>2800</v>
      </c>
      <c r="P147" s="204"/>
      <c r="Q147" s="166" t="s">
        <v>658</v>
      </c>
      <c r="R147" s="166" t="s">
        <v>660</v>
      </c>
      <c r="S147" s="246" t="s">
        <v>359</v>
      </c>
      <c r="T147" s="287" t="s">
        <v>3155</v>
      </c>
      <c r="U147" s="285" t="s">
        <v>3534</v>
      </c>
      <c r="V147" s="281" t="s">
        <v>2947</v>
      </c>
      <c r="W147" s="246" t="s">
        <v>445</v>
      </c>
      <c r="X147" s="246" t="s">
        <v>907</v>
      </c>
      <c r="Y147" s="1"/>
      <c r="AA147" s="255">
        <f>IF(OR(J147="Fail",ISBLANK(J147)),INDEX('Issue Code Table'!C:C,MATCH(N:N,'Issue Code Table'!A:A,0)),IF(M147="Critical",6,IF(M147="Significant",5,IF(M147="Moderate",3,2))))</f>
        <v>5</v>
      </c>
      <c r="AB147" s="169"/>
      <c r="AC147" s="169"/>
      <c r="AD147" s="169"/>
      <c r="AE147" s="169"/>
      <c r="AF147" s="169"/>
      <c r="AG147" s="169"/>
      <c r="AI147" s="169"/>
    </row>
    <row r="148" spans="1:35" s="168" customFormat="1" ht="83.1" customHeight="1" x14ac:dyDescent="0.2">
      <c r="A148" s="245" t="s">
        <v>1069</v>
      </c>
      <c r="B148" s="167" t="s">
        <v>482</v>
      </c>
      <c r="C148" s="167" t="s">
        <v>1171</v>
      </c>
      <c r="D148" s="167" t="s">
        <v>21</v>
      </c>
      <c r="E148" s="167" t="s">
        <v>1858</v>
      </c>
      <c r="F148" s="167" t="s">
        <v>254</v>
      </c>
      <c r="G148" s="293" t="s">
        <v>293</v>
      </c>
      <c r="H148" s="167" t="s">
        <v>1461</v>
      </c>
      <c r="I148" s="166"/>
      <c r="J148" s="167"/>
      <c r="K148" s="166" t="s">
        <v>1462</v>
      </c>
      <c r="L148" s="166"/>
      <c r="M148" s="170" t="s">
        <v>1198</v>
      </c>
      <c r="N148" s="170" t="s">
        <v>2144</v>
      </c>
      <c r="O148" s="258" t="s">
        <v>2800</v>
      </c>
      <c r="P148" s="204"/>
      <c r="Q148" s="166" t="s">
        <v>658</v>
      </c>
      <c r="R148" s="166" t="s">
        <v>661</v>
      </c>
      <c r="S148" s="246" t="s">
        <v>360</v>
      </c>
      <c r="T148" s="287" t="s">
        <v>3154</v>
      </c>
      <c r="U148" s="285" t="s">
        <v>3535</v>
      </c>
      <c r="V148" s="281"/>
      <c r="W148" s="246" t="s">
        <v>445</v>
      </c>
      <c r="X148" s="246" t="s">
        <v>908</v>
      </c>
      <c r="Y148" s="1"/>
      <c r="AA148" s="255">
        <f>IF(OR(J148="Fail",ISBLANK(J148)),INDEX('Issue Code Table'!C:C,MATCH(N:N,'Issue Code Table'!A:A,0)),IF(M148="Critical",6,IF(M148="Significant",5,IF(M148="Moderate",3,2))))</f>
        <v>5</v>
      </c>
      <c r="AB148" s="169"/>
      <c r="AC148" s="169"/>
      <c r="AD148" s="169"/>
      <c r="AE148" s="169"/>
      <c r="AF148" s="169"/>
      <c r="AG148" s="169"/>
      <c r="AI148" s="169"/>
    </row>
    <row r="149" spans="1:35" s="168" customFormat="1" ht="83.1" customHeight="1" x14ac:dyDescent="0.2">
      <c r="A149" s="245" t="s">
        <v>1070</v>
      </c>
      <c r="B149" s="167" t="s">
        <v>482</v>
      </c>
      <c r="C149" s="167" t="s">
        <v>1171</v>
      </c>
      <c r="D149" s="167" t="s">
        <v>21</v>
      </c>
      <c r="E149" s="167" t="s">
        <v>1859</v>
      </c>
      <c r="F149" s="167" t="s">
        <v>250</v>
      </c>
      <c r="G149" s="293" t="s">
        <v>293</v>
      </c>
      <c r="H149" s="167" t="s">
        <v>1463</v>
      </c>
      <c r="I149" s="166"/>
      <c r="J149" s="167"/>
      <c r="K149" s="166" t="s">
        <v>1464</v>
      </c>
      <c r="L149" s="166"/>
      <c r="M149" s="170" t="s">
        <v>1198</v>
      </c>
      <c r="N149" s="170" t="s">
        <v>2144</v>
      </c>
      <c r="O149" s="258" t="s">
        <v>2800</v>
      </c>
      <c r="P149" s="204"/>
      <c r="Q149" s="166" t="s">
        <v>658</v>
      </c>
      <c r="R149" s="166" t="s">
        <v>662</v>
      </c>
      <c r="S149" s="246" t="s">
        <v>360</v>
      </c>
      <c r="T149" s="287" t="s">
        <v>3153</v>
      </c>
      <c r="U149" s="285" t="s">
        <v>3536</v>
      </c>
      <c r="V149" s="281"/>
      <c r="W149" s="246" t="s">
        <v>445</v>
      </c>
      <c r="X149" s="246" t="s">
        <v>909</v>
      </c>
      <c r="Y149" s="1"/>
      <c r="AA149" s="255">
        <f>IF(OR(J149="Fail",ISBLANK(J149)),INDEX('Issue Code Table'!C:C,MATCH(N:N,'Issue Code Table'!A:A,0)),IF(M149="Critical",6,IF(M149="Significant",5,IF(M149="Moderate",3,2))))</f>
        <v>5</v>
      </c>
      <c r="AB149" s="169"/>
      <c r="AC149" s="169"/>
      <c r="AD149" s="169"/>
      <c r="AE149" s="169"/>
      <c r="AF149" s="169"/>
      <c r="AG149" s="169"/>
      <c r="AI149" s="169"/>
    </row>
    <row r="150" spans="1:35" s="168" customFormat="1" ht="83.1" customHeight="1" x14ac:dyDescent="0.2">
      <c r="A150" s="245" t="s">
        <v>1071</v>
      </c>
      <c r="B150" s="167" t="s">
        <v>482</v>
      </c>
      <c r="C150" s="167" t="s">
        <v>1171</v>
      </c>
      <c r="D150" s="167" t="s">
        <v>21</v>
      </c>
      <c r="E150" s="167" t="s">
        <v>1860</v>
      </c>
      <c r="F150" s="167" t="s">
        <v>253</v>
      </c>
      <c r="G150" s="293" t="s">
        <v>293</v>
      </c>
      <c r="H150" s="167" t="s">
        <v>1465</v>
      </c>
      <c r="I150" s="166"/>
      <c r="J150" s="167"/>
      <c r="K150" s="166" t="s">
        <v>1466</v>
      </c>
      <c r="L150" s="166"/>
      <c r="M150" s="170" t="s">
        <v>1198</v>
      </c>
      <c r="N150" s="170" t="s">
        <v>2144</v>
      </c>
      <c r="O150" s="258" t="s">
        <v>2800</v>
      </c>
      <c r="P150" s="204"/>
      <c r="Q150" s="166" t="s">
        <v>658</v>
      </c>
      <c r="R150" s="166" t="s">
        <v>663</v>
      </c>
      <c r="S150" s="246" t="s">
        <v>360</v>
      </c>
      <c r="T150" s="287" t="s">
        <v>3157</v>
      </c>
      <c r="U150" s="285" t="s">
        <v>3537</v>
      </c>
      <c r="V150" s="281"/>
      <c r="W150" s="246" t="s">
        <v>445</v>
      </c>
      <c r="X150" s="246" t="s">
        <v>910</v>
      </c>
      <c r="Y150" s="1"/>
      <c r="AA150" s="255">
        <f>IF(OR(J150="Fail",ISBLANK(J150)),INDEX('Issue Code Table'!C:C,MATCH(N:N,'Issue Code Table'!A:A,0)),IF(M150="Critical",6,IF(M150="Significant",5,IF(M150="Moderate",3,2))))</f>
        <v>5</v>
      </c>
      <c r="AB150" s="169"/>
      <c r="AC150" s="169"/>
      <c r="AD150" s="169"/>
      <c r="AE150" s="169"/>
      <c r="AF150" s="169"/>
      <c r="AG150" s="169"/>
      <c r="AI150" s="169"/>
    </row>
    <row r="151" spans="1:35" s="168" customFormat="1" ht="83.1" customHeight="1" x14ac:dyDescent="0.2">
      <c r="A151" s="245" t="s">
        <v>1072</v>
      </c>
      <c r="B151" s="167" t="s">
        <v>482</v>
      </c>
      <c r="C151" s="167" t="s">
        <v>1171</v>
      </c>
      <c r="D151" s="167" t="s">
        <v>21</v>
      </c>
      <c r="E151" s="167" t="s">
        <v>1861</v>
      </c>
      <c r="F151" s="167" t="s">
        <v>249</v>
      </c>
      <c r="G151" s="293" t="s">
        <v>293</v>
      </c>
      <c r="H151" s="167" t="s">
        <v>1467</v>
      </c>
      <c r="I151" s="166"/>
      <c r="J151" s="167"/>
      <c r="K151" s="166" t="s">
        <v>1468</v>
      </c>
      <c r="L151" s="166"/>
      <c r="M151" s="170" t="s">
        <v>1198</v>
      </c>
      <c r="N151" s="170" t="s">
        <v>2144</v>
      </c>
      <c r="O151" s="258" t="s">
        <v>2800</v>
      </c>
      <c r="P151" s="204"/>
      <c r="Q151" s="166" t="s">
        <v>658</v>
      </c>
      <c r="R151" s="166" t="s">
        <v>664</v>
      </c>
      <c r="S151" s="246" t="s">
        <v>360</v>
      </c>
      <c r="T151" s="287" t="s">
        <v>3158</v>
      </c>
      <c r="U151" s="285" t="s">
        <v>3538</v>
      </c>
      <c r="V151" s="281"/>
      <c r="W151" s="246" t="s">
        <v>445</v>
      </c>
      <c r="X151" s="246" t="s">
        <v>911</v>
      </c>
      <c r="Y151" s="1"/>
      <c r="AA151" s="255">
        <f>IF(OR(J151="Fail",ISBLANK(J151)),INDEX('Issue Code Table'!C:C,MATCH(N:N,'Issue Code Table'!A:A,0)),IF(M151="Critical",6,IF(M151="Significant",5,IF(M151="Moderate",3,2))))</f>
        <v>5</v>
      </c>
      <c r="AB151" s="169"/>
      <c r="AC151" s="169"/>
      <c r="AD151" s="169"/>
      <c r="AE151" s="169"/>
      <c r="AF151" s="169"/>
      <c r="AG151" s="169"/>
      <c r="AI151" s="169"/>
    </row>
    <row r="152" spans="1:35" s="168" customFormat="1" ht="83.1" customHeight="1" x14ac:dyDescent="0.2">
      <c r="A152" s="245" t="s">
        <v>1073</v>
      </c>
      <c r="B152" s="167" t="s">
        <v>482</v>
      </c>
      <c r="C152" s="167" t="s">
        <v>1171</v>
      </c>
      <c r="D152" s="167" t="s">
        <v>21</v>
      </c>
      <c r="E152" s="167" t="s">
        <v>1862</v>
      </c>
      <c r="F152" s="167" t="s">
        <v>252</v>
      </c>
      <c r="G152" s="293" t="s">
        <v>293</v>
      </c>
      <c r="H152" s="167" t="s">
        <v>1469</v>
      </c>
      <c r="I152" s="166"/>
      <c r="J152" s="167"/>
      <c r="K152" s="166" t="s">
        <v>1470</v>
      </c>
      <c r="L152" s="166"/>
      <c r="M152" s="170" t="s">
        <v>1198</v>
      </c>
      <c r="N152" s="253" t="s">
        <v>2136</v>
      </c>
      <c r="O152" s="257" t="s">
        <v>2791</v>
      </c>
      <c r="P152" s="204"/>
      <c r="Q152" s="166" t="s">
        <v>658</v>
      </c>
      <c r="R152" s="166" t="s">
        <v>665</v>
      </c>
      <c r="S152" s="246" t="s">
        <v>360</v>
      </c>
      <c r="T152" s="287" t="s">
        <v>3159</v>
      </c>
      <c r="U152" s="285" t="s">
        <v>3539</v>
      </c>
      <c r="V152" s="281"/>
      <c r="W152" s="246" t="s">
        <v>445</v>
      </c>
      <c r="X152" s="246" t="s">
        <v>912</v>
      </c>
      <c r="Y152" s="1"/>
      <c r="AA152" s="255">
        <f>IF(OR(J152="Fail",ISBLANK(J152)),INDEX('Issue Code Table'!C:C,MATCH(N:N,'Issue Code Table'!A:A,0)),IF(M152="Critical",6,IF(M152="Significant",5,IF(M152="Moderate",3,2))))</f>
        <v>5</v>
      </c>
      <c r="AB152" s="169"/>
      <c r="AC152" s="169"/>
      <c r="AD152" s="169"/>
      <c r="AE152" s="169"/>
      <c r="AF152" s="169"/>
      <c r="AG152" s="169"/>
      <c r="AI152" s="169"/>
    </row>
    <row r="153" spans="1:35" s="168" customFormat="1" ht="83.1" customHeight="1" x14ac:dyDescent="0.2">
      <c r="A153" s="245" t="s">
        <v>1074</v>
      </c>
      <c r="B153" s="167" t="s">
        <v>482</v>
      </c>
      <c r="C153" s="167" t="s">
        <v>1171</v>
      </c>
      <c r="D153" s="167" t="s">
        <v>21</v>
      </c>
      <c r="E153" s="167" t="s">
        <v>1863</v>
      </c>
      <c r="F153" s="167" t="s">
        <v>246</v>
      </c>
      <c r="G153" s="293" t="s">
        <v>293</v>
      </c>
      <c r="H153" s="167" t="s">
        <v>1471</v>
      </c>
      <c r="I153" s="166"/>
      <c r="J153" s="167"/>
      <c r="K153" s="166" t="s">
        <v>1472</v>
      </c>
      <c r="L153" s="166"/>
      <c r="M153" s="170" t="s">
        <v>1198</v>
      </c>
      <c r="N153" s="170" t="s">
        <v>2144</v>
      </c>
      <c r="O153" s="258" t="s">
        <v>2800</v>
      </c>
      <c r="P153" s="204"/>
      <c r="Q153" s="166" t="s">
        <v>658</v>
      </c>
      <c r="R153" s="166" t="s">
        <v>666</v>
      </c>
      <c r="S153" s="246" t="s">
        <v>360</v>
      </c>
      <c r="T153" s="287" t="s">
        <v>3160</v>
      </c>
      <c r="U153" s="285" t="s">
        <v>3540</v>
      </c>
      <c r="V153" s="281"/>
      <c r="W153" s="246" t="s">
        <v>445</v>
      </c>
      <c r="X153" s="246" t="s">
        <v>913</v>
      </c>
      <c r="Y153" s="1"/>
      <c r="AA153" s="255">
        <f>IF(OR(J153="Fail",ISBLANK(J153)),INDEX('Issue Code Table'!C:C,MATCH(N:N,'Issue Code Table'!A:A,0)),IF(M153="Critical",6,IF(M153="Significant",5,IF(M153="Moderate",3,2))))</f>
        <v>5</v>
      </c>
      <c r="AB153" s="169"/>
      <c r="AC153" s="169"/>
      <c r="AD153" s="169"/>
      <c r="AE153" s="169"/>
      <c r="AF153" s="169"/>
      <c r="AG153" s="169"/>
      <c r="AI153" s="169"/>
    </row>
    <row r="154" spans="1:35" s="168" customFormat="1" ht="83.1" customHeight="1" x14ac:dyDescent="0.2">
      <c r="A154" s="245" t="s">
        <v>1075</v>
      </c>
      <c r="B154" s="167" t="s">
        <v>482</v>
      </c>
      <c r="C154" s="167" t="s">
        <v>1171</v>
      </c>
      <c r="D154" s="167" t="s">
        <v>21</v>
      </c>
      <c r="E154" s="167" t="s">
        <v>1864</v>
      </c>
      <c r="F154" s="167" t="s">
        <v>247</v>
      </c>
      <c r="G154" s="293" t="s">
        <v>293</v>
      </c>
      <c r="H154" s="167" t="s">
        <v>1473</v>
      </c>
      <c r="I154" s="166"/>
      <c r="J154" s="167"/>
      <c r="K154" s="166" t="s">
        <v>1474</v>
      </c>
      <c r="L154" s="166"/>
      <c r="M154" s="253" t="s">
        <v>1199</v>
      </c>
      <c r="N154" s="253" t="s">
        <v>2144</v>
      </c>
      <c r="O154" s="257" t="s">
        <v>2800</v>
      </c>
      <c r="P154" s="204"/>
      <c r="Q154" s="166" t="s">
        <v>658</v>
      </c>
      <c r="R154" s="166" t="s">
        <v>667</v>
      </c>
      <c r="S154" s="246" t="s">
        <v>360</v>
      </c>
      <c r="T154" s="287" t="s">
        <v>3161</v>
      </c>
      <c r="U154" s="285" t="s">
        <v>3541</v>
      </c>
      <c r="V154" s="281" t="s">
        <v>2947</v>
      </c>
      <c r="W154" s="246" t="s">
        <v>445</v>
      </c>
      <c r="X154" s="246" t="s">
        <v>914</v>
      </c>
      <c r="Y154" s="1"/>
      <c r="AA154" s="255">
        <f>IF(OR(J154="Fail",ISBLANK(J154)),INDEX('Issue Code Table'!C:C,MATCH(N:N,'Issue Code Table'!A:A,0)),IF(M154="Critical",6,IF(M154="Significant",5,IF(M154="Moderate",3,2))))</f>
        <v>5</v>
      </c>
      <c r="AB154" s="169"/>
      <c r="AC154" s="169"/>
      <c r="AD154" s="169"/>
      <c r="AE154" s="169"/>
      <c r="AF154" s="169"/>
      <c r="AG154" s="169"/>
      <c r="AI154" s="169"/>
    </row>
    <row r="155" spans="1:35" s="168" customFormat="1" ht="83.1" customHeight="1" x14ac:dyDescent="0.2">
      <c r="A155" s="245" t="s">
        <v>1076</v>
      </c>
      <c r="B155" s="167" t="s">
        <v>482</v>
      </c>
      <c r="C155" s="167" t="s">
        <v>1171</v>
      </c>
      <c r="D155" s="167" t="s">
        <v>21</v>
      </c>
      <c r="E155" s="167" t="s">
        <v>1865</v>
      </c>
      <c r="F155" s="167" t="s">
        <v>245</v>
      </c>
      <c r="G155" s="293" t="s">
        <v>293</v>
      </c>
      <c r="H155" s="167" t="s">
        <v>1475</v>
      </c>
      <c r="I155" s="166"/>
      <c r="J155" s="167"/>
      <c r="K155" s="166" t="s">
        <v>1476</v>
      </c>
      <c r="L155" s="166"/>
      <c r="M155" s="170" t="s">
        <v>1198</v>
      </c>
      <c r="N155" s="170" t="s">
        <v>2136</v>
      </c>
      <c r="O155" s="258" t="s">
        <v>2791</v>
      </c>
      <c r="P155" s="204"/>
      <c r="Q155" s="166" t="s">
        <v>668</v>
      </c>
      <c r="R155" s="166" t="s">
        <v>669</v>
      </c>
      <c r="S155" s="246" t="s">
        <v>360</v>
      </c>
      <c r="T155" s="287" t="s">
        <v>3162</v>
      </c>
      <c r="U155" s="285" t="s">
        <v>3542</v>
      </c>
      <c r="V155" s="281"/>
      <c r="W155" s="246" t="s">
        <v>445</v>
      </c>
      <c r="X155" s="246" t="s">
        <v>915</v>
      </c>
      <c r="Y155" s="1"/>
      <c r="AA155" s="255">
        <f>IF(OR(J155="Fail",ISBLANK(J155)),INDEX('Issue Code Table'!C:C,MATCH(N:N,'Issue Code Table'!A:A,0)),IF(M155="Critical",6,IF(M155="Significant",5,IF(M155="Moderate",3,2))))</f>
        <v>5</v>
      </c>
      <c r="AB155" s="169"/>
      <c r="AC155" s="169"/>
      <c r="AD155" s="169"/>
      <c r="AE155" s="169"/>
      <c r="AF155" s="169"/>
      <c r="AG155" s="169"/>
      <c r="AI155" s="169"/>
    </row>
    <row r="156" spans="1:35" s="168" customFormat="1" ht="83.1" customHeight="1" x14ac:dyDescent="0.2">
      <c r="A156" s="245" t="s">
        <v>1077</v>
      </c>
      <c r="B156" s="167" t="s">
        <v>482</v>
      </c>
      <c r="C156" s="167" t="s">
        <v>1171</v>
      </c>
      <c r="D156" s="167" t="s">
        <v>21</v>
      </c>
      <c r="E156" s="167" t="s">
        <v>1866</v>
      </c>
      <c r="F156" s="167" t="s">
        <v>243</v>
      </c>
      <c r="G156" s="293" t="s">
        <v>293</v>
      </c>
      <c r="H156" s="167" t="s">
        <v>1477</v>
      </c>
      <c r="I156" s="166"/>
      <c r="J156" s="167"/>
      <c r="K156" s="166" t="s">
        <v>1478</v>
      </c>
      <c r="L156" s="166"/>
      <c r="M156" s="170" t="s">
        <v>1198</v>
      </c>
      <c r="N156" s="170" t="s">
        <v>2136</v>
      </c>
      <c r="O156" s="258" t="s">
        <v>2791</v>
      </c>
      <c r="P156" s="204"/>
      <c r="Q156" s="166" t="s">
        <v>668</v>
      </c>
      <c r="R156" s="166" t="s">
        <v>670</v>
      </c>
      <c r="S156" s="246" t="s">
        <v>360</v>
      </c>
      <c r="T156" s="287" t="s">
        <v>3163</v>
      </c>
      <c r="U156" s="285" t="s">
        <v>3543</v>
      </c>
      <c r="V156" s="281"/>
      <c r="W156" s="246" t="s">
        <v>445</v>
      </c>
      <c r="X156" s="246" t="s">
        <v>916</v>
      </c>
      <c r="Y156" s="1"/>
      <c r="AA156" s="255">
        <f>IF(OR(J156="Fail",ISBLANK(J156)),INDEX('Issue Code Table'!C:C,MATCH(N:N,'Issue Code Table'!A:A,0)),IF(M156="Critical",6,IF(M156="Significant",5,IF(M156="Moderate",3,2))))</f>
        <v>5</v>
      </c>
      <c r="AB156" s="169"/>
      <c r="AC156" s="169"/>
      <c r="AD156" s="169"/>
      <c r="AE156" s="169"/>
      <c r="AF156" s="169"/>
      <c r="AG156" s="169"/>
      <c r="AI156" s="169"/>
    </row>
    <row r="157" spans="1:35" s="168" customFormat="1" ht="83.1" customHeight="1" x14ac:dyDescent="0.2">
      <c r="A157" s="245" t="s">
        <v>1078</v>
      </c>
      <c r="B157" s="167" t="s">
        <v>482</v>
      </c>
      <c r="C157" s="167" t="s">
        <v>1171</v>
      </c>
      <c r="D157" s="167" t="s">
        <v>21</v>
      </c>
      <c r="E157" s="167" t="s">
        <v>1867</v>
      </c>
      <c r="F157" s="167" t="s">
        <v>242</v>
      </c>
      <c r="G157" s="293" t="s">
        <v>293</v>
      </c>
      <c r="H157" s="167" t="s">
        <v>1479</v>
      </c>
      <c r="I157" s="166"/>
      <c r="J157" s="167"/>
      <c r="K157" s="166" t="s">
        <v>1480</v>
      </c>
      <c r="L157" s="166"/>
      <c r="M157" s="170" t="s">
        <v>1198</v>
      </c>
      <c r="N157" s="170" t="s">
        <v>2136</v>
      </c>
      <c r="O157" s="258" t="s">
        <v>2791</v>
      </c>
      <c r="P157" s="204"/>
      <c r="Q157" s="166" t="s">
        <v>668</v>
      </c>
      <c r="R157" s="166" t="s">
        <v>671</v>
      </c>
      <c r="S157" s="246" t="s">
        <v>360</v>
      </c>
      <c r="T157" s="287" t="s">
        <v>3164</v>
      </c>
      <c r="U157" s="285" t="s">
        <v>3544</v>
      </c>
      <c r="V157" s="281"/>
      <c r="W157" s="246" t="s">
        <v>445</v>
      </c>
      <c r="X157" s="246" t="s">
        <v>917</v>
      </c>
      <c r="Y157" s="1"/>
      <c r="AA157" s="255">
        <f>IF(OR(J157="Fail",ISBLANK(J157)),INDEX('Issue Code Table'!C:C,MATCH(N:N,'Issue Code Table'!A:A,0)),IF(M157="Critical",6,IF(M157="Significant",5,IF(M157="Moderate",3,2))))</f>
        <v>5</v>
      </c>
      <c r="AB157" s="169"/>
      <c r="AC157" s="169"/>
      <c r="AD157" s="169"/>
      <c r="AE157" s="169"/>
      <c r="AF157" s="169"/>
      <c r="AG157" s="169"/>
      <c r="AI157" s="169"/>
    </row>
    <row r="158" spans="1:35" s="168" customFormat="1" ht="83.1" customHeight="1" x14ac:dyDescent="0.2">
      <c r="A158" s="245" t="s">
        <v>1079</v>
      </c>
      <c r="B158" s="167" t="s">
        <v>482</v>
      </c>
      <c r="C158" s="167" t="s">
        <v>1171</v>
      </c>
      <c r="D158" s="167" t="s">
        <v>21</v>
      </c>
      <c r="E158" s="167" t="s">
        <v>1868</v>
      </c>
      <c r="F158" s="167" t="s">
        <v>244</v>
      </c>
      <c r="G158" s="293" t="s">
        <v>293</v>
      </c>
      <c r="H158" s="167" t="s">
        <v>1481</v>
      </c>
      <c r="I158" s="166"/>
      <c r="J158" s="167"/>
      <c r="K158" s="166" t="s">
        <v>1482</v>
      </c>
      <c r="L158" s="166"/>
      <c r="M158" s="170" t="s">
        <v>1198</v>
      </c>
      <c r="N158" s="170" t="s">
        <v>2136</v>
      </c>
      <c r="O158" s="258" t="s">
        <v>2791</v>
      </c>
      <c r="P158" s="204"/>
      <c r="Q158" s="166" t="s">
        <v>668</v>
      </c>
      <c r="R158" s="166" t="s">
        <v>672</v>
      </c>
      <c r="S158" s="246" t="s">
        <v>360</v>
      </c>
      <c r="T158" s="287" t="s">
        <v>3165</v>
      </c>
      <c r="U158" s="285" t="s">
        <v>3545</v>
      </c>
      <c r="V158" s="281"/>
      <c r="W158" s="246" t="s">
        <v>445</v>
      </c>
      <c r="X158" s="246" t="s">
        <v>918</v>
      </c>
      <c r="Y158" s="1"/>
      <c r="AA158" s="255">
        <f>IF(OR(J158="Fail",ISBLANK(J158)),INDEX('Issue Code Table'!C:C,MATCH(N:N,'Issue Code Table'!A:A,0)),IF(M158="Critical",6,IF(M158="Significant",5,IF(M158="Moderate",3,2))))</f>
        <v>5</v>
      </c>
      <c r="AB158" s="169"/>
      <c r="AC158" s="169"/>
      <c r="AD158" s="169"/>
      <c r="AE158" s="169"/>
      <c r="AF158" s="169"/>
      <c r="AG158" s="169"/>
      <c r="AI158" s="169"/>
    </row>
    <row r="159" spans="1:35" s="168" customFormat="1" ht="83.1" customHeight="1" x14ac:dyDescent="0.2">
      <c r="A159" s="245" t="s">
        <v>1080</v>
      </c>
      <c r="B159" s="167" t="s">
        <v>482</v>
      </c>
      <c r="C159" s="167" t="s">
        <v>1171</v>
      </c>
      <c r="D159" s="167" t="s">
        <v>21</v>
      </c>
      <c r="E159" s="167" t="s">
        <v>1869</v>
      </c>
      <c r="F159" s="167" t="s">
        <v>238</v>
      </c>
      <c r="G159" s="293" t="s">
        <v>293</v>
      </c>
      <c r="H159" s="167" t="s">
        <v>1483</v>
      </c>
      <c r="I159" s="166"/>
      <c r="J159" s="167"/>
      <c r="K159" s="166" t="s">
        <v>1484</v>
      </c>
      <c r="L159" s="166"/>
      <c r="M159" s="170" t="s">
        <v>1198</v>
      </c>
      <c r="N159" s="170" t="s">
        <v>2136</v>
      </c>
      <c r="O159" s="258" t="s">
        <v>2791</v>
      </c>
      <c r="P159" s="204"/>
      <c r="Q159" s="166" t="s">
        <v>673</v>
      </c>
      <c r="R159" s="166" t="s">
        <v>674</v>
      </c>
      <c r="S159" s="246" t="s">
        <v>360</v>
      </c>
      <c r="T159" s="287" t="s">
        <v>3166</v>
      </c>
      <c r="U159" s="285" t="s">
        <v>3546</v>
      </c>
      <c r="V159" s="281"/>
      <c r="W159" s="246" t="s">
        <v>445</v>
      </c>
      <c r="X159" s="246" t="s">
        <v>919</v>
      </c>
      <c r="Y159" s="1"/>
      <c r="AA159" s="255">
        <f>IF(OR(J159="Fail",ISBLANK(J159)),INDEX('Issue Code Table'!C:C,MATCH(N:N,'Issue Code Table'!A:A,0)),IF(M159="Critical",6,IF(M159="Significant",5,IF(M159="Moderate",3,2))))</f>
        <v>5</v>
      </c>
      <c r="AB159" s="169"/>
      <c r="AC159" s="169"/>
      <c r="AD159" s="169"/>
      <c r="AE159" s="169"/>
      <c r="AF159" s="169"/>
      <c r="AG159" s="169"/>
      <c r="AI159" s="169"/>
    </row>
    <row r="160" spans="1:35" s="168" customFormat="1" ht="83.1" customHeight="1" x14ac:dyDescent="0.2">
      <c r="A160" s="245" t="s">
        <v>1081</v>
      </c>
      <c r="B160" s="167" t="s">
        <v>482</v>
      </c>
      <c r="C160" s="167" t="s">
        <v>1171</v>
      </c>
      <c r="D160" s="167" t="s">
        <v>21</v>
      </c>
      <c r="E160" s="167" t="s">
        <v>1870</v>
      </c>
      <c r="F160" s="167" t="s">
        <v>237</v>
      </c>
      <c r="G160" s="293" t="s">
        <v>293</v>
      </c>
      <c r="H160" s="167" t="s">
        <v>1485</v>
      </c>
      <c r="I160" s="166"/>
      <c r="J160" s="167"/>
      <c r="K160" s="166" t="s">
        <v>1486</v>
      </c>
      <c r="L160" s="166"/>
      <c r="M160" s="170" t="s">
        <v>1198</v>
      </c>
      <c r="N160" s="170" t="s">
        <v>2136</v>
      </c>
      <c r="O160" s="258" t="s">
        <v>2791</v>
      </c>
      <c r="P160" s="204"/>
      <c r="Q160" s="166" t="s">
        <v>673</v>
      </c>
      <c r="R160" s="166" t="s">
        <v>675</v>
      </c>
      <c r="S160" s="246" t="s">
        <v>360</v>
      </c>
      <c r="T160" s="287" t="s">
        <v>3167</v>
      </c>
      <c r="U160" s="285" t="s">
        <v>3547</v>
      </c>
      <c r="V160" s="281"/>
      <c r="W160" s="246" t="s">
        <v>445</v>
      </c>
      <c r="X160" s="246" t="s">
        <v>920</v>
      </c>
      <c r="Y160" s="1"/>
      <c r="AA160" s="255">
        <f>IF(OR(J160="Fail",ISBLANK(J160)),INDEX('Issue Code Table'!C:C,MATCH(N:N,'Issue Code Table'!A:A,0)),IF(M160="Critical",6,IF(M160="Significant",5,IF(M160="Moderate",3,2))))</f>
        <v>5</v>
      </c>
      <c r="AB160" s="169"/>
      <c r="AC160" s="169"/>
      <c r="AD160" s="169"/>
      <c r="AE160" s="169"/>
      <c r="AF160" s="169"/>
      <c r="AG160" s="169"/>
      <c r="AI160" s="169"/>
    </row>
    <row r="161" spans="1:35" s="168" customFormat="1" ht="83.1" customHeight="1" x14ac:dyDescent="0.2">
      <c r="A161" s="245" t="s">
        <v>1082</v>
      </c>
      <c r="B161" s="167" t="s">
        <v>482</v>
      </c>
      <c r="C161" s="167" t="s">
        <v>1171</v>
      </c>
      <c r="D161" s="167" t="s">
        <v>21</v>
      </c>
      <c r="E161" s="167" t="s">
        <v>1871</v>
      </c>
      <c r="F161" s="167" t="s">
        <v>235</v>
      </c>
      <c r="G161" s="293" t="s">
        <v>293</v>
      </c>
      <c r="H161" s="167" t="s">
        <v>1487</v>
      </c>
      <c r="I161" s="166"/>
      <c r="J161" s="167"/>
      <c r="K161" s="166" t="s">
        <v>1488</v>
      </c>
      <c r="L161" s="166"/>
      <c r="M161" s="170" t="s">
        <v>1198</v>
      </c>
      <c r="N161" s="170" t="s">
        <v>2136</v>
      </c>
      <c r="O161" s="258" t="s">
        <v>2791</v>
      </c>
      <c r="P161" s="204"/>
      <c r="Q161" s="166" t="s">
        <v>673</v>
      </c>
      <c r="R161" s="166" t="s">
        <v>676</v>
      </c>
      <c r="S161" s="246" t="s">
        <v>360</v>
      </c>
      <c r="T161" s="287" t="s">
        <v>3168</v>
      </c>
      <c r="U161" s="285" t="s">
        <v>3548</v>
      </c>
      <c r="V161" s="281"/>
      <c r="W161" s="246" t="s">
        <v>445</v>
      </c>
      <c r="X161" s="246" t="s">
        <v>921</v>
      </c>
      <c r="Y161" s="1"/>
      <c r="AA161" s="255">
        <f>IF(OR(J161="Fail",ISBLANK(J161)),INDEX('Issue Code Table'!C:C,MATCH(N:N,'Issue Code Table'!A:A,0)),IF(M161="Critical",6,IF(M161="Significant",5,IF(M161="Moderate",3,2))))</f>
        <v>5</v>
      </c>
      <c r="AB161" s="169"/>
      <c r="AC161" s="169"/>
      <c r="AD161" s="169"/>
      <c r="AE161" s="169"/>
      <c r="AF161" s="169"/>
      <c r="AG161" s="169"/>
      <c r="AI161" s="169"/>
    </row>
    <row r="162" spans="1:35" s="168" customFormat="1" ht="83.1" customHeight="1" x14ac:dyDescent="0.2">
      <c r="A162" s="245" t="s">
        <v>1083</v>
      </c>
      <c r="B162" s="167" t="s">
        <v>482</v>
      </c>
      <c r="C162" s="167" t="s">
        <v>1171</v>
      </c>
      <c r="D162" s="167" t="s">
        <v>21</v>
      </c>
      <c r="E162" s="167" t="s">
        <v>1872</v>
      </c>
      <c r="F162" s="167" t="s">
        <v>236</v>
      </c>
      <c r="G162" s="293" t="s">
        <v>293</v>
      </c>
      <c r="H162" s="167" t="s">
        <v>1489</v>
      </c>
      <c r="I162" s="166"/>
      <c r="J162" s="167"/>
      <c r="K162" s="166" t="s">
        <v>1490</v>
      </c>
      <c r="L162" s="166"/>
      <c r="M162" s="170" t="s">
        <v>1198</v>
      </c>
      <c r="N162" s="170" t="s">
        <v>2136</v>
      </c>
      <c r="O162" s="258" t="s">
        <v>2791</v>
      </c>
      <c r="P162" s="204"/>
      <c r="Q162" s="166" t="s">
        <v>673</v>
      </c>
      <c r="R162" s="166" t="s">
        <v>677</v>
      </c>
      <c r="S162" s="246" t="s">
        <v>360</v>
      </c>
      <c r="T162" s="287" t="s">
        <v>3169</v>
      </c>
      <c r="U162" s="285" t="s">
        <v>3549</v>
      </c>
      <c r="V162" s="281"/>
      <c r="W162" s="246" t="s">
        <v>445</v>
      </c>
      <c r="X162" s="246" t="s">
        <v>922</v>
      </c>
      <c r="Y162" s="1"/>
      <c r="AA162" s="255">
        <f>IF(OR(J162="Fail",ISBLANK(J162)),INDEX('Issue Code Table'!C:C,MATCH(N:N,'Issue Code Table'!A:A,0)),IF(M162="Critical",6,IF(M162="Significant",5,IF(M162="Moderate",3,2))))</f>
        <v>5</v>
      </c>
      <c r="AB162" s="169"/>
      <c r="AC162" s="169"/>
      <c r="AD162" s="169"/>
      <c r="AE162" s="169"/>
      <c r="AF162" s="169"/>
      <c r="AG162" s="169"/>
      <c r="AI162" s="169"/>
    </row>
    <row r="163" spans="1:35" s="168" customFormat="1" ht="83.1" customHeight="1" x14ac:dyDescent="0.2">
      <c r="A163" s="245" t="s">
        <v>1084</v>
      </c>
      <c r="B163" s="167" t="s">
        <v>482</v>
      </c>
      <c r="C163" s="167" t="s">
        <v>1171</v>
      </c>
      <c r="D163" s="167" t="s">
        <v>21</v>
      </c>
      <c r="E163" s="167" t="s">
        <v>1873</v>
      </c>
      <c r="F163" s="167" t="s">
        <v>226</v>
      </c>
      <c r="G163" s="293" t="s">
        <v>293</v>
      </c>
      <c r="H163" s="167" t="s">
        <v>1491</v>
      </c>
      <c r="I163" s="166"/>
      <c r="J163" s="167"/>
      <c r="K163" s="166" t="s">
        <v>1492</v>
      </c>
      <c r="L163" s="166"/>
      <c r="M163" s="170" t="s">
        <v>1198</v>
      </c>
      <c r="N163" s="170" t="s">
        <v>2136</v>
      </c>
      <c r="O163" s="258" t="s">
        <v>2791</v>
      </c>
      <c r="P163" s="204"/>
      <c r="Q163" s="166" t="s">
        <v>678</v>
      </c>
      <c r="R163" s="166" t="s">
        <v>679</v>
      </c>
      <c r="S163" s="246" t="s">
        <v>359</v>
      </c>
      <c r="T163" s="287" t="s">
        <v>3170</v>
      </c>
      <c r="U163" s="285" t="s">
        <v>3550</v>
      </c>
      <c r="V163" s="281"/>
      <c r="W163" s="246" t="s">
        <v>445</v>
      </c>
      <c r="X163" s="246" t="s">
        <v>923</v>
      </c>
      <c r="Y163" s="1"/>
      <c r="AA163" s="255">
        <f>IF(OR(J163="Fail",ISBLANK(J163)),INDEX('Issue Code Table'!C:C,MATCH(N:N,'Issue Code Table'!A:A,0)),IF(M163="Critical",6,IF(M163="Significant",5,IF(M163="Moderate",3,2))))</f>
        <v>5</v>
      </c>
      <c r="AB163" s="169"/>
      <c r="AC163" s="169"/>
      <c r="AD163" s="169"/>
      <c r="AE163" s="169"/>
      <c r="AF163" s="169"/>
      <c r="AG163" s="169"/>
      <c r="AI163" s="169"/>
    </row>
    <row r="164" spans="1:35" s="168" customFormat="1" ht="83.1" customHeight="1" x14ac:dyDescent="0.2">
      <c r="A164" s="245" t="s">
        <v>1085</v>
      </c>
      <c r="B164" s="167" t="s">
        <v>482</v>
      </c>
      <c r="C164" s="167" t="s">
        <v>1171</v>
      </c>
      <c r="D164" s="167" t="s">
        <v>21</v>
      </c>
      <c r="E164" s="167" t="s">
        <v>1874</v>
      </c>
      <c r="F164" s="167" t="s">
        <v>229</v>
      </c>
      <c r="G164" s="293" t="s">
        <v>293</v>
      </c>
      <c r="H164" s="167" t="s">
        <v>1493</v>
      </c>
      <c r="I164" s="166"/>
      <c r="J164" s="167"/>
      <c r="K164" s="166" t="s">
        <v>1494</v>
      </c>
      <c r="L164" s="166"/>
      <c r="M164" s="170" t="s">
        <v>1198</v>
      </c>
      <c r="N164" s="170" t="s">
        <v>2136</v>
      </c>
      <c r="O164" s="258" t="s">
        <v>2791</v>
      </c>
      <c r="P164" s="204"/>
      <c r="Q164" s="166" t="s">
        <v>678</v>
      </c>
      <c r="R164" s="166" t="s">
        <v>680</v>
      </c>
      <c r="S164" s="246" t="s">
        <v>359</v>
      </c>
      <c r="T164" s="287" t="s">
        <v>3014</v>
      </c>
      <c r="U164" s="285" t="s">
        <v>3551</v>
      </c>
      <c r="V164" s="281"/>
      <c r="W164" s="246" t="s">
        <v>445</v>
      </c>
      <c r="X164" s="246" t="s">
        <v>924</v>
      </c>
      <c r="Y164" s="1"/>
      <c r="AA164" s="255">
        <f>IF(OR(J164="Fail",ISBLANK(J164)),INDEX('Issue Code Table'!C:C,MATCH(N:N,'Issue Code Table'!A:A,0)),IF(M164="Critical",6,IF(M164="Significant",5,IF(M164="Moderate",3,2))))</f>
        <v>5</v>
      </c>
      <c r="AB164" s="169"/>
      <c r="AC164" s="169"/>
      <c r="AD164" s="169"/>
      <c r="AE164" s="169"/>
      <c r="AF164" s="169"/>
      <c r="AG164" s="169"/>
      <c r="AI164" s="169"/>
    </row>
    <row r="165" spans="1:35" s="168" customFormat="1" ht="83.1" customHeight="1" x14ac:dyDescent="0.2">
      <c r="A165" s="245" t="s">
        <v>1086</v>
      </c>
      <c r="B165" s="167" t="s">
        <v>482</v>
      </c>
      <c r="C165" s="167" t="s">
        <v>1171</v>
      </c>
      <c r="D165" s="167" t="s">
        <v>21</v>
      </c>
      <c r="E165" s="167" t="s">
        <v>1875</v>
      </c>
      <c r="F165" s="167" t="s">
        <v>224</v>
      </c>
      <c r="G165" s="293" t="s">
        <v>293</v>
      </c>
      <c r="H165" s="167" t="s">
        <v>1495</v>
      </c>
      <c r="I165" s="166"/>
      <c r="J165" s="167"/>
      <c r="K165" s="166" t="s">
        <v>1496</v>
      </c>
      <c r="L165" s="166"/>
      <c r="M165" s="170" t="s">
        <v>1199</v>
      </c>
      <c r="N165" s="170" t="s">
        <v>2116</v>
      </c>
      <c r="O165" s="258" t="s">
        <v>2799</v>
      </c>
      <c r="P165" s="204"/>
      <c r="Q165" s="166" t="s">
        <v>678</v>
      </c>
      <c r="R165" s="166" t="s">
        <v>681</v>
      </c>
      <c r="S165" s="246" t="s">
        <v>359</v>
      </c>
      <c r="T165" s="287" t="s">
        <v>3171</v>
      </c>
      <c r="U165" s="285" t="s">
        <v>3552</v>
      </c>
      <c r="V165" s="281" t="s">
        <v>2947</v>
      </c>
      <c r="W165" s="246" t="s">
        <v>445</v>
      </c>
      <c r="X165" s="246" t="s">
        <v>925</v>
      </c>
      <c r="Y165" s="1"/>
      <c r="AA165" s="255">
        <f>IF(OR(J165="Fail",ISBLANK(J165)),INDEX('Issue Code Table'!C:C,MATCH(N:N,'Issue Code Table'!A:A,0)),IF(M165="Critical",6,IF(M165="Significant",5,IF(M165="Moderate",3,2))))</f>
        <v>4</v>
      </c>
      <c r="AB165" s="169"/>
      <c r="AC165" s="169"/>
      <c r="AD165" s="169"/>
      <c r="AE165" s="169"/>
      <c r="AF165" s="169"/>
      <c r="AG165" s="169"/>
      <c r="AI165" s="169"/>
    </row>
    <row r="166" spans="1:35" s="168" customFormat="1" ht="83.1" customHeight="1" x14ac:dyDescent="0.2">
      <c r="A166" s="245" t="s">
        <v>1087</v>
      </c>
      <c r="B166" s="167" t="s">
        <v>482</v>
      </c>
      <c r="C166" s="167" t="s">
        <v>1171</v>
      </c>
      <c r="D166" s="167" t="s">
        <v>21</v>
      </c>
      <c r="E166" s="167" t="s">
        <v>1876</v>
      </c>
      <c r="F166" s="167" t="s">
        <v>225</v>
      </c>
      <c r="G166" s="293" t="s">
        <v>293</v>
      </c>
      <c r="H166" s="167" t="s">
        <v>1497</v>
      </c>
      <c r="I166" s="166"/>
      <c r="J166" s="167"/>
      <c r="K166" s="166" t="s">
        <v>1498</v>
      </c>
      <c r="L166" s="166"/>
      <c r="M166" s="253" t="s">
        <v>1199</v>
      </c>
      <c r="N166" s="253" t="s">
        <v>2136</v>
      </c>
      <c r="O166" s="257" t="s">
        <v>2791</v>
      </c>
      <c r="P166" s="204"/>
      <c r="Q166" s="166" t="s">
        <v>678</v>
      </c>
      <c r="R166" s="166" t="s">
        <v>682</v>
      </c>
      <c r="S166" s="246" t="s">
        <v>359</v>
      </c>
      <c r="T166" s="287" t="s">
        <v>3172</v>
      </c>
      <c r="U166" s="285" t="s">
        <v>3553</v>
      </c>
      <c r="V166" s="281" t="s">
        <v>2947</v>
      </c>
      <c r="W166" s="246" t="s">
        <v>445</v>
      </c>
      <c r="X166" s="246" t="s">
        <v>926</v>
      </c>
      <c r="Y166" s="1"/>
      <c r="AA166" s="255">
        <f>IF(OR(J166="Fail",ISBLANK(J166)),INDEX('Issue Code Table'!C:C,MATCH(N:N,'Issue Code Table'!A:A,0)),IF(M166="Critical",6,IF(M166="Significant",5,IF(M166="Moderate",3,2))))</f>
        <v>5</v>
      </c>
      <c r="AB166" s="169"/>
      <c r="AC166" s="169"/>
      <c r="AD166" s="169"/>
      <c r="AE166" s="169"/>
      <c r="AF166" s="169"/>
      <c r="AG166" s="169"/>
      <c r="AI166" s="169"/>
    </row>
    <row r="167" spans="1:35" s="168" customFormat="1" ht="83.1" customHeight="1" x14ac:dyDescent="0.2">
      <c r="A167" s="245" t="s">
        <v>1088</v>
      </c>
      <c r="B167" s="167" t="s">
        <v>482</v>
      </c>
      <c r="C167" s="167" t="s">
        <v>1171</v>
      </c>
      <c r="D167" s="167" t="s">
        <v>21</v>
      </c>
      <c r="E167" s="167" t="s">
        <v>1877</v>
      </c>
      <c r="F167" s="167" t="s">
        <v>227</v>
      </c>
      <c r="G167" s="293" t="s">
        <v>293</v>
      </c>
      <c r="H167" s="167" t="s">
        <v>1499</v>
      </c>
      <c r="I167" s="166"/>
      <c r="J167" s="167"/>
      <c r="K167" s="166" t="s">
        <v>1500</v>
      </c>
      <c r="L167" s="166"/>
      <c r="M167" s="170" t="s">
        <v>1198</v>
      </c>
      <c r="N167" s="170" t="s">
        <v>2136</v>
      </c>
      <c r="O167" s="258" t="s">
        <v>2791</v>
      </c>
      <c r="P167" s="204"/>
      <c r="Q167" s="166" t="s">
        <v>678</v>
      </c>
      <c r="R167" s="166" t="s">
        <v>683</v>
      </c>
      <c r="S167" s="246" t="s">
        <v>359</v>
      </c>
      <c r="T167" s="287" t="s">
        <v>3174</v>
      </c>
      <c r="U167" s="285" t="s">
        <v>3554</v>
      </c>
      <c r="V167" s="281"/>
      <c r="W167" s="246" t="s">
        <v>445</v>
      </c>
      <c r="X167" s="246" t="s">
        <v>927</v>
      </c>
      <c r="Y167" s="1"/>
      <c r="AA167" s="255">
        <f>IF(OR(J167="Fail",ISBLANK(J167)),INDEX('Issue Code Table'!C:C,MATCH(N:N,'Issue Code Table'!A:A,0)),IF(M167="Critical",6,IF(M167="Significant",5,IF(M167="Moderate",3,2))))</f>
        <v>5</v>
      </c>
      <c r="AB167" s="169"/>
      <c r="AC167" s="169"/>
      <c r="AD167" s="169"/>
      <c r="AE167" s="169"/>
      <c r="AF167" s="169"/>
      <c r="AG167" s="169"/>
      <c r="AI167" s="169"/>
    </row>
    <row r="168" spans="1:35" s="168" customFormat="1" ht="83.1" customHeight="1" x14ac:dyDescent="0.2">
      <c r="A168" s="245" t="s">
        <v>1089</v>
      </c>
      <c r="B168" s="167" t="s">
        <v>482</v>
      </c>
      <c r="C168" s="167" t="s">
        <v>1171</v>
      </c>
      <c r="D168" s="167" t="s">
        <v>21</v>
      </c>
      <c r="E168" s="167" t="s">
        <v>1878</v>
      </c>
      <c r="F168" s="167" t="s">
        <v>228</v>
      </c>
      <c r="G168" s="293" t="s">
        <v>293</v>
      </c>
      <c r="H168" s="167" t="s">
        <v>1501</v>
      </c>
      <c r="I168" s="166"/>
      <c r="J168" s="167"/>
      <c r="K168" s="166" t="s">
        <v>1502</v>
      </c>
      <c r="L168" s="166"/>
      <c r="M168" s="253" t="s">
        <v>1199</v>
      </c>
      <c r="N168" s="253" t="s">
        <v>2136</v>
      </c>
      <c r="O168" s="257" t="s">
        <v>2791</v>
      </c>
      <c r="P168" s="204"/>
      <c r="Q168" s="166" t="s">
        <v>678</v>
      </c>
      <c r="R168" s="166" t="s">
        <v>684</v>
      </c>
      <c r="S168" s="246" t="s">
        <v>359</v>
      </c>
      <c r="T168" s="287" t="s">
        <v>3173</v>
      </c>
      <c r="U168" s="285" t="s">
        <v>3555</v>
      </c>
      <c r="V168" s="281" t="s">
        <v>2947</v>
      </c>
      <c r="W168" s="246" t="s">
        <v>445</v>
      </c>
      <c r="X168" s="246" t="s">
        <v>928</v>
      </c>
      <c r="Y168" s="1"/>
      <c r="AA168" s="255">
        <f>IF(OR(J168="Fail",ISBLANK(J168)),INDEX('Issue Code Table'!C:C,MATCH(N:N,'Issue Code Table'!A:A,0)),IF(M168="Critical",6,IF(M168="Significant",5,IF(M168="Moderate",3,2))))</f>
        <v>5</v>
      </c>
      <c r="AB168" s="169"/>
      <c r="AC168" s="169"/>
      <c r="AD168" s="169"/>
      <c r="AE168" s="169"/>
      <c r="AF168" s="169"/>
      <c r="AG168" s="169"/>
      <c r="AI168" s="169"/>
    </row>
    <row r="169" spans="1:35" s="168" customFormat="1" ht="83.1" customHeight="1" x14ac:dyDescent="0.2">
      <c r="A169" s="245" t="s">
        <v>1090</v>
      </c>
      <c r="B169" s="167" t="s">
        <v>482</v>
      </c>
      <c r="C169" s="167" t="s">
        <v>1171</v>
      </c>
      <c r="D169" s="167" t="s">
        <v>21</v>
      </c>
      <c r="E169" s="167" t="s">
        <v>1879</v>
      </c>
      <c r="F169" s="167" t="s">
        <v>240</v>
      </c>
      <c r="G169" s="293" t="s">
        <v>293</v>
      </c>
      <c r="H169" s="167" t="s">
        <v>1503</v>
      </c>
      <c r="I169" s="166"/>
      <c r="J169" s="167"/>
      <c r="K169" s="166" t="s">
        <v>1504</v>
      </c>
      <c r="L169" s="166"/>
      <c r="M169" s="170" t="s">
        <v>1198</v>
      </c>
      <c r="N169" s="170" t="s">
        <v>2116</v>
      </c>
      <c r="O169" s="258" t="s">
        <v>2799</v>
      </c>
      <c r="P169" s="204"/>
      <c r="Q169" s="166" t="s">
        <v>685</v>
      </c>
      <c r="R169" s="166" t="s">
        <v>686</v>
      </c>
      <c r="S169" s="246" t="s">
        <v>360</v>
      </c>
      <c r="T169" s="287" t="s">
        <v>3175</v>
      </c>
      <c r="U169" s="285" t="s">
        <v>3556</v>
      </c>
      <c r="V169" s="281"/>
      <c r="W169" s="246" t="s">
        <v>445</v>
      </c>
      <c r="X169" s="246" t="s">
        <v>929</v>
      </c>
      <c r="Y169" s="1"/>
      <c r="AA169" s="255">
        <f>IF(OR(J169="Fail",ISBLANK(J169)),INDEX('Issue Code Table'!C:C,MATCH(N:N,'Issue Code Table'!A:A,0)),IF(M169="Critical",6,IF(M169="Significant",5,IF(M169="Moderate",3,2))))</f>
        <v>4</v>
      </c>
      <c r="AB169" s="169"/>
      <c r="AC169" s="169"/>
      <c r="AD169" s="169"/>
      <c r="AE169" s="169"/>
      <c r="AF169" s="169"/>
      <c r="AG169" s="169"/>
      <c r="AI169" s="169"/>
    </row>
    <row r="170" spans="1:35" s="168" customFormat="1" ht="83.1" customHeight="1" x14ac:dyDescent="0.2">
      <c r="A170" s="245" t="s">
        <v>1091</v>
      </c>
      <c r="B170" s="167" t="s">
        <v>482</v>
      </c>
      <c r="C170" s="167" t="s">
        <v>1171</v>
      </c>
      <c r="D170" s="167" t="s">
        <v>21</v>
      </c>
      <c r="E170" s="167" t="s">
        <v>1880</v>
      </c>
      <c r="F170" s="167" t="s">
        <v>1180</v>
      </c>
      <c r="G170" s="293" t="s">
        <v>293</v>
      </c>
      <c r="H170" s="167" t="s">
        <v>1505</v>
      </c>
      <c r="I170" s="166"/>
      <c r="J170" s="167"/>
      <c r="K170" s="166" t="s">
        <v>1506</v>
      </c>
      <c r="L170" s="166"/>
      <c r="M170" s="170" t="s">
        <v>1198</v>
      </c>
      <c r="N170" s="170" t="s">
        <v>2116</v>
      </c>
      <c r="O170" s="258" t="s">
        <v>2799</v>
      </c>
      <c r="P170" s="204"/>
      <c r="Q170" s="166" t="s">
        <v>685</v>
      </c>
      <c r="R170" s="166" t="s">
        <v>687</v>
      </c>
      <c r="S170" s="246" t="s">
        <v>360</v>
      </c>
      <c r="T170" s="287" t="s">
        <v>3177</v>
      </c>
      <c r="U170" s="285" t="s">
        <v>3557</v>
      </c>
      <c r="V170" s="281"/>
      <c r="W170" s="246" t="s">
        <v>445</v>
      </c>
      <c r="X170" s="246" t="s">
        <v>930</v>
      </c>
      <c r="Y170" s="1"/>
      <c r="AA170" s="255">
        <f>IF(OR(J170="Fail",ISBLANK(J170)),INDEX('Issue Code Table'!C:C,MATCH(N:N,'Issue Code Table'!A:A,0)),IF(M170="Critical",6,IF(M170="Significant",5,IF(M170="Moderate",3,2))))</f>
        <v>4</v>
      </c>
      <c r="AB170" s="169"/>
      <c r="AC170" s="169"/>
      <c r="AD170" s="169"/>
      <c r="AE170" s="169"/>
      <c r="AF170" s="169"/>
      <c r="AG170" s="169"/>
      <c r="AI170" s="169"/>
    </row>
    <row r="171" spans="1:35" s="168" customFormat="1" ht="83.1" customHeight="1" x14ac:dyDescent="0.2">
      <c r="A171" s="245" t="s">
        <v>1092</v>
      </c>
      <c r="B171" s="167" t="s">
        <v>482</v>
      </c>
      <c r="C171" s="167" t="s">
        <v>1171</v>
      </c>
      <c r="D171" s="167" t="s">
        <v>21</v>
      </c>
      <c r="E171" s="167" t="s">
        <v>1881</v>
      </c>
      <c r="F171" s="167" t="s">
        <v>1181</v>
      </c>
      <c r="G171" s="293" t="s">
        <v>293</v>
      </c>
      <c r="H171" s="167" t="s">
        <v>1507</v>
      </c>
      <c r="I171" s="166"/>
      <c r="J171" s="167"/>
      <c r="K171" s="166" t="s">
        <v>1508</v>
      </c>
      <c r="L171" s="166"/>
      <c r="M171" s="170" t="s">
        <v>1198</v>
      </c>
      <c r="N171" s="266" t="s">
        <v>2116</v>
      </c>
      <c r="O171" s="271" t="s">
        <v>2799</v>
      </c>
      <c r="P171" s="204"/>
      <c r="Q171" s="166" t="s">
        <v>685</v>
      </c>
      <c r="R171" s="166" t="s">
        <v>688</v>
      </c>
      <c r="S171" s="246" t="s">
        <v>360</v>
      </c>
      <c r="T171" s="287" t="s">
        <v>3176</v>
      </c>
      <c r="U171" s="285" t="s">
        <v>3558</v>
      </c>
      <c r="V171" s="281"/>
      <c r="W171" s="246" t="s">
        <v>445</v>
      </c>
      <c r="X171" s="246" t="s">
        <v>931</v>
      </c>
      <c r="Y171" s="1"/>
      <c r="AA171" s="255">
        <f>IF(OR(J171="Fail",ISBLANK(J171)),INDEX('Issue Code Table'!C:C,MATCH(N:N,'Issue Code Table'!A:A,0)),IF(M171="Critical",6,IF(M171="Significant",5,IF(M171="Moderate",3,2))))</f>
        <v>4</v>
      </c>
      <c r="AB171" s="169"/>
      <c r="AC171" s="169"/>
      <c r="AD171" s="169"/>
      <c r="AE171" s="169"/>
      <c r="AF171" s="169"/>
      <c r="AG171" s="169"/>
      <c r="AI171" s="169"/>
    </row>
    <row r="172" spans="1:35" s="168" customFormat="1" ht="83.1" customHeight="1" x14ac:dyDescent="0.2">
      <c r="A172" s="245" t="s">
        <v>1093</v>
      </c>
      <c r="B172" s="167" t="s">
        <v>482</v>
      </c>
      <c r="C172" s="167" t="s">
        <v>1171</v>
      </c>
      <c r="D172" s="167" t="s">
        <v>21</v>
      </c>
      <c r="E172" s="167" t="s">
        <v>1882</v>
      </c>
      <c r="F172" s="167" t="s">
        <v>239</v>
      </c>
      <c r="G172" s="293" t="s">
        <v>293</v>
      </c>
      <c r="H172" s="167" t="s">
        <v>1509</v>
      </c>
      <c r="I172" s="166"/>
      <c r="J172" s="167"/>
      <c r="K172" s="166" t="s">
        <v>1510</v>
      </c>
      <c r="L172" s="166"/>
      <c r="M172" s="170" t="s">
        <v>1198</v>
      </c>
      <c r="N172" s="266" t="s">
        <v>2116</v>
      </c>
      <c r="O172" s="271" t="s">
        <v>2799</v>
      </c>
      <c r="P172" s="204"/>
      <c r="Q172" s="166" t="s">
        <v>685</v>
      </c>
      <c r="R172" s="166" t="s">
        <v>689</v>
      </c>
      <c r="S172" s="246" t="s">
        <v>360</v>
      </c>
      <c r="T172" s="287" t="s">
        <v>3178</v>
      </c>
      <c r="U172" s="285" t="s">
        <v>3559</v>
      </c>
      <c r="V172" s="281"/>
      <c r="W172" s="246" t="s">
        <v>445</v>
      </c>
      <c r="X172" s="246" t="s">
        <v>932</v>
      </c>
      <c r="Y172" s="1"/>
      <c r="AA172" s="255">
        <f>IF(OR(J172="Fail",ISBLANK(J172)),INDEX('Issue Code Table'!C:C,MATCH(N:N,'Issue Code Table'!A:A,0)),IF(M172="Critical",6,IF(M172="Significant",5,IF(M172="Moderate",3,2))))</f>
        <v>4</v>
      </c>
      <c r="AB172" s="169"/>
      <c r="AC172" s="169"/>
      <c r="AD172" s="169"/>
      <c r="AE172" s="169"/>
      <c r="AF172" s="169"/>
      <c r="AG172" s="169"/>
      <c r="AI172" s="169"/>
    </row>
    <row r="173" spans="1:35" s="168" customFormat="1" ht="83.1" customHeight="1" x14ac:dyDescent="0.2">
      <c r="A173" s="245" t="s">
        <v>1094</v>
      </c>
      <c r="B173" s="167" t="s">
        <v>482</v>
      </c>
      <c r="C173" s="167" t="s">
        <v>1171</v>
      </c>
      <c r="D173" s="167" t="s">
        <v>21</v>
      </c>
      <c r="E173" s="167" t="s">
        <v>1883</v>
      </c>
      <c r="F173" s="167" t="s">
        <v>1182</v>
      </c>
      <c r="G173" s="293" t="s">
        <v>293</v>
      </c>
      <c r="H173" s="167" t="s">
        <v>1511</v>
      </c>
      <c r="I173" s="166"/>
      <c r="J173" s="167"/>
      <c r="K173" s="166" t="s">
        <v>1512</v>
      </c>
      <c r="L173" s="166"/>
      <c r="M173" s="170" t="s">
        <v>1198</v>
      </c>
      <c r="N173" s="266" t="s">
        <v>2116</v>
      </c>
      <c r="O173" s="271" t="s">
        <v>2799</v>
      </c>
      <c r="P173" s="204"/>
      <c r="Q173" s="166" t="s">
        <v>685</v>
      </c>
      <c r="R173" s="166" t="s">
        <v>690</v>
      </c>
      <c r="S173" s="246" t="s">
        <v>360</v>
      </c>
      <c r="T173" s="287" t="s">
        <v>3180</v>
      </c>
      <c r="U173" s="285" t="s">
        <v>3560</v>
      </c>
      <c r="V173" s="281"/>
      <c r="W173" s="246" t="s">
        <v>445</v>
      </c>
      <c r="X173" s="246" t="s">
        <v>933</v>
      </c>
      <c r="Y173" s="1"/>
      <c r="AA173" s="255">
        <f>IF(OR(J173="Fail",ISBLANK(J173)),INDEX('Issue Code Table'!C:C,MATCH(N:N,'Issue Code Table'!A:A,0)),IF(M173="Critical",6,IF(M173="Significant",5,IF(M173="Moderate",3,2))))</f>
        <v>4</v>
      </c>
      <c r="AB173" s="169"/>
      <c r="AC173" s="169"/>
      <c r="AD173" s="169"/>
      <c r="AE173" s="169"/>
      <c r="AF173" s="169"/>
      <c r="AG173" s="169"/>
      <c r="AI173" s="169"/>
    </row>
    <row r="174" spans="1:35" s="168" customFormat="1" ht="83.1" customHeight="1" x14ac:dyDescent="0.2">
      <c r="A174" s="245" t="s">
        <v>1095</v>
      </c>
      <c r="B174" s="167" t="s">
        <v>482</v>
      </c>
      <c r="C174" s="167" t="s">
        <v>1171</v>
      </c>
      <c r="D174" s="167" t="s">
        <v>21</v>
      </c>
      <c r="E174" s="167" t="s">
        <v>1884</v>
      </c>
      <c r="F174" s="167" t="s">
        <v>241</v>
      </c>
      <c r="G174" s="293" t="s">
        <v>293</v>
      </c>
      <c r="H174" s="167" t="s">
        <v>1513</v>
      </c>
      <c r="I174" s="166"/>
      <c r="J174" s="167"/>
      <c r="K174" s="166" t="s">
        <v>1514</v>
      </c>
      <c r="L174" s="166"/>
      <c r="M174" s="170" t="s">
        <v>1198</v>
      </c>
      <c r="N174" s="170" t="s">
        <v>2116</v>
      </c>
      <c r="O174" s="258" t="s">
        <v>2799</v>
      </c>
      <c r="P174" s="204"/>
      <c r="Q174" s="166" t="s">
        <v>685</v>
      </c>
      <c r="R174" s="166" t="s">
        <v>691</v>
      </c>
      <c r="S174" s="246" t="s">
        <v>360</v>
      </c>
      <c r="T174" s="287" t="s">
        <v>3179</v>
      </c>
      <c r="U174" s="285" t="s">
        <v>3561</v>
      </c>
      <c r="V174" s="281"/>
      <c r="W174" s="246" t="s">
        <v>445</v>
      </c>
      <c r="X174" s="246" t="s">
        <v>934</v>
      </c>
      <c r="Y174" s="1"/>
      <c r="AA174" s="255">
        <f>IF(OR(J174="Fail",ISBLANK(J174)),INDEX('Issue Code Table'!C:C,MATCH(N:N,'Issue Code Table'!A:A,0)),IF(M174="Critical",6,IF(M174="Significant",5,IF(M174="Moderate",3,2))))</f>
        <v>4</v>
      </c>
      <c r="AB174" s="169"/>
      <c r="AC174" s="169"/>
      <c r="AD174" s="169"/>
      <c r="AE174" s="169"/>
      <c r="AF174" s="169"/>
      <c r="AG174" s="169"/>
      <c r="AI174" s="169"/>
    </row>
    <row r="175" spans="1:35" s="168" customFormat="1" ht="83.1" customHeight="1" x14ac:dyDescent="0.2">
      <c r="A175" s="245" t="s">
        <v>1096</v>
      </c>
      <c r="B175" s="167" t="s">
        <v>482</v>
      </c>
      <c r="C175" s="167" t="s">
        <v>1171</v>
      </c>
      <c r="D175" s="167" t="s">
        <v>21</v>
      </c>
      <c r="E175" s="167" t="s">
        <v>1885</v>
      </c>
      <c r="F175" s="167" t="s">
        <v>259</v>
      </c>
      <c r="G175" s="293" t="s">
        <v>293</v>
      </c>
      <c r="H175" s="167" t="s">
        <v>1515</v>
      </c>
      <c r="I175" s="166"/>
      <c r="J175" s="167"/>
      <c r="K175" s="166" t="s">
        <v>1516</v>
      </c>
      <c r="L175" s="166"/>
      <c r="M175" s="170" t="s">
        <v>1198</v>
      </c>
      <c r="N175" s="170" t="s">
        <v>2136</v>
      </c>
      <c r="O175" s="258" t="s">
        <v>2791</v>
      </c>
      <c r="P175" s="204"/>
      <c r="Q175" s="166" t="s">
        <v>692</v>
      </c>
      <c r="R175" s="166" t="s">
        <v>693</v>
      </c>
      <c r="S175" s="246" t="s">
        <v>360</v>
      </c>
      <c r="T175" s="287" t="s">
        <v>3181</v>
      </c>
      <c r="U175" s="285" t="s">
        <v>3562</v>
      </c>
      <c r="V175" s="281"/>
      <c r="W175" s="246" t="s">
        <v>445</v>
      </c>
      <c r="X175" s="246" t="s">
        <v>935</v>
      </c>
      <c r="Y175" s="1"/>
      <c r="AA175" s="255">
        <f>IF(OR(J175="Fail",ISBLANK(J175)),INDEX('Issue Code Table'!C:C,MATCH(N:N,'Issue Code Table'!A:A,0)),IF(M175="Critical",6,IF(M175="Significant",5,IF(M175="Moderate",3,2))))</f>
        <v>5</v>
      </c>
      <c r="AB175" s="169"/>
      <c r="AC175" s="169"/>
      <c r="AD175" s="169"/>
      <c r="AE175" s="169"/>
      <c r="AF175" s="169"/>
      <c r="AG175" s="169"/>
      <c r="AI175" s="169"/>
    </row>
    <row r="176" spans="1:35" s="168" customFormat="1" ht="83.1" customHeight="1" x14ac:dyDescent="0.2">
      <c r="A176" s="245" t="s">
        <v>1097</v>
      </c>
      <c r="B176" s="167" t="s">
        <v>482</v>
      </c>
      <c r="C176" s="167" t="s">
        <v>1171</v>
      </c>
      <c r="D176" s="167" t="s">
        <v>21</v>
      </c>
      <c r="E176" s="167" t="s">
        <v>1886</v>
      </c>
      <c r="F176" s="167" t="s">
        <v>258</v>
      </c>
      <c r="G176" s="293" t="s">
        <v>293</v>
      </c>
      <c r="H176" s="167" t="s">
        <v>1517</v>
      </c>
      <c r="I176" s="166"/>
      <c r="J176" s="167"/>
      <c r="K176" s="166" t="s">
        <v>1518</v>
      </c>
      <c r="L176" s="166"/>
      <c r="M176" s="170" t="s">
        <v>1199</v>
      </c>
      <c r="N176" s="170" t="s">
        <v>2144</v>
      </c>
      <c r="O176" s="258" t="s">
        <v>2800</v>
      </c>
      <c r="P176" s="204"/>
      <c r="Q176" s="166" t="s">
        <v>692</v>
      </c>
      <c r="R176" s="166" t="s">
        <v>694</v>
      </c>
      <c r="S176" s="246" t="s">
        <v>360</v>
      </c>
      <c r="T176" s="287" t="s">
        <v>3183</v>
      </c>
      <c r="U176" s="285" t="s">
        <v>3563</v>
      </c>
      <c r="V176" s="281" t="s">
        <v>2947</v>
      </c>
      <c r="W176" s="246" t="s">
        <v>445</v>
      </c>
      <c r="X176" s="246" t="s">
        <v>936</v>
      </c>
      <c r="Y176" s="1"/>
      <c r="AA176" s="255">
        <f>IF(OR(J176="Fail",ISBLANK(J176)),INDEX('Issue Code Table'!C:C,MATCH(N:N,'Issue Code Table'!A:A,0)),IF(M176="Critical",6,IF(M176="Significant",5,IF(M176="Moderate",3,2))))</f>
        <v>5</v>
      </c>
      <c r="AB176" s="169"/>
      <c r="AC176" s="169"/>
      <c r="AD176" s="169"/>
      <c r="AE176" s="169"/>
      <c r="AF176" s="169"/>
      <c r="AG176" s="169"/>
      <c r="AI176" s="169"/>
    </row>
    <row r="177" spans="1:35" s="168" customFormat="1" ht="83.1" customHeight="1" x14ac:dyDescent="0.2">
      <c r="A177" s="245" t="s">
        <v>1098</v>
      </c>
      <c r="B177" s="167" t="s">
        <v>482</v>
      </c>
      <c r="C177" s="167" t="s">
        <v>1171</v>
      </c>
      <c r="D177" s="167" t="s">
        <v>21</v>
      </c>
      <c r="E177" s="167" t="s">
        <v>1887</v>
      </c>
      <c r="F177" s="167" t="s">
        <v>260</v>
      </c>
      <c r="G177" s="293" t="s">
        <v>293</v>
      </c>
      <c r="H177" s="167" t="s">
        <v>1519</v>
      </c>
      <c r="I177" s="166"/>
      <c r="J177" s="167"/>
      <c r="K177" s="166" t="s">
        <v>1520</v>
      </c>
      <c r="L177" s="166"/>
      <c r="M177" s="170" t="s">
        <v>1198</v>
      </c>
      <c r="N177" s="170" t="s">
        <v>2136</v>
      </c>
      <c r="O177" s="258" t="s">
        <v>2791</v>
      </c>
      <c r="P177" s="204"/>
      <c r="Q177" s="166" t="s">
        <v>692</v>
      </c>
      <c r="R177" s="166" t="s">
        <v>695</v>
      </c>
      <c r="S177" s="246" t="s">
        <v>360</v>
      </c>
      <c r="T177" s="287" t="s">
        <v>3182</v>
      </c>
      <c r="U177" s="285" t="s">
        <v>3564</v>
      </c>
      <c r="V177" s="281"/>
      <c r="W177" s="246" t="s">
        <v>445</v>
      </c>
      <c r="X177" s="246" t="s">
        <v>937</v>
      </c>
      <c r="Y177" s="1"/>
      <c r="AA177" s="255">
        <f>IF(OR(J177="Fail",ISBLANK(J177)),INDEX('Issue Code Table'!C:C,MATCH(N:N,'Issue Code Table'!A:A,0)),IF(M177="Critical",6,IF(M177="Significant",5,IF(M177="Moderate",3,2))))</f>
        <v>5</v>
      </c>
      <c r="AB177" s="169"/>
      <c r="AC177" s="169"/>
      <c r="AD177" s="169"/>
      <c r="AE177" s="169"/>
      <c r="AF177" s="169"/>
      <c r="AG177" s="169"/>
      <c r="AI177" s="169"/>
    </row>
    <row r="178" spans="1:35" s="168" customFormat="1" ht="83.1" customHeight="1" x14ac:dyDescent="0.2">
      <c r="A178" s="245" t="s">
        <v>1099</v>
      </c>
      <c r="B178" s="167" t="s">
        <v>482</v>
      </c>
      <c r="C178" s="167" t="s">
        <v>1171</v>
      </c>
      <c r="D178" s="167" t="s">
        <v>21</v>
      </c>
      <c r="E178" s="167" t="s">
        <v>1888</v>
      </c>
      <c r="F178" s="167" t="s">
        <v>257</v>
      </c>
      <c r="G178" s="293" t="s">
        <v>293</v>
      </c>
      <c r="H178" s="167" t="s">
        <v>1521</v>
      </c>
      <c r="I178" s="166"/>
      <c r="J178" s="167"/>
      <c r="K178" s="166" t="s">
        <v>1522</v>
      </c>
      <c r="L178" s="166"/>
      <c r="M178" s="170" t="s">
        <v>1198</v>
      </c>
      <c r="N178" s="253" t="s">
        <v>2144</v>
      </c>
      <c r="O178" s="257" t="s">
        <v>2800</v>
      </c>
      <c r="P178" s="204"/>
      <c r="Q178" s="166" t="s">
        <v>692</v>
      </c>
      <c r="R178" s="166" t="s">
        <v>696</v>
      </c>
      <c r="S178" s="246" t="s">
        <v>359</v>
      </c>
      <c r="T178" s="287" t="s">
        <v>3184</v>
      </c>
      <c r="U178" s="285" t="s">
        <v>3565</v>
      </c>
      <c r="V178" s="281"/>
      <c r="W178" s="246" t="s">
        <v>445</v>
      </c>
      <c r="X178" s="246" t="s">
        <v>938</v>
      </c>
      <c r="Y178" s="1"/>
      <c r="AA178" s="255">
        <f>IF(OR(J178="Fail",ISBLANK(J178)),INDEX('Issue Code Table'!C:C,MATCH(N:N,'Issue Code Table'!A:A,0)),IF(M178="Critical",6,IF(M178="Significant",5,IF(M178="Moderate",3,2))))</f>
        <v>5</v>
      </c>
      <c r="AB178" s="169"/>
      <c r="AC178" s="169"/>
      <c r="AD178" s="169"/>
      <c r="AE178" s="169"/>
      <c r="AF178" s="169"/>
      <c r="AG178" s="169"/>
      <c r="AI178" s="169"/>
    </row>
    <row r="179" spans="1:35" s="168" customFormat="1" ht="83.1" customHeight="1" x14ac:dyDescent="0.2">
      <c r="A179" s="245" t="s">
        <v>1100</v>
      </c>
      <c r="B179" s="167" t="s">
        <v>482</v>
      </c>
      <c r="C179" s="167" t="s">
        <v>1171</v>
      </c>
      <c r="D179" s="167" t="s">
        <v>21</v>
      </c>
      <c r="E179" s="167" t="s">
        <v>1889</v>
      </c>
      <c r="F179" s="167" t="s">
        <v>255</v>
      </c>
      <c r="G179" s="293" t="s">
        <v>293</v>
      </c>
      <c r="H179" s="167" t="s">
        <v>1523</v>
      </c>
      <c r="I179" s="166"/>
      <c r="J179" s="167"/>
      <c r="K179" s="166" t="s">
        <v>1524</v>
      </c>
      <c r="L179" s="166"/>
      <c r="M179" s="170" t="s">
        <v>1199</v>
      </c>
      <c r="N179" s="170" t="s">
        <v>2136</v>
      </c>
      <c r="O179" s="258" t="s">
        <v>2791</v>
      </c>
      <c r="P179" s="204"/>
      <c r="Q179" s="166" t="s">
        <v>697</v>
      </c>
      <c r="R179" s="166" t="s">
        <v>698</v>
      </c>
      <c r="S179" s="246" t="s">
        <v>359</v>
      </c>
      <c r="T179" s="287" t="s">
        <v>3185</v>
      </c>
      <c r="U179" s="285" t="s">
        <v>3566</v>
      </c>
      <c r="V179" s="281" t="s">
        <v>2947</v>
      </c>
      <c r="W179" s="246" t="s">
        <v>445</v>
      </c>
      <c r="X179" s="246" t="s">
        <v>939</v>
      </c>
      <c r="Y179" s="1"/>
      <c r="AA179" s="255">
        <f>IF(OR(J179="Fail",ISBLANK(J179)),INDEX('Issue Code Table'!C:C,MATCH(N:N,'Issue Code Table'!A:A,0)),IF(M179="Critical",6,IF(M179="Significant",5,IF(M179="Moderate",3,2))))</f>
        <v>5</v>
      </c>
      <c r="AB179" s="169"/>
      <c r="AC179" s="169"/>
      <c r="AD179" s="169"/>
      <c r="AE179" s="169"/>
      <c r="AF179" s="169"/>
      <c r="AG179" s="169"/>
      <c r="AI179" s="169"/>
    </row>
    <row r="180" spans="1:35" s="168" customFormat="1" ht="110.25" customHeight="1" x14ac:dyDescent="0.2">
      <c r="A180" s="245" t="s">
        <v>1101</v>
      </c>
      <c r="B180" s="167" t="s">
        <v>482</v>
      </c>
      <c r="C180" s="167" t="s">
        <v>1171</v>
      </c>
      <c r="D180" s="167" t="s">
        <v>21</v>
      </c>
      <c r="E180" s="167" t="s">
        <v>1890</v>
      </c>
      <c r="F180" s="167" t="s">
        <v>256</v>
      </c>
      <c r="G180" s="293" t="s">
        <v>293</v>
      </c>
      <c r="H180" s="167" t="s">
        <v>1525</v>
      </c>
      <c r="I180" s="166"/>
      <c r="J180" s="167"/>
      <c r="K180" s="166" t="s">
        <v>1526</v>
      </c>
      <c r="L180" s="166"/>
      <c r="M180" s="170" t="s">
        <v>1198</v>
      </c>
      <c r="N180" s="170" t="s">
        <v>2136</v>
      </c>
      <c r="O180" s="258" t="s">
        <v>2791</v>
      </c>
      <c r="P180" s="204"/>
      <c r="Q180" s="166" t="s">
        <v>697</v>
      </c>
      <c r="R180" s="166" t="s">
        <v>699</v>
      </c>
      <c r="S180" s="246" t="s">
        <v>359</v>
      </c>
      <c r="T180" s="287" t="s">
        <v>3186</v>
      </c>
      <c r="U180" s="285" t="s">
        <v>3567</v>
      </c>
      <c r="V180" s="281"/>
      <c r="W180" s="246" t="s">
        <v>445</v>
      </c>
      <c r="X180" s="246" t="s">
        <v>940</v>
      </c>
      <c r="Y180" s="1"/>
      <c r="AA180" s="255">
        <f>IF(OR(J180="Fail",ISBLANK(J180)),INDEX('Issue Code Table'!C:C,MATCH(N:N,'Issue Code Table'!A:A,0)),IF(M180="Critical",6,IF(M180="Significant",5,IF(M180="Moderate",3,2))))</f>
        <v>5</v>
      </c>
      <c r="AB180" s="169"/>
      <c r="AC180" s="169"/>
      <c r="AD180" s="169"/>
      <c r="AE180" s="169"/>
      <c r="AF180" s="169"/>
      <c r="AG180" s="169"/>
      <c r="AI180" s="169"/>
    </row>
    <row r="181" spans="1:35" s="168" customFormat="1" ht="112.5" customHeight="1" x14ac:dyDescent="0.2">
      <c r="A181" s="245" t="s">
        <v>1102</v>
      </c>
      <c r="B181" s="167" t="s">
        <v>482</v>
      </c>
      <c r="C181" s="167" t="s">
        <v>1171</v>
      </c>
      <c r="D181" s="167" t="s">
        <v>21</v>
      </c>
      <c r="E181" s="167" t="s">
        <v>1891</v>
      </c>
      <c r="F181" s="167" t="s">
        <v>255</v>
      </c>
      <c r="G181" s="293" t="s">
        <v>293</v>
      </c>
      <c r="H181" s="167" t="s">
        <v>1527</v>
      </c>
      <c r="I181" s="166"/>
      <c r="J181" s="167"/>
      <c r="K181" s="166" t="s">
        <v>1528</v>
      </c>
      <c r="L181" s="166"/>
      <c r="M181" s="253" t="s">
        <v>1199</v>
      </c>
      <c r="N181" s="253" t="s">
        <v>2144</v>
      </c>
      <c r="O181" s="257" t="s">
        <v>2800</v>
      </c>
      <c r="P181" s="204"/>
      <c r="Q181" s="166" t="s">
        <v>697</v>
      </c>
      <c r="R181" s="166" t="s">
        <v>700</v>
      </c>
      <c r="S181" s="246" t="s">
        <v>359</v>
      </c>
      <c r="T181" s="287" t="s">
        <v>3187</v>
      </c>
      <c r="U181" s="285" t="s">
        <v>3568</v>
      </c>
      <c r="V181" s="281" t="s">
        <v>2947</v>
      </c>
      <c r="W181" s="246" t="s">
        <v>445</v>
      </c>
      <c r="X181" s="246" t="s">
        <v>941</v>
      </c>
      <c r="Y181" s="1"/>
      <c r="AA181" s="255">
        <f>IF(OR(J181="Fail",ISBLANK(J181)),INDEX('Issue Code Table'!C:C,MATCH(N:N,'Issue Code Table'!A:A,0)),IF(M181="Critical",6,IF(M181="Significant",5,IF(M181="Moderate",3,2))))</f>
        <v>5</v>
      </c>
      <c r="AB181" s="169"/>
      <c r="AC181" s="169"/>
      <c r="AD181" s="169"/>
      <c r="AE181" s="169"/>
      <c r="AF181" s="169"/>
      <c r="AG181" s="169"/>
      <c r="AI181" s="169"/>
    </row>
    <row r="182" spans="1:35" s="168" customFormat="1" ht="83.1" customHeight="1" x14ac:dyDescent="0.2">
      <c r="A182" s="245" t="s">
        <v>1103</v>
      </c>
      <c r="B182" s="167" t="s">
        <v>1169</v>
      </c>
      <c r="C182" s="167" t="s">
        <v>1194</v>
      </c>
      <c r="D182" s="167" t="s">
        <v>21</v>
      </c>
      <c r="E182" s="167" t="s">
        <v>1892</v>
      </c>
      <c r="F182" s="167" t="s">
        <v>267</v>
      </c>
      <c r="G182" s="293" t="s">
        <v>3326</v>
      </c>
      <c r="H182" s="167" t="s">
        <v>1945</v>
      </c>
      <c r="I182" s="166"/>
      <c r="J182" s="167"/>
      <c r="K182" s="167" t="s">
        <v>1946</v>
      </c>
      <c r="L182" s="166"/>
      <c r="M182" s="170" t="s">
        <v>1198</v>
      </c>
      <c r="N182" s="253" t="s">
        <v>2665</v>
      </c>
      <c r="O182" s="253" t="s">
        <v>2812</v>
      </c>
      <c r="P182" s="204"/>
      <c r="Q182" s="166" t="s">
        <v>701</v>
      </c>
      <c r="R182" s="166" t="s">
        <v>702</v>
      </c>
      <c r="S182" s="246" t="s">
        <v>362</v>
      </c>
      <c r="T182" s="287" t="s">
        <v>3189</v>
      </c>
      <c r="U182" s="285" t="s">
        <v>3569</v>
      </c>
      <c r="V182" s="281"/>
      <c r="W182" s="246" t="s">
        <v>447</v>
      </c>
      <c r="X182" s="246" t="s">
        <v>942</v>
      </c>
      <c r="Y182" s="1"/>
      <c r="AA182" s="255">
        <f>IF(OR(J182="Fail",ISBLANK(J182)),INDEX('Issue Code Table'!C:C,MATCH(N:N,'Issue Code Table'!A:A,0)),IF(M182="Critical",6,IF(M182="Significant",5,IF(M182="Moderate",3,2))))</f>
        <v>3</v>
      </c>
      <c r="AB182" s="169"/>
      <c r="AC182" s="169"/>
      <c r="AD182" s="169"/>
      <c r="AE182" s="169"/>
      <c r="AF182" s="169"/>
      <c r="AG182" s="169"/>
      <c r="AI182" s="169"/>
    </row>
    <row r="183" spans="1:35" s="168" customFormat="1" ht="83.1" customHeight="1" x14ac:dyDescent="0.2">
      <c r="A183" s="245" t="s">
        <v>1104</v>
      </c>
      <c r="B183" s="167" t="s">
        <v>482</v>
      </c>
      <c r="C183" s="167" t="s">
        <v>1171</v>
      </c>
      <c r="D183" s="167" t="s">
        <v>21</v>
      </c>
      <c r="E183" s="167" t="s">
        <v>1893</v>
      </c>
      <c r="F183" s="167" t="s">
        <v>265</v>
      </c>
      <c r="G183" s="293" t="s">
        <v>3327</v>
      </c>
      <c r="H183" s="167" t="s">
        <v>1529</v>
      </c>
      <c r="I183" s="166"/>
      <c r="J183" s="167"/>
      <c r="K183" s="166" t="s">
        <v>1530</v>
      </c>
      <c r="L183" s="166"/>
      <c r="M183" s="170" t="s">
        <v>1198</v>
      </c>
      <c r="N183" s="253" t="s">
        <v>2665</v>
      </c>
      <c r="O183" s="253" t="s">
        <v>2812</v>
      </c>
      <c r="P183" s="204"/>
      <c r="Q183" s="166" t="s">
        <v>701</v>
      </c>
      <c r="R183" s="167" t="s">
        <v>703</v>
      </c>
      <c r="S183" s="246" t="s">
        <v>366</v>
      </c>
      <c r="T183" s="287" t="s">
        <v>3188</v>
      </c>
      <c r="U183" s="285" t="s">
        <v>3570</v>
      </c>
      <c r="V183" s="281"/>
      <c r="W183" s="246" t="s">
        <v>446</v>
      </c>
      <c r="X183" s="246" t="s">
        <v>943</v>
      </c>
      <c r="Y183" s="1"/>
      <c r="AA183" s="255">
        <f>IF(OR(J183="Fail",ISBLANK(J183)),INDEX('Issue Code Table'!C:C,MATCH(N:N,'Issue Code Table'!A:A,0)),IF(M183="Critical",6,IF(M183="Significant",5,IF(M183="Moderate",3,2))))</f>
        <v>3</v>
      </c>
      <c r="AB183" s="169"/>
      <c r="AC183" s="169"/>
      <c r="AD183" s="169"/>
      <c r="AE183" s="169"/>
      <c r="AF183" s="169"/>
      <c r="AG183" s="169"/>
      <c r="AI183" s="169"/>
    </row>
    <row r="184" spans="1:35" s="168" customFormat="1" ht="83.1" customHeight="1" x14ac:dyDescent="0.2">
      <c r="A184" s="245" t="s">
        <v>1105</v>
      </c>
      <c r="B184" s="167" t="s">
        <v>1163</v>
      </c>
      <c r="C184" s="167" t="s">
        <v>1176</v>
      </c>
      <c r="D184" s="167" t="s">
        <v>21</v>
      </c>
      <c r="E184" s="167" t="s">
        <v>1894</v>
      </c>
      <c r="F184" s="167" t="s">
        <v>1150</v>
      </c>
      <c r="G184" s="293" t="s">
        <v>3328</v>
      </c>
      <c r="H184" s="167" t="s">
        <v>1531</v>
      </c>
      <c r="I184" s="166"/>
      <c r="J184" s="167"/>
      <c r="K184" s="166" t="s">
        <v>1532</v>
      </c>
      <c r="L184" s="166"/>
      <c r="M184" s="170" t="s">
        <v>1198</v>
      </c>
      <c r="N184" s="170" t="s">
        <v>2666</v>
      </c>
      <c r="O184" s="258" t="s">
        <v>2857</v>
      </c>
      <c r="P184" s="204"/>
      <c r="Q184" s="166" t="s">
        <v>701</v>
      </c>
      <c r="R184" s="166" t="s">
        <v>704</v>
      </c>
      <c r="S184" s="246" t="s">
        <v>363</v>
      </c>
      <c r="T184" s="287" t="s">
        <v>3191</v>
      </c>
      <c r="U184" s="285" t="s">
        <v>3571</v>
      </c>
      <c r="V184" s="281"/>
      <c r="W184" s="246" t="s">
        <v>448</v>
      </c>
      <c r="X184" s="246" t="s">
        <v>944</v>
      </c>
      <c r="Y184" s="1"/>
      <c r="AA184" s="255">
        <f>IF(OR(J184="Fail",ISBLANK(J184)),INDEX('Issue Code Table'!C:C,MATCH(N:N,'Issue Code Table'!A:A,0)),IF(M184="Critical",6,IF(M184="Significant",5,IF(M184="Moderate",3,2))))</f>
        <v>3</v>
      </c>
      <c r="AB184" s="169"/>
      <c r="AC184" s="169"/>
      <c r="AD184" s="169"/>
      <c r="AE184" s="169"/>
      <c r="AF184" s="169"/>
      <c r="AG184" s="169"/>
      <c r="AI184" s="169"/>
    </row>
    <row r="185" spans="1:35" s="168" customFormat="1" ht="83.1" customHeight="1" x14ac:dyDescent="0.2">
      <c r="A185" s="245" t="s">
        <v>1106</v>
      </c>
      <c r="B185" s="167" t="s">
        <v>484</v>
      </c>
      <c r="C185" s="167" t="s">
        <v>1189</v>
      </c>
      <c r="D185" s="167" t="s">
        <v>21</v>
      </c>
      <c r="E185" s="167" t="s">
        <v>1895</v>
      </c>
      <c r="F185" s="167" t="s">
        <v>261</v>
      </c>
      <c r="G185" s="293" t="s">
        <v>3329</v>
      </c>
      <c r="H185" s="167" t="s">
        <v>1533</v>
      </c>
      <c r="I185" s="166"/>
      <c r="J185" s="167"/>
      <c r="K185" s="166" t="s">
        <v>1534</v>
      </c>
      <c r="L185" s="166"/>
      <c r="M185" s="170" t="s">
        <v>1198</v>
      </c>
      <c r="N185" s="253" t="s">
        <v>2665</v>
      </c>
      <c r="O185" s="253" t="s">
        <v>2812</v>
      </c>
      <c r="P185" s="204"/>
      <c r="Q185" s="166" t="s">
        <v>701</v>
      </c>
      <c r="R185" s="166" t="s">
        <v>705</v>
      </c>
      <c r="S185" s="246" t="s">
        <v>361</v>
      </c>
      <c r="T185" s="287" t="s">
        <v>3190</v>
      </c>
      <c r="U185" s="285" t="s">
        <v>3572</v>
      </c>
      <c r="V185" s="281"/>
      <c r="W185" s="246" t="s">
        <v>446</v>
      </c>
      <c r="X185" s="246" t="s">
        <v>945</v>
      </c>
      <c r="Y185" s="1"/>
      <c r="AA185" s="255">
        <f>IF(OR(J185="Fail",ISBLANK(J185)),INDEX('Issue Code Table'!C:C,MATCH(N:N,'Issue Code Table'!A:A,0)),IF(M185="Critical",6,IF(M185="Significant",5,IF(M185="Moderate",3,2))))</f>
        <v>3</v>
      </c>
      <c r="AB185" s="169"/>
      <c r="AC185" s="169"/>
      <c r="AD185" s="169"/>
      <c r="AE185" s="169"/>
      <c r="AF185" s="169"/>
      <c r="AG185" s="169"/>
      <c r="AI185" s="169"/>
    </row>
    <row r="186" spans="1:35" s="168" customFormat="1" ht="83.1" customHeight="1" x14ac:dyDescent="0.2">
      <c r="A186" s="245" t="s">
        <v>1107</v>
      </c>
      <c r="B186" s="167" t="s">
        <v>484</v>
      </c>
      <c r="C186" s="167" t="s">
        <v>1189</v>
      </c>
      <c r="D186" s="167" t="s">
        <v>21</v>
      </c>
      <c r="E186" s="167" t="s">
        <v>1896</v>
      </c>
      <c r="F186" s="167" t="s">
        <v>264</v>
      </c>
      <c r="G186" s="293" t="s">
        <v>3330</v>
      </c>
      <c r="H186" s="167" t="s">
        <v>1535</v>
      </c>
      <c r="I186" s="166"/>
      <c r="J186" s="167"/>
      <c r="K186" s="166" t="s">
        <v>1536</v>
      </c>
      <c r="L186" s="166"/>
      <c r="M186" s="170" t="s">
        <v>1198</v>
      </c>
      <c r="N186" s="253" t="s">
        <v>2665</v>
      </c>
      <c r="O186" s="253" t="s">
        <v>2812</v>
      </c>
      <c r="P186" s="204"/>
      <c r="Q186" s="166" t="s">
        <v>701</v>
      </c>
      <c r="R186" s="166" t="s">
        <v>706</v>
      </c>
      <c r="S186" s="246" t="s">
        <v>365</v>
      </c>
      <c r="T186" s="287" t="s">
        <v>3193</v>
      </c>
      <c r="U186" s="285" t="s">
        <v>3573</v>
      </c>
      <c r="V186" s="281"/>
      <c r="W186" s="246" t="s">
        <v>449</v>
      </c>
      <c r="X186" s="246" t="s">
        <v>946</v>
      </c>
      <c r="Y186" s="1"/>
      <c r="AA186" s="255">
        <f>IF(OR(J186="Fail",ISBLANK(J186)),INDEX('Issue Code Table'!C:C,MATCH(N:N,'Issue Code Table'!A:A,0)),IF(M186="Critical",6,IF(M186="Significant",5,IF(M186="Moderate",3,2))))</f>
        <v>3</v>
      </c>
      <c r="AB186" s="169"/>
      <c r="AC186" s="169"/>
      <c r="AD186" s="169"/>
      <c r="AE186" s="169"/>
      <c r="AF186" s="169"/>
      <c r="AG186" s="169"/>
      <c r="AI186" s="169"/>
    </row>
    <row r="187" spans="1:35" s="168" customFormat="1" ht="83.1" customHeight="1" x14ac:dyDescent="0.2">
      <c r="A187" s="245" t="s">
        <v>1108</v>
      </c>
      <c r="B187" s="167" t="s">
        <v>480</v>
      </c>
      <c r="C187" s="167" t="s">
        <v>1173</v>
      </c>
      <c r="D187" s="167" t="s">
        <v>21</v>
      </c>
      <c r="E187" s="167" t="s">
        <v>1897</v>
      </c>
      <c r="F187" s="167" t="s">
        <v>266</v>
      </c>
      <c r="G187" s="293" t="s">
        <v>3331</v>
      </c>
      <c r="H187" s="167" t="s">
        <v>1537</v>
      </c>
      <c r="I187" s="166"/>
      <c r="J187" s="167"/>
      <c r="K187" s="166" t="s">
        <v>1538</v>
      </c>
      <c r="L187" s="166"/>
      <c r="M187" s="170" t="s">
        <v>1198</v>
      </c>
      <c r="N187" s="253" t="s">
        <v>2665</v>
      </c>
      <c r="O187" s="253" t="s">
        <v>2812</v>
      </c>
      <c r="P187" s="204"/>
      <c r="Q187" s="166" t="s">
        <v>701</v>
      </c>
      <c r="R187" s="166" t="s">
        <v>707</v>
      </c>
      <c r="S187" s="246" t="s">
        <v>365</v>
      </c>
      <c r="T187" s="287" t="s">
        <v>3192</v>
      </c>
      <c r="U187" s="285" t="s">
        <v>3574</v>
      </c>
      <c r="V187" s="281"/>
      <c r="W187" s="246" t="s">
        <v>449</v>
      </c>
      <c r="X187" s="246" t="s">
        <v>947</v>
      </c>
      <c r="Y187" s="1"/>
      <c r="AA187" s="255">
        <f>IF(OR(J187="Fail",ISBLANK(J187)),INDEX('Issue Code Table'!C:C,MATCH(N:N,'Issue Code Table'!A:A,0)),IF(M187="Critical",6,IF(M187="Significant",5,IF(M187="Moderate",3,2))))</f>
        <v>3</v>
      </c>
      <c r="AB187" s="169"/>
      <c r="AC187" s="169"/>
      <c r="AD187" s="169"/>
      <c r="AE187" s="169"/>
      <c r="AF187" s="169"/>
      <c r="AG187" s="169"/>
      <c r="AI187" s="169"/>
    </row>
    <row r="188" spans="1:35" s="168" customFormat="1" ht="83.1" customHeight="1" x14ac:dyDescent="0.2">
      <c r="A188" s="245" t="s">
        <v>1109</v>
      </c>
      <c r="B188" s="167" t="s">
        <v>482</v>
      </c>
      <c r="C188" s="167" t="s">
        <v>1171</v>
      </c>
      <c r="D188" s="167" t="s">
        <v>21</v>
      </c>
      <c r="E188" s="167" t="s">
        <v>1898</v>
      </c>
      <c r="F188" s="167" t="s">
        <v>263</v>
      </c>
      <c r="G188" s="293" t="s">
        <v>3332</v>
      </c>
      <c r="H188" s="167" t="s">
        <v>1539</v>
      </c>
      <c r="I188" s="166"/>
      <c r="J188" s="167"/>
      <c r="K188" s="166" t="s">
        <v>1540</v>
      </c>
      <c r="L188" s="166"/>
      <c r="M188" s="170" t="s">
        <v>1198</v>
      </c>
      <c r="N188" s="253" t="s">
        <v>2665</v>
      </c>
      <c r="O188" s="253" t="s">
        <v>2812</v>
      </c>
      <c r="P188" s="204"/>
      <c r="Q188" s="166" t="s">
        <v>701</v>
      </c>
      <c r="R188" s="166" t="s">
        <v>708</v>
      </c>
      <c r="S188" s="246" t="s">
        <v>364</v>
      </c>
      <c r="T188" s="287" t="s">
        <v>3195</v>
      </c>
      <c r="U188" s="285" t="s">
        <v>3575</v>
      </c>
      <c r="V188" s="281"/>
      <c r="W188" s="246" t="s">
        <v>446</v>
      </c>
      <c r="X188" s="246" t="s">
        <v>948</v>
      </c>
      <c r="Y188" s="1"/>
      <c r="AA188" s="255">
        <f>IF(OR(J188="Fail",ISBLANK(J188)),INDEX('Issue Code Table'!C:C,MATCH(N:N,'Issue Code Table'!A:A,0)),IF(M188="Critical",6,IF(M188="Significant",5,IF(M188="Moderate",3,2))))</f>
        <v>3</v>
      </c>
      <c r="AB188" s="169"/>
      <c r="AC188" s="169"/>
      <c r="AD188" s="169"/>
      <c r="AE188" s="169"/>
      <c r="AF188" s="169"/>
      <c r="AG188" s="169"/>
      <c r="AI188" s="169"/>
    </row>
    <row r="189" spans="1:35" s="168" customFormat="1" ht="83.1" customHeight="1" x14ac:dyDescent="0.2">
      <c r="A189" s="245" t="s">
        <v>1110</v>
      </c>
      <c r="B189" s="167" t="s">
        <v>480</v>
      </c>
      <c r="C189" s="167" t="s">
        <v>1173</v>
      </c>
      <c r="D189" s="167" t="s">
        <v>21</v>
      </c>
      <c r="E189" s="167" t="s">
        <v>1899</v>
      </c>
      <c r="F189" s="167" t="s">
        <v>266</v>
      </c>
      <c r="G189" s="293" t="s">
        <v>3333</v>
      </c>
      <c r="H189" s="167" t="s">
        <v>1541</v>
      </c>
      <c r="I189" s="166"/>
      <c r="J189" s="167"/>
      <c r="K189" s="166" t="s">
        <v>1542</v>
      </c>
      <c r="L189" s="166"/>
      <c r="M189" s="170" t="s">
        <v>1198</v>
      </c>
      <c r="N189" s="253" t="s">
        <v>2665</v>
      </c>
      <c r="O189" s="253" t="s">
        <v>2812</v>
      </c>
      <c r="P189" s="204"/>
      <c r="Q189" s="166" t="s">
        <v>709</v>
      </c>
      <c r="R189" s="166" t="s">
        <v>710</v>
      </c>
      <c r="S189" s="246" t="s">
        <v>365</v>
      </c>
      <c r="T189" s="287" t="s">
        <v>3194</v>
      </c>
      <c r="U189" s="285" t="s">
        <v>3576</v>
      </c>
      <c r="V189" s="281"/>
      <c r="W189" s="246" t="s">
        <v>449</v>
      </c>
      <c r="X189" s="246" t="s">
        <v>949</v>
      </c>
      <c r="Y189" s="1"/>
      <c r="AA189" s="255">
        <f>IF(OR(J189="Fail",ISBLANK(J189)),INDEX('Issue Code Table'!C:C,MATCH(N:N,'Issue Code Table'!A:A,0)),IF(M189="Critical",6,IF(M189="Significant",5,IF(M189="Moderate",3,2))))</f>
        <v>3</v>
      </c>
      <c r="AB189" s="169"/>
      <c r="AC189" s="169"/>
      <c r="AD189" s="169"/>
      <c r="AE189" s="169"/>
      <c r="AF189" s="169"/>
      <c r="AG189" s="169"/>
      <c r="AI189" s="169"/>
    </row>
    <row r="190" spans="1:35" s="168" customFormat="1" ht="83.1" customHeight="1" x14ac:dyDescent="0.2">
      <c r="A190" s="245" t="s">
        <v>1111</v>
      </c>
      <c r="B190" s="167" t="s">
        <v>482</v>
      </c>
      <c r="C190" s="167" t="s">
        <v>1171</v>
      </c>
      <c r="D190" s="167" t="s">
        <v>21</v>
      </c>
      <c r="E190" s="167" t="s">
        <v>1900</v>
      </c>
      <c r="F190" s="167" t="s">
        <v>263</v>
      </c>
      <c r="G190" s="293" t="s">
        <v>3334</v>
      </c>
      <c r="H190" s="167" t="s">
        <v>1543</v>
      </c>
      <c r="I190" s="166"/>
      <c r="J190" s="167"/>
      <c r="K190" s="166" t="s">
        <v>1544</v>
      </c>
      <c r="L190" s="166"/>
      <c r="M190" s="170" t="s">
        <v>1198</v>
      </c>
      <c r="N190" s="253" t="s">
        <v>2665</v>
      </c>
      <c r="O190" s="253" t="s">
        <v>2812</v>
      </c>
      <c r="P190" s="204"/>
      <c r="Q190" s="166" t="s">
        <v>709</v>
      </c>
      <c r="R190" s="166" t="s">
        <v>711</v>
      </c>
      <c r="S190" s="246" t="s">
        <v>364</v>
      </c>
      <c r="T190" s="287" t="s">
        <v>3197</v>
      </c>
      <c r="U190" s="285" t="s">
        <v>3577</v>
      </c>
      <c r="V190" s="281"/>
      <c r="W190" s="246" t="s">
        <v>446</v>
      </c>
      <c r="X190" s="246" t="s">
        <v>950</v>
      </c>
      <c r="Y190" s="1"/>
      <c r="AA190" s="255">
        <f>IF(OR(J190="Fail",ISBLANK(J190)),INDEX('Issue Code Table'!C:C,MATCH(N:N,'Issue Code Table'!A:A,0)),IF(M190="Critical",6,IF(M190="Significant",5,IF(M190="Moderate",3,2))))</f>
        <v>3</v>
      </c>
      <c r="AB190" s="169"/>
      <c r="AC190" s="169"/>
      <c r="AD190" s="169"/>
      <c r="AE190" s="169"/>
      <c r="AF190" s="169"/>
      <c r="AG190" s="169"/>
      <c r="AI190" s="169"/>
    </row>
    <row r="191" spans="1:35" s="168" customFormat="1" ht="83.1" customHeight="1" x14ac:dyDescent="0.2">
      <c r="A191" s="245" t="s">
        <v>1112</v>
      </c>
      <c r="B191" s="167" t="s">
        <v>1163</v>
      </c>
      <c r="C191" s="167" t="s">
        <v>1176</v>
      </c>
      <c r="D191" s="167" t="s">
        <v>21</v>
      </c>
      <c r="E191" s="167" t="s">
        <v>1901</v>
      </c>
      <c r="F191" s="167" t="s">
        <v>262</v>
      </c>
      <c r="G191" s="293" t="s">
        <v>3335</v>
      </c>
      <c r="H191" s="167" t="s">
        <v>1545</v>
      </c>
      <c r="I191" s="166"/>
      <c r="J191" s="167"/>
      <c r="K191" s="166" t="s">
        <v>1546</v>
      </c>
      <c r="L191" s="166"/>
      <c r="M191" s="170" t="s">
        <v>1198</v>
      </c>
      <c r="N191" s="170" t="s">
        <v>2666</v>
      </c>
      <c r="O191" s="258" t="s">
        <v>2857</v>
      </c>
      <c r="P191" s="204"/>
      <c r="Q191" s="166" t="s">
        <v>709</v>
      </c>
      <c r="R191" s="166" t="s">
        <v>712</v>
      </c>
      <c r="S191" s="246" t="s">
        <v>363</v>
      </c>
      <c r="T191" s="287" t="s">
        <v>3196</v>
      </c>
      <c r="U191" s="285" t="s">
        <v>3578</v>
      </c>
      <c r="V191" s="281"/>
      <c r="W191" s="246" t="s">
        <v>448</v>
      </c>
      <c r="X191" s="246" t="s">
        <v>951</v>
      </c>
      <c r="Y191" s="1"/>
      <c r="AA191" s="255">
        <f>IF(OR(J191="Fail",ISBLANK(J191)),INDEX('Issue Code Table'!C:C,MATCH(N:N,'Issue Code Table'!A:A,0)),IF(M191="Critical",6,IF(M191="Significant",5,IF(M191="Moderate",3,2))))</f>
        <v>3</v>
      </c>
      <c r="AB191" s="169"/>
      <c r="AC191" s="169"/>
      <c r="AD191" s="169"/>
      <c r="AE191" s="169"/>
      <c r="AF191" s="169"/>
      <c r="AG191" s="169"/>
      <c r="AI191" s="169"/>
    </row>
    <row r="192" spans="1:35" s="168" customFormat="1" ht="83.1" customHeight="1" x14ac:dyDescent="0.2">
      <c r="A192" s="245" t="s">
        <v>1113</v>
      </c>
      <c r="B192" s="167" t="s">
        <v>484</v>
      </c>
      <c r="C192" s="167" t="s">
        <v>1189</v>
      </c>
      <c r="D192" s="167" t="s">
        <v>21</v>
      </c>
      <c r="E192" s="167" t="s">
        <v>1902</v>
      </c>
      <c r="F192" s="167" t="s">
        <v>261</v>
      </c>
      <c r="G192" s="293" t="s">
        <v>3336</v>
      </c>
      <c r="H192" s="167" t="s">
        <v>1547</v>
      </c>
      <c r="I192" s="166"/>
      <c r="J192" s="167"/>
      <c r="K192" s="166" t="s">
        <v>1548</v>
      </c>
      <c r="L192" s="166"/>
      <c r="M192" s="170" t="s">
        <v>1198</v>
      </c>
      <c r="N192" s="253" t="s">
        <v>2665</v>
      </c>
      <c r="O192" s="253" t="s">
        <v>2812</v>
      </c>
      <c r="P192" s="204"/>
      <c r="Q192" s="166" t="s">
        <v>709</v>
      </c>
      <c r="R192" s="166" t="s">
        <v>713</v>
      </c>
      <c r="S192" s="246" t="s">
        <v>361</v>
      </c>
      <c r="T192" s="287" t="s">
        <v>3199</v>
      </c>
      <c r="U192" s="285" t="s">
        <v>3579</v>
      </c>
      <c r="V192" s="281"/>
      <c r="W192" s="246" t="s">
        <v>446</v>
      </c>
      <c r="X192" s="246" t="s">
        <v>952</v>
      </c>
      <c r="Y192" s="1"/>
      <c r="AA192" s="255">
        <f>IF(OR(J192="Fail",ISBLANK(J192)),INDEX('Issue Code Table'!C:C,MATCH(N:N,'Issue Code Table'!A:A,0)),IF(M192="Critical",6,IF(M192="Significant",5,IF(M192="Moderate",3,2))))</f>
        <v>3</v>
      </c>
      <c r="AB192" s="169"/>
      <c r="AC192" s="169"/>
      <c r="AD192" s="169"/>
      <c r="AE192" s="169"/>
      <c r="AF192" s="169"/>
      <c r="AG192" s="169"/>
      <c r="AI192" s="169"/>
    </row>
    <row r="193" spans="1:35" s="168" customFormat="1" ht="83.1" customHeight="1" x14ac:dyDescent="0.2">
      <c r="A193" s="245" t="s">
        <v>1114</v>
      </c>
      <c r="B193" s="167" t="s">
        <v>484</v>
      </c>
      <c r="C193" s="167" t="s">
        <v>1189</v>
      </c>
      <c r="D193" s="167" t="s">
        <v>21</v>
      </c>
      <c r="E193" s="167" t="s">
        <v>1903</v>
      </c>
      <c r="F193" s="167" t="s">
        <v>264</v>
      </c>
      <c r="G193" s="293" t="s">
        <v>3337</v>
      </c>
      <c r="H193" s="167" t="s">
        <v>1549</v>
      </c>
      <c r="I193" s="166"/>
      <c r="J193" s="167"/>
      <c r="K193" s="166" t="s">
        <v>1550</v>
      </c>
      <c r="L193" s="166"/>
      <c r="M193" s="170" t="s">
        <v>1198</v>
      </c>
      <c r="N193" s="170" t="s">
        <v>2665</v>
      </c>
      <c r="O193" s="258" t="s">
        <v>2858</v>
      </c>
      <c r="P193" s="204"/>
      <c r="Q193" s="166" t="s">
        <v>709</v>
      </c>
      <c r="R193" s="166" t="s">
        <v>714</v>
      </c>
      <c r="S193" s="246" t="s">
        <v>365</v>
      </c>
      <c r="T193" s="287" t="s">
        <v>3198</v>
      </c>
      <c r="U193" s="285" t="s">
        <v>3580</v>
      </c>
      <c r="V193" s="281"/>
      <c r="W193" s="246" t="s">
        <v>449</v>
      </c>
      <c r="X193" s="246" t="s">
        <v>953</v>
      </c>
      <c r="Y193" s="1"/>
      <c r="AA193" s="255">
        <f>IF(OR(J193="Fail",ISBLANK(J193)),INDEX('Issue Code Table'!C:C,MATCH(N:N,'Issue Code Table'!A:A,0)),IF(M193="Critical",6,IF(M193="Significant",5,IF(M193="Moderate",3,2))))</f>
        <v>3</v>
      </c>
      <c r="AB193" s="169"/>
      <c r="AC193" s="169"/>
      <c r="AD193" s="169"/>
      <c r="AE193" s="169"/>
      <c r="AF193" s="169"/>
      <c r="AG193" s="169"/>
      <c r="AI193" s="169"/>
    </row>
    <row r="194" spans="1:35" s="168" customFormat="1" ht="83.1" customHeight="1" x14ac:dyDescent="0.2">
      <c r="A194" s="245" t="s">
        <v>1115</v>
      </c>
      <c r="B194" s="167" t="s">
        <v>1169</v>
      </c>
      <c r="C194" s="167" t="s">
        <v>1194</v>
      </c>
      <c r="D194" s="167" t="s">
        <v>21</v>
      </c>
      <c r="E194" s="167" t="s">
        <v>1904</v>
      </c>
      <c r="F194" s="167" t="s">
        <v>267</v>
      </c>
      <c r="G194" s="293" t="s">
        <v>3338</v>
      </c>
      <c r="H194" s="167" t="s">
        <v>1345</v>
      </c>
      <c r="I194" s="166"/>
      <c r="J194" s="167"/>
      <c r="K194" s="166" t="s">
        <v>1551</v>
      </c>
      <c r="L194" s="166"/>
      <c r="M194" s="170" t="s">
        <v>1198</v>
      </c>
      <c r="N194" s="253" t="s">
        <v>2665</v>
      </c>
      <c r="O194" s="253" t="s">
        <v>2812</v>
      </c>
      <c r="P194" s="204"/>
      <c r="Q194" s="166" t="s">
        <v>709</v>
      </c>
      <c r="R194" s="166" t="s">
        <v>715</v>
      </c>
      <c r="S194" s="246" t="s">
        <v>362</v>
      </c>
      <c r="T194" s="287" t="s">
        <v>3015</v>
      </c>
      <c r="U194" s="285" t="s">
        <v>3581</v>
      </c>
      <c r="V194" s="281"/>
      <c r="W194" s="246" t="s">
        <v>447</v>
      </c>
      <c r="X194" s="246" t="s">
        <v>954</v>
      </c>
      <c r="Y194" s="1"/>
      <c r="AA194" s="255">
        <f>IF(OR(J194="Fail",ISBLANK(J194)),INDEX('Issue Code Table'!C:C,MATCH(N:N,'Issue Code Table'!A:A,0)),IF(M194="Critical",6,IF(M194="Significant",5,IF(M194="Moderate",3,2))))</f>
        <v>3</v>
      </c>
      <c r="AB194" s="169"/>
      <c r="AC194" s="169"/>
      <c r="AD194" s="169"/>
      <c r="AE194" s="169"/>
      <c r="AF194" s="169"/>
      <c r="AG194" s="169"/>
      <c r="AI194" s="169"/>
    </row>
    <row r="195" spans="1:35" s="168" customFormat="1" ht="178.5" x14ac:dyDescent="0.2">
      <c r="A195" s="245" t="s">
        <v>1116</v>
      </c>
      <c r="B195" s="167" t="s">
        <v>482</v>
      </c>
      <c r="C195" s="167" t="s">
        <v>1171</v>
      </c>
      <c r="D195" s="167" t="s">
        <v>21</v>
      </c>
      <c r="E195" s="167" t="s">
        <v>1905</v>
      </c>
      <c r="F195" s="167" t="s">
        <v>265</v>
      </c>
      <c r="G195" s="293" t="s">
        <v>3339</v>
      </c>
      <c r="H195" s="167" t="s">
        <v>1552</v>
      </c>
      <c r="I195" s="166"/>
      <c r="J195" s="167"/>
      <c r="K195" s="166" t="s">
        <v>1553</v>
      </c>
      <c r="L195" s="166"/>
      <c r="M195" s="170" t="s">
        <v>1198</v>
      </c>
      <c r="N195" s="253" t="s">
        <v>2665</v>
      </c>
      <c r="O195" s="253" t="s">
        <v>2812</v>
      </c>
      <c r="P195" s="204"/>
      <c r="Q195" s="166" t="s">
        <v>709</v>
      </c>
      <c r="R195" s="166" t="s">
        <v>716</v>
      </c>
      <c r="S195" s="246" t="s">
        <v>366</v>
      </c>
      <c r="T195" s="287" t="s">
        <v>3200</v>
      </c>
      <c r="U195" s="285" t="s">
        <v>3582</v>
      </c>
      <c r="V195" s="281"/>
      <c r="W195" s="246" t="s">
        <v>446</v>
      </c>
      <c r="X195" s="246" t="s">
        <v>955</v>
      </c>
      <c r="Y195" s="1"/>
      <c r="AA195" s="255">
        <f>IF(OR(J195="Fail",ISBLANK(J195)),INDEX('Issue Code Table'!C:C,MATCH(N:N,'Issue Code Table'!A:A,0)),IF(M195="Critical",6,IF(M195="Significant",5,IF(M195="Moderate",3,2))))</f>
        <v>3</v>
      </c>
      <c r="AB195" s="169"/>
      <c r="AC195" s="169"/>
      <c r="AD195" s="169"/>
      <c r="AE195" s="169"/>
      <c r="AF195" s="169"/>
      <c r="AG195" s="169"/>
      <c r="AI195" s="169"/>
    </row>
    <row r="196" spans="1:35" s="168" customFormat="1" ht="178.5" x14ac:dyDescent="0.2">
      <c r="A196" s="245" t="s">
        <v>1117</v>
      </c>
      <c r="B196" s="167" t="s">
        <v>482</v>
      </c>
      <c r="C196" s="167" t="s">
        <v>1171</v>
      </c>
      <c r="D196" s="167" t="s">
        <v>21</v>
      </c>
      <c r="E196" s="167" t="s">
        <v>1906</v>
      </c>
      <c r="F196" s="167" t="s">
        <v>268</v>
      </c>
      <c r="G196" s="293" t="s">
        <v>3340</v>
      </c>
      <c r="H196" s="167" t="s">
        <v>1554</v>
      </c>
      <c r="I196" s="166"/>
      <c r="J196" s="167"/>
      <c r="K196" s="166" t="s">
        <v>1555</v>
      </c>
      <c r="L196" s="166"/>
      <c r="M196" s="170" t="s">
        <v>1198</v>
      </c>
      <c r="N196" s="253" t="s">
        <v>2665</v>
      </c>
      <c r="O196" s="253" t="s">
        <v>2812</v>
      </c>
      <c r="P196" s="204"/>
      <c r="Q196" s="166" t="s">
        <v>717</v>
      </c>
      <c r="R196" s="166" t="s">
        <v>718</v>
      </c>
      <c r="S196" s="246" t="s">
        <v>366</v>
      </c>
      <c r="T196" s="287" t="s">
        <v>3201</v>
      </c>
      <c r="U196" s="285" t="s">
        <v>3583</v>
      </c>
      <c r="V196" s="281"/>
      <c r="W196" s="246" t="s">
        <v>446</v>
      </c>
      <c r="X196" s="246" t="s">
        <v>956</v>
      </c>
      <c r="Y196" s="1"/>
      <c r="AA196" s="255">
        <f>IF(OR(J196="Fail",ISBLANK(J196)),INDEX('Issue Code Table'!C:C,MATCH(N:N,'Issue Code Table'!A:A,0)),IF(M196="Critical",6,IF(M196="Significant",5,IF(M196="Moderate",3,2))))</f>
        <v>3</v>
      </c>
      <c r="AB196" s="169"/>
      <c r="AC196" s="169"/>
      <c r="AD196" s="169"/>
      <c r="AE196" s="169"/>
      <c r="AF196" s="169"/>
      <c r="AG196" s="169"/>
      <c r="AI196" s="169"/>
    </row>
    <row r="197" spans="1:35" s="168" customFormat="1" ht="114.75" x14ac:dyDescent="0.2">
      <c r="A197" s="245" t="s">
        <v>1118</v>
      </c>
      <c r="B197" s="167" t="s">
        <v>484</v>
      </c>
      <c r="C197" s="167" t="s">
        <v>1189</v>
      </c>
      <c r="D197" s="167" t="s">
        <v>21</v>
      </c>
      <c r="E197" s="167" t="s">
        <v>1907</v>
      </c>
      <c r="F197" s="167" t="s">
        <v>264</v>
      </c>
      <c r="G197" s="293" t="s">
        <v>3341</v>
      </c>
      <c r="H197" s="167" t="s">
        <v>1556</v>
      </c>
      <c r="I197" s="166"/>
      <c r="J197" s="167"/>
      <c r="K197" s="166" t="s">
        <v>1557</v>
      </c>
      <c r="L197" s="166"/>
      <c r="M197" s="170" t="s">
        <v>1198</v>
      </c>
      <c r="N197" s="253" t="s">
        <v>2665</v>
      </c>
      <c r="O197" s="253" t="s">
        <v>2812</v>
      </c>
      <c r="P197" s="204"/>
      <c r="Q197" s="166" t="s">
        <v>717</v>
      </c>
      <c r="R197" s="166" t="s">
        <v>719</v>
      </c>
      <c r="S197" s="246" t="s">
        <v>365</v>
      </c>
      <c r="T197" s="287" t="s">
        <v>3202</v>
      </c>
      <c r="U197" s="285" t="s">
        <v>3584</v>
      </c>
      <c r="V197" s="281"/>
      <c r="W197" s="246" t="s">
        <v>449</v>
      </c>
      <c r="X197" s="246" t="s">
        <v>957</v>
      </c>
      <c r="Y197" s="1"/>
      <c r="AA197" s="255">
        <f>IF(OR(J197="Fail",ISBLANK(J197)),INDEX('Issue Code Table'!C:C,MATCH(N:N,'Issue Code Table'!A:A,0)),IF(M197="Critical",6,IF(M197="Significant",5,IF(M197="Moderate",3,2))))</f>
        <v>3</v>
      </c>
      <c r="AB197" s="169"/>
      <c r="AC197" s="169"/>
      <c r="AD197" s="169"/>
      <c r="AE197" s="169"/>
      <c r="AF197" s="169"/>
      <c r="AG197" s="169"/>
      <c r="AI197" s="169"/>
    </row>
    <row r="198" spans="1:35" s="168" customFormat="1" ht="102" x14ac:dyDescent="0.2">
      <c r="A198" s="245" t="s">
        <v>1119</v>
      </c>
      <c r="B198" s="167" t="s">
        <v>484</v>
      </c>
      <c r="C198" s="167" t="s">
        <v>1189</v>
      </c>
      <c r="D198" s="167" t="s">
        <v>21</v>
      </c>
      <c r="E198" s="167" t="s">
        <v>1908</v>
      </c>
      <c r="F198" s="167" t="s">
        <v>261</v>
      </c>
      <c r="G198" s="293" t="s">
        <v>3342</v>
      </c>
      <c r="H198" s="167" t="s">
        <v>1558</v>
      </c>
      <c r="I198" s="166"/>
      <c r="J198" s="167"/>
      <c r="K198" s="166" t="s">
        <v>1559</v>
      </c>
      <c r="L198" s="166"/>
      <c r="M198" s="170" t="s">
        <v>1198</v>
      </c>
      <c r="N198" s="253" t="s">
        <v>2665</v>
      </c>
      <c r="O198" s="253" t="s">
        <v>2812</v>
      </c>
      <c r="P198" s="204"/>
      <c r="Q198" s="166" t="s">
        <v>717</v>
      </c>
      <c r="R198" s="166" t="s">
        <v>720</v>
      </c>
      <c r="S198" s="246" t="s">
        <v>361</v>
      </c>
      <c r="T198" s="287" t="s">
        <v>3016</v>
      </c>
      <c r="U198" s="285" t="s">
        <v>3585</v>
      </c>
      <c r="V198" s="281"/>
      <c r="W198" s="246" t="s">
        <v>446</v>
      </c>
      <c r="X198" s="246" t="s">
        <v>958</v>
      </c>
      <c r="Y198" s="1"/>
      <c r="AA198" s="255">
        <f>IF(OR(J198="Fail",ISBLANK(J198)),INDEX('Issue Code Table'!C:C,MATCH(N:N,'Issue Code Table'!A:A,0)),IF(M198="Critical",6,IF(M198="Significant",5,IF(M198="Moderate",3,2))))</f>
        <v>3</v>
      </c>
      <c r="AB198" s="169"/>
      <c r="AC198" s="169"/>
      <c r="AD198" s="169"/>
      <c r="AE198" s="169"/>
      <c r="AF198" s="169"/>
      <c r="AG198" s="169"/>
      <c r="AI198" s="169"/>
    </row>
    <row r="199" spans="1:35" s="168" customFormat="1" ht="127.5" x14ac:dyDescent="0.2">
      <c r="A199" s="245" t="s">
        <v>1120</v>
      </c>
      <c r="B199" s="167" t="s">
        <v>1163</v>
      </c>
      <c r="C199" s="167" t="s">
        <v>1176</v>
      </c>
      <c r="D199" s="167" t="s">
        <v>21</v>
      </c>
      <c r="E199" s="167" t="s">
        <v>1909</v>
      </c>
      <c r="F199" s="167" t="s">
        <v>1150</v>
      </c>
      <c r="G199" s="293" t="s">
        <v>3343</v>
      </c>
      <c r="H199" s="167" t="s">
        <v>1560</v>
      </c>
      <c r="I199" s="166"/>
      <c r="J199" s="167"/>
      <c r="K199" s="166" t="s">
        <v>1561</v>
      </c>
      <c r="L199" s="166"/>
      <c r="M199" s="170" t="s">
        <v>1198</v>
      </c>
      <c r="N199" s="170" t="s">
        <v>2666</v>
      </c>
      <c r="O199" s="258" t="s">
        <v>2857</v>
      </c>
      <c r="P199" s="204"/>
      <c r="Q199" s="166" t="s">
        <v>717</v>
      </c>
      <c r="R199" s="166" t="s">
        <v>721</v>
      </c>
      <c r="S199" s="246" t="s">
        <v>363</v>
      </c>
      <c r="T199" s="287" t="s">
        <v>3203</v>
      </c>
      <c r="U199" s="285" t="s">
        <v>3586</v>
      </c>
      <c r="V199" s="281"/>
      <c r="W199" s="246" t="s">
        <v>448</v>
      </c>
      <c r="X199" s="246" t="s">
        <v>959</v>
      </c>
      <c r="Y199" s="1"/>
      <c r="AA199" s="255">
        <f>IF(OR(J199="Fail",ISBLANK(J199)),INDEX('Issue Code Table'!C:C,MATCH(N:N,'Issue Code Table'!A:A,0)),IF(M199="Critical",6,IF(M199="Significant",5,IF(M199="Moderate",3,2))))</f>
        <v>3</v>
      </c>
      <c r="AB199" s="169"/>
      <c r="AC199" s="169"/>
      <c r="AD199" s="169"/>
      <c r="AE199" s="169"/>
      <c r="AF199" s="169"/>
      <c r="AG199" s="169"/>
      <c r="AI199" s="169"/>
    </row>
    <row r="200" spans="1:35" s="168" customFormat="1" ht="127.5" x14ac:dyDescent="0.2">
      <c r="A200" s="245" t="s">
        <v>1121</v>
      </c>
      <c r="B200" s="167" t="s">
        <v>482</v>
      </c>
      <c r="C200" s="167" t="s">
        <v>1171</v>
      </c>
      <c r="D200" s="167" t="s">
        <v>21</v>
      </c>
      <c r="E200" s="167" t="s">
        <v>1910</v>
      </c>
      <c r="F200" s="167" t="s">
        <v>263</v>
      </c>
      <c r="G200" s="293" t="s">
        <v>3344</v>
      </c>
      <c r="H200" s="167" t="s">
        <v>1562</v>
      </c>
      <c r="I200" s="166"/>
      <c r="J200" s="167"/>
      <c r="K200" s="166" t="s">
        <v>1563</v>
      </c>
      <c r="L200" s="166"/>
      <c r="M200" s="170" t="s">
        <v>1198</v>
      </c>
      <c r="N200" s="253" t="s">
        <v>2665</v>
      </c>
      <c r="O200" s="253" t="s">
        <v>2812</v>
      </c>
      <c r="P200" s="204"/>
      <c r="Q200" s="166" t="s">
        <v>717</v>
      </c>
      <c r="R200" s="167" t="s">
        <v>722</v>
      </c>
      <c r="S200" s="246" t="s">
        <v>364</v>
      </c>
      <c r="T200" s="287" t="s">
        <v>3204</v>
      </c>
      <c r="U200" s="285" t="s">
        <v>3587</v>
      </c>
      <c r="V200" s="281"/>
      <c r="W200" s="246" t="s">
        <v>446</v>
      </c>
      <c r="X200" s="246" t="s">
        <v>960</v>
      </c>
      <c r="Y200" s="1"/>
      <c r="AA200" s="255">
        <f>IF(OR(J200="Fail",ISBLANK(J200)),INDEX('Issue Code Table'!C:C,MATCH(N:N,'Issue Code Table'!A:A,0)),IF(M200="Critical",6,IF(M200="Significant",5,IF(M200="Moderate",3,2))))</f>
        <v>3</v>
      </c>
      <c r="AB200" s="169"/>
      <c r="AC200" s="169"/>
      <c r="AD200" s="169"/>
      <c r="AE200" s="169"/>
      <c r="AF200" s="169"/>
      <c r="AG200" s="169"/>
      <c r="AI200" s="169"/>
    </row>
    <row r="201" spans="1:35" s="168" customFormat="1" ht="114.75" x14ac:dyDescent="0.2">
      <c r="A201" s="245" t="s">
        <v>1122</v>
      </c>
      <c r="B201" s="167" t="s">
        <v>480</v>
      </c>
      <c r="C201" s="167" t="s">
        <v>1173</v>
      </c>
      <c r="D201" s="167" t="s">
        <v>21</v>
      </c>
      <c r="E201" s="167" t="s">
        <v>1911</v>
      </c>
      <c r="F201" s="167" t="s">
        <v>266</v>
      </c>
      <c r="G201" s="293" t="s">
        <v>3345</v>
      </c>
      <c r="H201" s="167" t="s">
        <v>1564</v>
      </c>
      <c r="I201" s="166"/>
      <c r="J201" s="167"/>
      <c r="K201" s="166" t="s">
        <v>1565</v>
      </c>
      <c r="L201" s="166"/>
      <c r="M201" s="170" t="s">
        <v>1198</v>
      </c>
      <c r="N201" s="253" t="s">
        <v>2665</v>
      </c>
      <c r="O201" s="253" t="s">
        <v>2812</v>
      </c>
      <c r="P201" s="204"/>
      <c r="Q201" s="166" t="s">
        <v>717</v>
      </c>
      <c r="R201" s="166" t="s">
        <v>723</v>
      </c>
      <c r="S201" s="246" t="s">
        <v>365</v>
      </c>
      <c r="T201" s="287" t="s">
        <v>3205</v>
      </c>
      <c r="U201" s="285" t="s">
        <v>3588</v>
      </c>
      <c r="V201" s="281"/>
      <c r="W201" s="246" t="s">
        <v>449</v>
      </c>
      <c r="X201" s="246" t="s">
        <v>961</v>
      </c>
      <c r="Y201" s="1"/>
      <c r="AA201" s="255">
        <f>IF(OR(J201="Fail",ISBLANK(J201)),INDEX('Issue Code Table'!C:C,MATCH(N:N,'Issue Code Table'!A:A,0)),IF(M201="Critical",6,IF(M201="Significant",5,IF(M201="Moderate",3,2))))</f>
        <v>3</v>
      </c>
      <c r="AB201" s="169"/>
      <c r="AC201" s="169"/>
      <c r="AD201" s="169"/>
      <c r="AE201" s="169"/>
      <c r="AF201" s="169"/>
      <c r="AG201" s="169"/>
      <c r="AI201" s="169"/>
    </row>
    <row r="202" spans="1:35" s="168" customFormat="1" ht="127.5" x14ac:dyDescent="0.2">
      <c r="A202" s="245" t="s">
        <v>1123</v>
      </c>
      <c r="B202" s="167" t="s">
        <v>1169</v>
      </c>
      <c r="C202" s="167" t="s">
        <v>1194</v>
      </c>
      <c r="D202" s="167" t="s">
        <v>21</v>
      </c>
      <c r="E202" s="167" t="s">
        <v>1912</v>
      </c>
      <c r="F202" s="167" t="s">
        <v>267</v>
      </c>
      <c r="G202" s="293" t="s">
        <v>3346</v>
      </c>
      <c r="H202" s="167" t="s">
        <v>1566</v>
      </c>
      <c r="I202" s="166"/>
      <c r="J202" s="167"/>
      <c r="K202" s="166" t="s">
        <v>1567</v>
      </c>
      <c r="L202" s="166"/>
      <c r="M202" s="170" t="s">
        <v>1198</v>
      </c>
      <c r="N202" s="253" t="s">
        <v>2665</v>
      </c>
      <c r="O202" s="253" t="s">
        <v>2812</v>
      </c>
      <c r="P202" s="204"/>
      <c r="Q202" s="166" t="s">
        <v>717</v>
      </c>
      <c r="R202" s="166" t="s">
        <v>724</v>
      </c>
      <c r="S202" s="246" t="s">
        <v>362</v>
      </c>
      <c r="T202" s="287" t="s">
        <v>3206</v>
      </c>
      <c r="U202" s="285" t="s">
        <v>3589</v>
      </c>
      <c r="V202" s="281"/>
      <c r="W202" s="246" t="s">
        <v>447</v>
      </c>
      <c r="X202" s="246" t="s">
        <v>962</v>
      </c>
      <c r="Y202" s="1"/>
      <c r="AA202" s="255">
        <f>IF(OR(J202="Fail",ISBLANK(J202)),INDEX('Issue Code Table'!C:C,MATCH(N:N,'Issue Code Table'!A:A,0)),IF(M202="Critical",6,IF(M202="Significant",5,IF(M202="Moderate",3,2))))</f>
        <v>3</v>
      </c>
      <c r="AB202" s="169"/>
      <c r="AC202" s="169"/>
      <c r="AD202" s="169"/>
      <c r="AE202" s="169"/>
      <c r="AF202" s="169"/>
      <c r="AG202" s="169"/>
      <c r="AI202" s="169"/>
    </row>
    <row r="203" spans="1:35" s="168" customFormat="1" ht="216.75" x14ac:dyDescent="0.2">
      <c r="A203" s="245" t="s">
        <v>1124</v>
      </c>
      <c r="B203" s="167" t="s">
        <v>478</v>
      </c>
      <c r="C203" s="167" t="s">
        <v>1172</v>
      </c>
      <c r="D203" s="167" t="s">
        <v>21</v>
      </c>
      <c r="E203" s="167" t="s">
        <v>2848</v>
      </c>
      <c r="F203" s="167" t="s">
        <v>1151</v>
      </c>
      <c r="G203" s="293" t="s">
        <v>293</v>
      </c>
      <c r="H203" s="167" t="s">
        <v>2849</v>
      </c>
      <c r="I203" s="166"/>
      <c r="J203" s="167"/>
      <c r="K203" s="166" t="s">
        <v>2850</v>
      </c>
      <c r="L203" s="166"/>
      <c r="M203" s="253" t="s">
        <v>1203</v>
      </c>
      <c r="N203" s="253" t="s">
        <v>1230</v>
      </c>
      <c r="O203" s="253" t="s">
        <v>2801</v>
      </c>
      <c r="P203" s="204"/>
      <c r="Q203" s="166" t="s">
        <v>302</v>
      </c>
      <c r="R203" s="166" t="s">
        <v>725</v>
      </c>
      <c r="S203" s="246" t="s">
        <v>367</v>
      </c>
      <c r="T203" s="287" t="s">
        <v>3207</v>
      </c>
      <c r="U203" s="285" t="s">
        <v>3590</v>
      </c>
      <c r="V203" s="281"/>
      <c r="W203" s="246" t="s">
        <v>450</v>
      </c>
      <c r="X203" s="246" t="s">
        <v>963</v>
      </c>
      <c r="Y203" s="1"/>
      <c r="AA203" s="255">
        <f>IF(OR(J203="Fail",ISBLANK(J203)),INDEX('Issue Code Table'!C:C,MATCH(N:N,'Issue Code Table'!A:A,0)),IF(M203="Critical",6,IF(M203="Significant",5,IF(M203="Moderate",3,2))))</f>
        <v>1</v>
      </c>
      <c r="AB203" s="169"/>
      <c r="AC203" s="169"/>
      <c r="AD203" s="169"/>
      <c r="AE203" s="169"/>
      <c r="AF203" s="169"/>
      <c r="AG203" s="169"/>
      <c r="AI203" s="169"/>
    </row>
    <row r="204" spans="1:35" s="168" customFormat="1" ht="409.5" x14ac:dyDescent="0.2">
      <c r="A204" s="245" t="s">
        <v>1125</v>
      </c>
      <c r="B204" s="167" t="s">
        <v>479</v>
      </c>
      <c r="C204" s="167" t="s">
        <v>1195</v>
      </c>
      <c r="D204" s="167" t="s">
        <v>21</v>
      </c>
      <c r="E204" s="167" t="s">
        <v>1723</v>
      </c>
      <c r="F204" s="167" t="s">
        <v>2929</v>
      </c>
      <c r="G204" s="293" t="s">
        <v>293</v>
      </c>
      <c r="H204" s="167" t="s">
        <v>1242</v>
      </c>
      <c r="I204" s="166"/>
      <c r="J204" s="167"/>
      <c r="K204" s="166" t="s">
        <v>1969</v>
      </c>
      <c r="L204" s="166"/>
      <c r="M204" s="253" t="s">
        <v>1199</v>
      </c>
      <c r="N204" s="253" t="s">
        <v>2022</v>
      </c>
      <c r="O204" s="253" t="s">
        <v>2802</v>
      </c>
      <c r="P204" s="204"/>
      <c r="Q204" s="166" t="s">
        <v>302</v>
      </c>
      <c r="R204" s="166" t="s">
        <v>726</v>
      </c>
      <c r="S204" s="246" t="s">
        <v>1017</v>
      </c>
      <c r="T204" s="287" t="s">
        <v>3208</v>
      </c>
      <c r="U204" s="285" t="s">
        <v>3591</v>
      </c>
      <c r="V204" s="281" t="s">
        <v>2947</v>
      </c>
      <c r="W204" s="246" t="s">
        <v>964</v>
      </c>
      <c r="X204" s="246" t="s">
        <v>965</v>
      </c>
      <c r="Y204" s="1"/>
      <c r="AA204" s="255">
        <f>IF(OR(J204="Fail",ISBLANK(J204)),INDEX('Issue Code Table'!C:C,MATCH(N:N,'Issue Code Table'!A:A,0)),IF(M204="Critical",6,IF(M204="Significant",5,IF(M204="Moderate",3,2))))</f>
        <v>5</v>
      </c>
      <c r="AB204" s="169"/>
      <c r="AC204" s="169"/>
      <c r="AD204" s="169"/>
      <c r="AE204" s="169"/>
      <c r="AF204" s="169"/>
      <c r="AG204" s="169"/>
      <c r="AI204" s="169"/>
    </row>
    <row r="205" spans="1:35" s="168" customFormat="1" ht="229.5" x14ac:dyDescent="0.2">
      <c r="A205" s="245" t="s">
        <v>1126</v>
      </c>
      <c r="B205" s="167" t="s">
        <v>479</v>
      </c>
      <c r="C205" s="167" t="s">
        <v>1195</v>
      </c>
      <c r="D205" s="167" t="s">
        <v>21</v>
      </c>
      <c r="E205" s="167" t="s">
        <v>2851</v>
      </c>
      <c r="F205" s="167" t="s">
        <v>1152</v>
      </c>
      <c r="G205" s="293" t="s">
        <v>293</v>
      </c>
      <c r="H205" s="167" t="s">
        <v>2852</v>
      </c>
      <c r="I205" s="166"/>
      <c r="J205" s="167"/>
      <c r="K205" s="166" t="s">
        <v>2853</v>
      </c>
      <c r="L205" s="166"/>
      <c r="M205" s="170" t="s">
        <v>1198</v>
      </c>
      <c r="N205" s="258" t="s">
        <v>1230</v>
      </c>
      <c r="O205" s="258" t="s">
        <v>2801</v>
      </c>
      <c r="P205" s="204"/>
      <c r="Q205" s="166" t="s">
        <v>302</v>
      </c>
      <c r="R205" s="166" t="s">
        <v>727</v>
      </c>
      <c r="S205" s="246" t="s">
        <v>368</v>
      </c>
      <c r="T205" s="287" t="s">
        <v>3017</v>
      </c>
      <c r="U205" s="285" t="s">
        <v>3592</v>
      </c>
      <c r="V205" s="281"/>
      <c r="W205" s="246" t="s">
        <v>966</v>
      </c>
      <c r="X205" s="246" t="s">
        <v>967</v>
      </c>
      <c r="Y205" s="1"/>
      <c r="AA205" s="255">
        <f>IF(OR(J205="Fail",ISBLANK(J205)),INDEX('Issue Code Table'!C:C,MATCH(N:N,'Issue Code Table'!A:A,0)),IF(M205="Critical",6,IF(M205="Significant",5,IF(M205="Moderate",3,2))))</f>
        <v>1</v>
      </c>
      <c r="AB205" s="169"/>
      <c r="AC205" s="169"/>
      <c r="AD205" s="169"/>
      <c r="AE205" s="169"/>
      <c r="AF205" s="169"/>
      <c r="AG205" s="169"/>
      <c r="AI205" s="169"/>
    </row>
    <row r="206" spans="1:35" s="168" customFormat="1" ht="102" x14ac:dyDescent="0.2">
      <c r="A206" s="245" t="s">
        <v>1127</v>
      </c>
      <c r="B206" s="167" t="s">
        <v>483</v>
      </c>
      <c r="C206" s="167" t="s">
        <v>1186</v>
      </c>
      <c r="D206" s="167" t="s">
        <v>21</v>
      </c>
      <c r="E206" s="167" t="s">
        <v>1913</v>
      </c>
      <c r="F206" s="167" t="s">
        <v>1153</v>
      </c>
      <c r="G206" s="293" t="s">
        <v>293</v>
      </c>
      <c r="H206" s="167" t="s">
        <v>1568</v>
      </c>
      <c r="I206" s="166"/>
      <c r="J206" s="167"/>
      <c r="K206" s="166" t="s">
        <v>1715</v>
      </c>
      <c r="L206" s="166"/>
      <c r="M206" s="170" t="s">
        <v>1199</v>
      </c>
      <c r="N206" s="253" t="s">
        <v>2080</v>
      </c>
      <c r="O206" s="253" t="s">
        <v>2803</v>
      </c>
      <c r="P206" s="204"/>
      <c r="Q206" s="166" t="s">
        <v>303</v>
      </c>
      <c r="R206" s="166" t="s">
        <v>728</v>
      </c>
      <c r="S206" s="246" t="s">
        <v>369</v>
      </c>
      <c r="T206" s="287" t="s">
        <v>3018</v>
      </c>
      <c r="U206" s="285" t="s">
        <v>3593</v>
      </c>
      <c r="V206" s="281" t="s">
        <v>2947</v>
      </c>
      <c r="W206" s="246" t="s">
        <v>451</v>
      </c>
      <c r="X206" s="246" t="s">
        <v>968</v>
      </c>
      <c r="Y206" s="1"/>
      <c r="AA206" s="255">
        <f>IF(OR(J206="Fail",ISBLANK(J206)),INDEX('Issue Code Table'!C:C,MATCH(N:N,'Issue Code Table'!A:A,0)),IF(M206="Critical",6,IF(M206="Significant",5,IF(M206="Moderate",3,2))))</f>
        <v>7</v>
      </c>
      <c r="AB206" s="169"/>
      <c r="AC206" s="169"/>
      <c r="AD206" s="169"/>
      <c r="AE206" s="169"/>
      <c r="AF206" s="169"/>
      <c r="AG206" s="169"/>
      <c r="AI206" s="169"/>
    </row>
    <row r="207" spans="1:35" s="168" customFormat="1" ht="255" x14ac:dyDescent="0.2">
      <c r="A207" s="245" t="s">
        <v>1128</v>
      </c>
      <c r="B207" s="167" t="s">
        <v>483</v>
      </c>
      <c r="C207" s="167" t="s">
        <v>1186</v>
      </c>
      <c r="D207" s="167" t="s">
        <v>21</v>
      </c>
      <c r="E207" s="167" t="s">
        <v>1914</v>
      </c>
      <c r="F207" s="167" t="s">
        <v>1154</v>
      </c>
      <c r="G207" s="293" t="s">
        <v>293</v>
      </c>
      <c r="H207" s="167" t="s">
        <v>1569</v>
      </c>
      <c r="I207" s="166"/>
      <c r="J207" s="167"/>
      <c r="K207" s="166" t="s">
        <v>1570</v>
      </c>
      <c r="L207" s="166"/>
      <c r="M207" s="170" t="s">
        <v>1199</v>
      </c>
      <c r="N207" s="258" t="s">
        <v>1231</v>
      </c>
      <c r="O207" s="253" t="s">
        <v>2804</v>
      </c>
      <c r="P207" s="204"/>
      <c r="Q207" s="166" t="s">
        <v>303</v>
      </c>
      <c r="R207" s="166" t="s">
        <v>729</v>
      </c>
      <c r="S207" s="246" t="s">
        <v>370</v>
      </c>
      <c r="T207" s="287" t="s">
        <v>3209</v>
      </c>
      <c r="U207" s="285" t="s">
        <v>3594</v>
      </c>
      <c r="V207" s="281" t="s">
        <v>2947</v>
      </c>
      <c r="W207" s="246" t="s">
        <v>969</v>
      </c>
      <c r="X207" s="246" t="s">
        <v>970</v>
      </c>
      <c r="Y207" s="1"/>
      <c r="AA207" s="255">
        <f>IF(OR(J207="Fail",ISBLANK(J207)),INDEX('Issue Code Table'!C:C,MATCH(N:N,'Issue Code Table'!A:A,0)),IF(M207="Critical",6,IF(M207="Significant",5,IF(M207="Moderate",3,2))))</f>
        <v>6</v>
      </c>
      <c r="AB207" s="169"/>
      <c r="AC207" s="169"/>
      <c r="AD207" s="169"/>
      <c r="AE207" s="169"/>
      <c r="AF207" s="169"/>
      <c r="AG207" s="169"/>
      <c r="AI207" s="169"/>
    </row>
    <row r="208" spans="1:35" s="168" customFormat="1" ht="165.75" x14ac:dyDescent="0.2">
      <c r="A208" s="245" t="s">
        <v>1129</v>
      </c>
      <c r="B208" s="167" t="s">
        <v>483</v>
      </c>
      <c r="C208" s="167" t="s">
        <v>1186</v>
      </c>
      <c r="D208" s="167" t="s">
        <v>22</v>
      </c>
      <c r="E208" s="167" t="s">
        <v>1965</v>
      </c>
      <c r="F208" s="167" t="s">
        <v>1155</v>
      </c>
      <c r="G208" s="293" t="s">
        <v>293</v>
      </c>
      <c r="H208" s="167" t="s">
        <v>1963</v>
      </c>
      <c r="I208" s="166"/>
      <c r="J208" s="167"/>
      <c r="K208" s="166" t="s">
        <v>1968</v>
      </c>
      <c r="L208" s="166" t="s">
        <v>1964</v>
      </c>
      <c r="M208" s="170" t="s">
        <v>1199</v>
      </c>
      <c r="N208" s="258" t="s">
        <v>1226</v>
      </c>
      <c r="O208" s="253" t="s">
        <v>2790</v>
      </c>
      <c r="P208" s="204"/>
      <c r="Q208" s="166" t="s">
        <v>303</v>
      </c>
      <c r="R208" s="166" t="s">
        <v>730</v>
      </c>
      <c r="S208" s="246" t="s">
        <v>371</v>
      </c>
      <c r="T208" s="287" t="s">
        <v>3210</v>
      </c>
      <c r="U208" s="285" t="s">
        <v>3595</v>
      </c>
      <c r="V208" s="281" t="s">
        <v>2947</v>
      </c>
      <c r="W208" s="246" t="s">
        <v>452</v>
      </c>
      <c r="X208" s="246" t="s">
        <v>971</v>
      </c>
      <c r="Y208" s="1"/>
      <c r="AA208" s="255">
        <f>IF(OR(J208="Fail",ISBLANK(J208)),INDEX('Issue Code Table'!C:C,MATCH(N:N,'Issue Code Table'!A:A,0)),IF(M208="Critical",6,IF(M208="Significant",5,IF(M208="Moderate",3,2))))</f>
        <v>5</v>
      </c>
      <c r="AB208" s="169"/>
      <c r="AC208" s="169"/>
      <c r="AD208" s="169"/>
      <c r="AE208" s="169"/>
      <c r="AF208" s="169"/>
      <c r="AG208" s="169"/>
      <c r="AI208" s="169"/>
    </row>
    <row r="209" spans="1:35" s="168" customFormat="1" ht="255" x14ac:dyDescent="0.2">
      <c r="A209" s="245" t="s">
        <v>1130</v>
      </c>
      <c r="B209" s="167" t="s">
        <v>483</v>
      </c>
      <c r="C209" s="167" t="s">
        <v>1186</v>
      </c>
      <c r="D209" s="167" t="s">
        <v>21</v>
      </c>
      <c r="E209" s="167" t="s">
        <v>1915</v>
      </c>
      <c r="F209" s="167" t="s">
        <v>269</v>
      </c>
      <c r="G209" s="293" t="s">
        <v>293</v>
      </c>
      <c r="H209" s="167" t="s">
        <v>1959</v>
      </c>
      <c r="I209" s="166"/>
      <c r="J209" s="167"/>
      <c r="K209" s="166" t="s">
        <v>1960</v>
      </c>
      <c r="L209" s="166"/>
      <c r="M209" s="170" t="s">
        <v>1198</v>
      </c>
      <c r="N209" s="258" t="s">
        <v>1232</v>
      </c>
      <c r="O209" s="253" t="s">
        <v>2790</v>
      </c>
      <c r="P209" s="204"/>
      <c r="Q209" s="166" t="s">
        <v>303</v>
      </c>
      <c r="R209" s="166" t="s">
        <v>731</v>
      </c>
      <c r="S209" s="246" t="s">
        <v>1018</v>
      </c>
      <c r="T209" s="287" t="s">
        <v>3211</v>
      </c>
      <c r="U209" s="285" t="s">
        <v>3596</v>
      </c>
      <c r="V209" s="281"/>
      <c r="W209" s="246" t="s">
        <v>453</v>
      </c>
      <c r="X209" s="246" t="s">
        <v>972</v>
      </c>
      <c r="Y209" s="1"/>
      <c r="AA209" s="255">
        <f>IF(OR(J209="Fail",ISBLANK(J209)),INDEX('Issue Code Table'!C:C,MATCH(N:N,'Issue Code Table'!A:A,0)),IF(M209="Critical",6,IF(M209="Significant",5,IF(M209="Moderate",3,2))))</f>
        <v>3</v>
      </c>
      <c r="AB209" s="169"/>
      <c r="AC209" s="169"/>
      <c r="AD209" s="169"/>
      <c r="AE209" s="169"/>
      <c r="AF209" s="169"/>
      <c r="AG209" s="169"/>
      <c r="AI209" s="169"/>
    </row>
    <row r="210" spans="1:35" s="168" customFormat="1" ht="331.5" x14ac:dyDescent="0.2">
      <c r="A210" s="245" t="s">
        <v>1131</v>
      </c>
      <c r="B210" s="167" t="s">
        <v>483</v>
      </c>
      <c r="C210" s="167" t="s">
        <v>1186</v>
      </c>
      <c r="D210" s="167" t="s">
        <v>21</v>
      </c>
      <c r="E210" s="167" t="s">
        <v>1724</v>
      </c>
      <c r="F210" s="167" t="s">
        <v>270</v>
      </c>
      <c r="G210" s="293" t="s">
        <v>293</v>
      </c>
      <c r="H210" s="167" t="s">
        <v>1961</v>
      </c>
      <c r="I210" s="166"/>
      <c r="J210" s="167"/>
      <c r="K210" s="166" t="s">
        <v>1962</v>
      </c>
      <c r="L210" s="166"/>
      <c r="M210" s="170" t="s">
        <v>1199</v>
      </c>
      <c r="N210" s="258" t="s">
        <v>1233</v>
      </c>
      <c r="O210" s="253" t="s">
        <v>2805</v>
      </c>
      <c r="P210" s="204"/>
      <c r="Q210" s="166" t="s">
        <v>303</v>
      </c>
      <c r="R210" s="166" t="s">
        <v>732</v>
      </c>
      <c r="S210" s="246" t="s">
        <v>372</v>
      </c>
      <c r="T210" s="287" t="s">
        <v>3212</v>
      </c>
      <c r="U210" s="285" t="s">
        <v>3597</v>
      </c>
      <c r="V210" s="281" t="s">
        <v>2947</v>
      </c>
      <c r="W210" s="246" t="s">
        <v>454</v>
      </c>
      <c r="X210" s="246" t="s">
        <v>973</v>
      </c>
      <c r="Y210" s="1"/>
      <c r="AA210" s="255">
        <f>IF(OR(J210="Fail",ISBLANK(J210)),INDEX('Issue Code Table'!C:C,MATCH(N:N,'Issue Code Table'!A:A,0)),IF(M210="Critical",6,IF(M210="Significant",5,IF(M210="Moderate",3,2))))</f>
        <v>5</v>
      </c>
      <c r="AB210" s="169"/>
      <c r="AC210" s="169"/>
      <c r="AD210" s="169"/>
      <c r="AE210" s="169"/>
      <c r="AF210" s="169"/>
      <c r="AG210" s="169"/>
      <c r="AI210" s="169"/>
    </row>
    <row r="211" spans="1:35" s="168" customFormat="1" ht="409.5" x14ac:dyDescent="0.2">
      <c r="A211" s="245" t="s">
        <v>1132</v>
      </c>
      <c r="B211" s="167" t="s">
        <v>483</v>
      </c>
      <c r="C211" s="167" t="s">
        <v>1186</v>
      </c>
      <c r="D211" s="167" t="s">
        <v>21</v>
      </c>
      <c r="E211" s="167" t="s">
        <v>1916</v>
      </c>
      <c r="F211" s="167" t="s">
        <v>1156</v>
      </c>
      <c r="G211" s="293" t="s">
        <v>293</v>
      </c>
      <c r="H211" s="167" t="s">
        <v>1571</v>
      </c>
      <c r="I211" s="166"/>
      <c r="J211" s="167"/>
      <c r="K211" s="166" t="s">
        <v>1716</v>
      </c>
      <c r="L211" s="166"/>
      <c r="M211" s="253" t="s">
        <v>1199</v>
      </c>
      <c r="N211" s="253" t="s">
        <v>2340</v>
      </c>
      <c r="O211" s="253" t="s">
        <v>2806</v>
      </c>
      <c r="P211" s="204"/>
      <c r="Q211" s="166" t="s">
        <v>303</v>
      </c>
      <c r="R211" s="166" t="s">
        <v>733</v>
      </c>
      <c r="S211" s="246" t="s">
        <v>373</v>
      </c>
      <c r="T211" s="287" t="s">
        <v>3019</v>
      </c>
      <c r="U211" s="285" t="s">
        <v>3598</v>
      </c>
      <c r="V211" s="281" t="s">
        <v>2947</v>
      </c>
      <c r="W211" s="246" t="s">
        <v>974</v>
      </c>
      <c r="X211" s="246" t="s">
        <v>975</v>
      </c>
      <c r="Y211" s="1"/>
      <c r="AA211" s="255">
        <f>IF(OR(J211="Fail",ISBLANK(J211)),INDEX('Issue Code Table'!C:C,MATCH(N:N,'Issue Code Table'!A:A,0)),IF(M211="Critical",6,IF(M211="Significant",5,IF(M211="Moderate",3,2))))</f>
        <v>4</v>
      </c>
      <c r="AB211" s="169"/>
      <c r="AC211" s="169"/>
      <c r="AD211" s="169"/>
      <c r="AE211" s="169"/>
      <c r="AF211" s="169"/>
      <c r="AG211" s="169"/>
      <c r="AI211" s="169"/>
    </row>
    <row r="212" spans="1:35" s="168" customFormat="1" ht="267.75" x14ac:dyDescent="0.2">
      <c r="A212" s="245" t="s">
        <v>1133</v>
      </c>
      <c r="B212" s="167" t="s">
        <v>480</v>
      </c>
      <c r="C212" s="167" t="s">
        <v>1173</v>
      </c>
      <c r="D212" s="167" t="s">
        <v>21</v>
      </c>
      <c r="E212" s="167" t="s">
        <v>1917</v>
      </c>
      <c r="F212" s="167" t="s">
        <v>1157</v>
      </c>
      <c r="G212" s="293" t="s">
        <v>3347</v>
      </c>
      <c r="H212" s="167" t="s">
        <v>1572</v>
      </c>
      <c r="I212" s="166"/>
      <c r="J212" s="167"/>
      <c r="K212" s="166" t="s">
        <v>1717</v>
      </c>
      <c r="L212" s="166"/>
      <c r="M212" s="259" t="s">
        <v>1199</v>
      </c>
      <c r="N212" s="258" t="s">
        <v>1207</v>
      </c>
      <c r="O212" s="258" t="s">
        <v>2855</v>
      </c>
      <c r="P212" s="204"/>
      <c r="Q212" s="166" t="s">
        <v>734</v>
      </c>
      <c r="R212" s="166" t="s">
        <v>735</v>
      </c>
      <c r="S212" s="246" t="s">
        <v>1019</v>
      </c>
      <c r="T212" s="287" t="s">
        <v>3020</v>
      </c>
      <c r="U212" s="285" t="s">
        <v>3599</v>
      </c>
      <c r="V212" s="281" t="s">
        <v>2947</v>
      </c>
      <c r="W212" s="246" t="s">
        <v>976</v>
      </c>
      <c r="X212" s="246" t="s">
        <v>977</v>
      </c>
      <c r="Y212" s="1"/>
      <c r="AA212" s="255">
        <f>IF(OR(J212="Fail",ISBLANK(J212)),INDEX('Issue Code Table'!C:C,MATCH(N:N,'Issue Code Table'!A:A,0)),IF(M212="Critical",6,IF(M212="Significant",5,IF(M212="Moderate",3,2))))</f>
        <v>5</v>
      </c>
      <c r="AB212" s="169"/>
      <c r="AC212" s="169"/>
      <c r="AD212" s="169"/>
      <c r="AE212" s="169"/>
      <c r="AF212" s="169"/>
      <c r="AG212" s="169"/>
      <c r="AI212" s="169"/>
    </row>
    <row r="213" spans="1:35" s="168" customFormat="1" ht="267.75" x14ac:dyDescent="0.2">
      <c r="A213" s="245" t="s">
        <v>1134</v>
      </c>
      <c r="B213" s="167" t="s">
        <v>480</v>
      </c>
      <c r="C213" s="167" t="s">
        <v>1173</v>
      </c>
      <c r="D213" s="167" t="s">
        <v>21</v>
      </c>
      <c r="E213" s="167" t="s">
        <v>1918</v>
      </c>
      <c r="F213" s="167" t="s">
        <v>1158</v>
      </c>
      <c r="G213" s="293" t="s">
        <v>3348</v>
      </c>
      <c r="H213" s="167" t="s">
        <v>1573</v>
      </c>
      <c r="I213" s="166"/>
      <c r="J213" s="167"/>
      <c r="K213" s="166" t="s">
        <v>1718</v>
      </c>
      <c r="L213" s="166"/>
      <c r="M213" s="259" t="s">
        <v>1199</v>
      </c>
      <c r="N213" s="253" t="s">
        <v>2608</v>
      </c>
      <c r="O213" s="257" t="s">
        <v>2778</v>
      </c>
      <c r="P213" s="204"/>
      <c r="Q213" s="166" t="s">
        <v>734</v>
      </c>
      <c r="R213" s="166" t="s">
        <v>736</v>
      </c>
      <c r="S213" s="246" t="s">
        <v>1020</v>
      </c>
      <c r="T213" s="287" t="s">
        <v>3213</v>
      </c>
      <c r="U213" s="285" t="s">
        <v>3600</v>
      </c>
      <c r="V213" s="281" t="s">
        <v>2947</v>
      </c>
      <c r="W213" s="246" t="s">
        <v>446</v>
      </c>
      <c r="X213" s="246" t="s">
        <v>978</v>
      </c>
      <c r="Y213" s="1"/>
      <c r="AA213" s="255">
        <f>IF(OR(J213="Fail",ISBLANK(J213)),INDEX('Issue Code Table'!C:C,MATCH(N:N,'Issue Code Table'!A:A,0)),IF(M213="Critical",6,IF(M213="Significant",5,IF(M213="Moderate",3,2))))</f>
        <v>5</v>
      </c>
      <c r="AB213" s="169"/>
      <c r="AC213" s="169"/>
      <c r="AD213" s="169"/>
      <c r="AE213" s="169"/>
      <c r="AF213" s="169"/>
      <c r="AG213" s="169"/>
      <c r="AI213" s="169"/>
    </row>
    <row r="214" spans="1:35" s="168" customFormat="1" ht="229.5" x14ac:dyDescent="0.2">
      <c r="A214" s="245" t="s">
        <v>1135</v>
      </c>
      <c r="B214" s="167" t="s">
        <v>480</v>
      </c>
      <c r="C214" s="167" t="s">
        <v>1173</v>
      </c>
      <c r="D214" s="167" t="s">
        <v>21</v>
      </c>
      <c r="E214" s="167" t="s">
        <v>1919</v>
      </c>
      <c r="F214" s="167" t="s">
        <v>1159</v>
      </c>
      <c r="G214" s="293" t="s">
        <v>3349</v>
      </c>
      <c r="H214" s="167" t="s">
        <v>1574</v>
      </c>
      <c r="I214" s="166"/>
      <c r="J214" s="167"/>
      <c r="K214" s="166" t="s">
        <v>1719</v>
      </c>
      <c r="L214" s="166"/>
      <c r="M214" s="253" t="s">
        <v>1198</v>
      </c>
      <c r="N214" s="253" t="s">
        <v>2528</v>
      </c>
      <c r="O214" s="257" t="s">
        <v>2807</v>
      </c>
      <c r="P214" s="204"/>
      <c r="Q214" s="166" t="s">
        <v>734</v>
      </c>
      <c r="R214" s="166" t="s">
        <v>737</v>
      </c>
      <c r="S214" s="246" t="s">
        <v>1021</v>
      </c>
      <c r="T214" s="287" t="s">
        <v>3214</v>
      </c>
      <c r="U214" s="285" t="s">
        <v>3601</v>
      </c>
      <c r="V214" s="281"/>
      <c r="W214" s="246" t="s">
        <v>979</v>
      </c>
      <c r="X214" s="246" t="s">
        <v>980</v>
      </c>
      <c r="Y214" s="1"/>
      <c r="AA214" s="255">
        <f>IF(OR(J214="Fail",ISBLANK(J214)),INDEX('Issue Code Table'!C:C,MATCH(N:N,'Issue Code Table'!A:A,0)),IF(M214="Critical",6,IF(M214="Significant",5,IF(M214="Moderate",3,2))))</f>
        <v>5</v>
      </c>
      <c r="AB214" s="169"/>
      <c r="AC214" s="169"/>
      <c r="AD214" s="169"/>
      <c r="AE214" s="169"/>
      <c r="AF214" s="169"/>
      <c r="AG214" s="169"/>
      <c r="AI214" s="169"/>
    </row>
    <row r="215" spans="1:35" s="168" customFormat="1" ht="153" x14ac:dyDescent="0.2">
      <c r="A215" s="245" t="s">
        <v>1136</v>
      </c>
      <c r="B215" s="167" t="s">
        <v>480</v>
      </c>
      <c r="C215" s="167" t="s">
        <v>1173</v>
      </c>
      <c r="D215" s="167" t="s">
        <v>21</v>
      </c>
      <c r="E215" s="167" t="s">
        <v>1920</v>
      </c>
      <c r="F215" s="167" t="s">
        <v>1160</v>
      </c>
      <c r="G215" s="293" t="s">
        <v>3350</v>
      </c>
      <c r="H215" s="167" t="s">
        <v>1575</v>
      </c>
      <c r="I215" s="166"/>
      <c r="J215" s="167"/>
      <c r="K215" s="166" t="s">
        <v>1720</v>
      </c>
      <c r="L215" s="166"/>
      <c r="M215" s="253" t="s">
        <v>1198</v>
      </c>
      <c r="N215" s="253" t="s">
        <v>2104</v>
      </c>
      <c r="O215" s="257" t="s">
        <v>2781</v>
      </c>
      <c r="P215" s="204"/>
      <c r="Q215" s="166" t="s">
        <v>738</v>
      </c>
      <c r="R215" s="166" t="s">
        <v>739</v>
      </c>
      <c r="S215" s="246" t="s">
        <v>1022</v>
      </c>
      <c r="T215" s="287" t="s">
        <v>3215</v>
      </c>
      <c r="U215" s="285" t="s">
        <v>3602</v>
      </c>
      <c r="V215" s="281"/>
      <c r="W215" s="246" t="s">
        <v>981</v>
      </c>
      <c r="X215" s="246" t="s">
        <v>982</v>
      </c>
      <c r="Y215" s="1"/>
      <c r="AA215" s="255">
        <f>IF(OR(J215="Fail",ISBLANK(J215)),INDEX('Issue Code Table'!C:C,MATCH(N:N,'Issue Code Table'!A:A,0)),IF(M215="Critical",6,IF(M215="Significant",5,IF(M215="Moderate",3,2))))</f>
        <v>4</v>
      </c>
      <c r="AB215" s="169"/>
      <c r="AC215" s="169"/>
      <c r="AD215" s="169"/>
      <c r="AE215" s="169"/>
      <c r="AF215" s="169"/>
      <c r="AG215" s="169"/>
      <c r="AI215" s="169"/>
    </row>
    <row r="216" spans="1:35" s="168" customFormat="1" ht="89.25" x14ac:dyDescent="0.2">
      <c r="A216" s="245" t="s">
        <v>1137</v>
      </c>
      <c r="B216" s="167" t="s">
        <v>2808</v>
      </c>
      <c r="C216" s="167" t="s">
        <v>2809</v>
      </c>
      <c r="D216" s="167" t="s">
        <v>21</v>
      </c>
      <c r="E216" s="167" t="s">
        <v>1725</v>
      </c>
      <c r="F216" s="167" t="s">
        <v>1161</v>
      </c>
      <c r="G216" s="293" t="s">
        <v>3351</v>
      </c>
      <c r="H216" s="167" t="s">
        <v>1243</v>
      </c>
      <c r="I216" s="166"/>
      <c r="J216" s="167"/>
      <c r="K216" s="166" t="s">
        <v>1958</v>
      </c>
      <c r="L216" s="166"/>
      <c r="M216" s="170" t="s">
        <v>1198</v>
      </c>
      <c r="N216" s="253" t="s">
        <v>1999</v>
      </c>
      <c r="O216" s="257" t="s">
        <v>2810</v>
      </c>
      <c r="P216" s="204"/>
      <c r="Q216" s="166" t="s">
        <v>738</v>
      </c>
      <c r="R216" s="166" t="s">
        <v>740</v>
      </c>
      <c r="S216" s="246" t="s">
        <v>1022</v>
      </c>
      <c r="T216" s="287" t="s">
        <v>3218</v>
      </c>
      <c r="U216" s="285" t="s">
        <v>3603</v>
      </c>
      <c r="V216" s="281"/>
      <c r="W216" s="246" t="s">
        <v>983</v>
      </c>
      <c r="X216" s="246" t="s">
        <v>984</v>
      </c>
      <c r="Y216" s="1"/>
      <c r="AA216" s="255">
        <f>IF(OR(J216="Fail",ISBLANK(J216)),INDEX('Issue Code Table'!C:C,MATCH(N:N,'Issue Code Table'!A:A,0)),IF(M216="Critical",6,IF(M216="Significant",5,IF(M216="Moderate",3,2))))</f>
        <v>4</v>
      </c>
      <c r="AB216" s="169"/>
      <c r="AC216" s="169"/>
      <c r="AD216" s="169"/>
      <c r="AE216" s="169"/>
      <c r="AF216" s="169"/>
      <c r="AG216" s="169"/>
      <c r="AI216" s="169"/>
    </row>
    <row r="217" spans="1:35" s="169" customFormat="1" ht="102" x14ac:dyDescent="0.2">
      <c r="A217" s="245" t="s">
        <v>1138</v>
      </c>
      <c r="B217" s="167" t="s">
        <v>2808</v>
      </c>
      <c r="C217" s="167" t="s">
        <v>2809</v>
      </c>
      <c r="D217" s="167" t="s">
        <v>21</v>
      </c>
      <c r="E217" s="167" t="s">
        <v>1921</v>
      </c>
      <c r="F217" s="167" t="s">
        <v>1162</v>
      </c>
      <c r="G217" s="293" t="s">
        <v>3352</v>
      </c>
      <c r="H217" s="167" t="s">
        <v>1576</v>
      </c>
      <c r="I217" s="166"/>
      <c r="J217" s="167"/>
      <c r="K217" s="166" t="s">
        <v>1721</v>
      </c>
      <c r="L217" s="166"/>
      <c r="M217" s="253" t="s">
        <v>1199</v>
      </c>
      <c r="N217" s="253" t="s">
        <v>2608</v>
      </c>
      <c r="O217" s="257" t="s">
        <v>2778</v>
      </c>
      <c r="P217" s="204"/>
      <c r="Q217" s="166" t="s">
        <v>738</v>
      </c>
      <c r="R217" s="166" t="s">
        <v>741</v>
      </c>
      <c r="S217" s="246" t="s">
        <v>1022</v>
      </c>
      <c r="T217" s="287" t="s">
        <v>3217</v>
      </c>
      <c r="U217" s="285" t="s">
        <v>3604</v>
      </c>
      <c r="V217" s="281" t="s">
        <v>2947</v>
      </c>
      <c r="W217" s="246" t="s">
        <v>985</v>
      </c>
      <c r="X217" s="246" t="s">
        <v>986</v>
      </c>
      <c r="Y217" s="1"/>
      <c r="AA217" s="255">
        <f>IF(OR(J217="Fail",ISBLANK(J217)),INDEX('Issue Code Table'!C:C,MATCH(N:N,'Issue Code Table'!A:A,0)),IF(M217="Critical",6,IF(M217="Significant",5,IF(M217="Moderate",3,2))))</f>
        <v>5</v>
      </c>
    </row>
    <row r="218" spans="1:35" ht="153" x14ac:dyDescent="0.2">
      <c r="A218" s="245" t="s">
        <v>2827</v>
      </c>
      <c r="B218" s="167" t="s">
        <v>480</v>
      </c>
      <c r="C218" s="167" t="s">
        <v>1173</v>
      </c>
      <c r="D218" s="167" t="s">
        <v>21</v>
      </c>
      <c r="E218" s="167" t="s">
        <v>1726</v>
      </c>
      <c r="F218" s="167" t="s">
        <v>1160</v>
      </c>
      <c r="G218" s="293" t="s">
        <v>3353</v>
      </c>
      <c r="H218" s="167" t="s">
        <v>1577</v>
      </c>
      <c r="I218" s="166"/>
      <c r="J218" s="167"/>
      <c r="K218" s="167" t="s">
        <v>1578</v>
      </c>
      <c r="L218" s="166"/>
      <c r="M218" s="253" t="s">
        <v>1198</v>
      </c>
      <c r="N218" s="253" t="s">
        <v>2104</v>
      </c>
      <c r="O218" s="257" t="s">
        <v>2781</v>
      </c>
      <c r="P218" s="204"/>
      <c r="Q218" s="166" t="s">
        <v>738</v>
      </c>
      <c r="R218" s="166" t="s">
        <v>742</v>
      </c>
      <c r="S218" s="246" t="s">
        <v>1022</v>
      </c>
      <c r="T218" s="287" t="s">
        <v>3216</v>
      </c>
      <c r="U218" s="285" t="s">
        <v>3605</v>
      </c>
      <c r="V218" s="281"/>
      <c r="W218" s="246" t="s">
        <v>987</v>
      </c>
      <c r="X218" s="246" t="s">
        <v>988</v>
      </c>
      <c r="Z218" s="267"/>
      <c r="AA218" s="255">
        <f>IF(OR(J218="Fail",ISBLANK(J218)),INDEX('Issue Code Table'!C:C,MATCH(N:N,'Issue Code Table'!A:A,0)),IF(M218="Critical",6,IF(M218="Significant",5,IF(M218="Moderate",3,2))))</f>
        <v>4</v>
      </c>
    </row>
    <row r="219" spans="1:35" x14ac:dyDescent="0.2">
      <c r="A219" s="156"/>
      <c r="B219" s="157" t="s">
        <v>1200</v>
      </c>
      <c r="C219" s="157"/>
      <c r="D219" s="156"/>
      <c r="E219" s="156"/>
      <c r="F219" s="156"/>
      <c r="G219" s="156"/>
      <c r="H219" s="156"/>
      <c r="I219" s="156"/>
      <c r="J219" s="156"/>
      <c r="K219" s="156"/>
      <c r="L219" s="156"/>
      <c r="M219" s="156"/>
      <c r="N219" s="156"/>
      <c r="O219" s="204"/>
      <c r="P219" s="204"/>
      <c r="Q219" s="204"/>
      <c r="R219" s="204"/>
      <c r="S219" s="204"/>
      <c r="T219" s="204"/>
      <c r="U219" s="204"/>
      <c r="V219" s="204"/>
      <c r="W219" s="204"/>
      <c r="X219" s="204"/>
      <c r="Z219" s="267"/>
      <c r="AA219" s="204"/>
    </row>
    <row r="220" spans="1:35" hidden="1" x14ac:dyDescent="0.2">
      <c r="A220" s="233"/>
      <c r="B220" s="233"/>
      <c r="C220" s="233"/>
      <c r="D220" s="233"/>
      <c r="E220" s="233"/>
      <c r="F220" s="233"/>
      <c r="G220" s="233"/>
      <c r="H220" s="233"/>
      <c r="I220" s="233"/>
      <c r="J220" s="233"/>
      <c r="K220" s="233"/>
      <c r="L220" s="233"/>
      <c r="M220" s="234"/>
      <c r="N220" s="234"/>
      <c r="O220" s="234"/>
      <c r="P220" s="233"/>
      <c r="Q220" s="233"/>
      <c r="R220" s="233"/>
      <c r="S220" s="233"/>
      <c r="T220" s="233"/>
      <c r="W220" s="233"/>
      <c r="X220" s="233"/>
      <c r="Z220" s="267"/>
      <c r="AA220" s="236"/>
    </row>
    <row r="221" spans="1:35" hidden="1" x14ac:dyDescent="0.2">
      <c r="A221" s="233"/>
      <c r="B221" s="233"/>
      <c r="C221" s="233"/>
      <c r="D221" s="233"/>
      <c r="E221" s="233"/>
      <c r="F221" s="233"/>
      <c r="G221" s="233"/>
      <c r="H221" s="233"/>
      <c r="I221" s="233"/>
      <c r="J221" s="233"/>
      <c r="K221" s="233"/>
      <c r="L221" s="233"/>
      <c r="M221" s="234"/>
      <c r="N221" s="234"/>
      <c r="O221" s="234"/>
      <c r="P221" s="233"/>
      <c r="Q221" s="233"/>
      <c r="R221" s="233"/>
      <c r="S221" s="233"/>
      <c r="T221" s="233"/>
      <c r="W221" s="233"/>
      <c r="X221" s="233"/>
      <c r="Z221" s="267"/>
      <c r="AA221" s="236"/>
    </row>
    <row r="222" spans="1:35" hidden="1" x14ac:dyDescent="0.2">
      <c r="A222" s="233"/>
      <c r="B222" s="233"/>
      <c r="C222" s="233"/>
      <c r="D222" s="233"/>
      <c r="E222" s="233"/>
      <c r="F222" s="233"/>
      <c r="G222" s="233"/>
      <c r="H222" s="233"/>
      <c r="I222" s="237" t="s">
        <v>7</v>
      </c>
      <c r="J222" s="233"/>
      <c r="K222" s="233"/>
      <c r="L222" s="233"/>
      <c r="M222" s="234"/>
      <c r="N222" s="234"/>
      <c r="O222" s="234"/>
      <c r="P222" s="233"/>
      <c r="Q222" s="233"/>
      <c r="R222" s="233"/>
      <c r="S222" s="233"/>
      <c r="T222" s="233"/>
      <c r="W222" s="233"/>
      <c r="X222" s="233"/>
      <c r="Z222" s="267"/>
      <c r="AA222" s="236"/>
    </row>
    <row r="223" spans="1:35" hidden="1" x14ac:dyDescent="0.2">
      <c r="A223" s="233"/>
      <c r="B223" s="233"/>
      <c r="C223" s="233"/>
      <c r="D223" s="233"/>
      <c r="E223" s="233"/>
      <c r="F223" s="233"/>
      <c r="G223" s="233"/>
      <c r="H223" s="233"/>
      <c r="I223" s="237" t="s">
        <v>8</v>
      </c>
      <c r="J223" s="233"/>
      <c r="K223" s="233"/>
      <c r="L223" s="233"/>
      <c r="M223" s="234"/>
      <c r="N223" s="234"/>
      <c r="O223" s="234"/>
      <c r="P223" s="233"/>
      <c r="Q223" s="233"/>
      <c r="R223" s="233"/>
      <c r="S223" s="233"/>
      <c r="T223" s="233"/>
      <c r="W223" s="233"/>
      <c r="X223" s="233"/>
      <c r="Z223" s="267"/>
      <c r="AA223" s="236"/>
    </row>
    <row r="224" spans="1:35" hidden="1" x14ac:dyDescent="0.2">
      <c r="A224" s="233"/>
      <c r="B224" s="233"/>
      <c r="C224" s="233"/>
      <c r="D224" s="233"/>
      <c r="E224" s="233"/>
      <c r="F224" s="233"/>
      <c r="G224" s="233"/>
      <c r="H224" s="233"/>
      <c r="I224" s="237" t="s">
        <v>125</v>
      </c>
      <c r="J224" s="233"/>
      <c r="K224" s="233"/>
      <c r="L224" s="233"/>
      <c r="M224" s="234"/>
      <c r="N224" s="234"/>
      <c r="O224" s="234"/>
      <c r="P224" s="233"/>
      <c r="Q224" s="233"/>
      <c r="R224" s="233"/>
      <c r="S224" s="233"/>
      <c r="T224" s="233"/>
      <c r="W224" s="233"/>
      <c r="X224" s="233"/>
      <c r="Z224" s="267"/>
      <c r="AA224" s="236"/>
    </row>
    <row r="225" spans="1:27" hidden="1" x14ac:dyDescent="0.2">
      <c r="A225" s="233"/>
      <c r="B225" s="233"/>
      <c r="C225" s="233"/>
      <c r="D225" s="233"/>
      <c r="E225" s="233"/>
      <c r="F225" s="233"/>
      <c r="G225" s="233"/>
      <c r="H225" s="233"/>
      <c r="I225" s="238" t="s">
        <v>126</v>
      </c>
      <c r="J225" s="233"/>
      <c r="K225" s="233"/>
      <c r="L225" s="233"/>
      <c r="M225" s="234"/>
      <c r="N225" s="234"/>
      <c r="O225" s="234"/>
      <c r="P225" s="233"/>
      <c r="Q225" s="233"/>
      <c r="R225" s="233"/>
      <c r="S225" s="233"/>
      <c r="T225" s="233"/>
      <c r="W225" s="233"/>
      <c r="X225" s="233"/>
      <c r="Z225" s="267"/>
      <c r="AA225" s="236"/>
    </row>
    <row r="226" spans="1:27" hidden="1" x14ac:dyDescent="0.2">
      <c r="A226" s="233"/>
      <c r="B226" s="233"/>
      <c r="C226" s="233"/>
      <c r="D226" s="233"/>
      <c r="E226" s="233"/>
      <c r="F226" s="233"/>
      <c r="G226" s="233"/>
      <c r="H226" s="233"/>
      <c r="I226" s="233"/>
      <c r="J226" s="233"/>
      <c r="K226" s="233"/>
      <c r="L226" s="233"/>
      <c r="M226" s="234"/>
      <c r="N226" s="234"/>
      <c r="O226" s="234"/>
      <c r="P226" s="233"/>
      <c r="Q226" s="233"/>
      <c r="R226" s="233"/>
      <c r="S226" s="233"/>
      <c r="T226" s="233"/>
      <c r="W226" s="233"/>
      <c r="X226" s="233"/>
      <c r="Z226" s="267"/>
      <c r="AA226" s="236"/>
    </row>
    <row r="227" spans="1:27" hidden="1" x14ac:dyDescent="0.2">
      <c r="A227" s="233"/>
      <c r="B227" s="233"/>
      <c r="C227" s="233"/>
      <c r="D227" s="233"/>
      <c r="E227" s="233"/>
      <c r="F227" s="233"/>
      <c r="G227" s="233"/>
      <c r="H227" s="233"/>
      <c r="I227" s="234" t="s">
        <v>1201</v>
      </c>
      <c r="J227" s="233"/>
      <c r="K227" s="233"/>
      <c r="L227" s="233"/>
      <c r="M227" s="234"/>
      <c r="N227" s="234"/>
      <c r="O227" s="234"/>
      <c r="P227" s="233"/>
      <c r="Q227" s="233"/>
      <c r="R227" s="233"/>
      <c r="S227" s="233"/>
      <c r="T227" s="233"/>
      <c r="W227" s="233"/>
      <c r="X227" s="233"/>
      <c r="Z227" s="267"/>
      <c r="AA227" s="236"/>
    </row>
    <row r="228" spans="1:27" hidden="1" x14ac:dyDescent="0.2">
      <c r="A228" s="233"/>
      <c r="B228" s="233"/>
      <c r="C228" s="233"/>
      <c r="D228" s="233"/>
      <c r="E228" s="233"/>
      <c r="F228" s="233"/>
      <c r="G228" s="233"/>
      <c r="H228" s="233"/>
      <c r="I228" s="239" t="s">
        <v>1202</v>
      </c>
      <c r="J228" s="233"/>
      <c r="K228" s="233"/>
      <c r="L228" s="233"/>
      <c r="M228" s="234"/>
      <c r="N228" s="234"/>
      <c r="O228" s="234"/>
      <c r="P228" s="233"/>
      <c r="Q228" s="233"/>
      <c r="R228" s="233"/>
      <c r="S228" s="233"/>
      <c r="T228" s="233"/>
      <c r="W228" s="233"/>
      <c r="X228" s="233"/>
      <c r="Z228" s="267"/>
      <c r="AA228" s="236"/>
    </row>
    <row r="229" spans="1:27" hidden="1" x14ac:dyDescent="0.2">
      <c r="A229" s="233"/>
      <c r="B229" s="233"/>
      <c r="C229" s="233"/>
      <c r="D229" s="233"/>
      <c r="E229" s="233"/>
      <c r="F229" s="233"/>
      <c r="G229" s="233"/>
      <c r="H229" s="233"/>
      <c r="I229" s="234" t="s">
        <v>1199</v>
      </c>
      <c r="J229" s="233"/>
      <c r="K229" s="233"/>
      <c r="L229" s="233"/>
      <c r="M229" s="234"/>
      <c r="N229" s="234"/>
      <c r="O229" s="234"/>
      <c r="P229" s="233"/>
      <c r="Q229" s="233"/>
      <c r="R229" s="233"/>
      <c r="S229" s="233"/>
      <c r="T229" s="233"/>
      <c r="W229" s="233"/>
      <c r="X229" s="233"/>
      <c r="Z229" s="267"/>
      <c r="AA229" s="236"/>
    </row>
    <row r="230" spans="1:27" hidden="1" x14ac:dyDescent="0.2">
      <c r="A230" s="233"/>
      <c r="B230" s="233"/>
      <c r="C230" s="233"/>
      <c r="D230" s="233"/>
      <c r="E230" s="233"/>
      <c r="F230" s="233"/>
      <c r="G230" s="233"/>
      <c r="H230" s="233"/>
      <c r="I230" s="234" t="s">
        <v>1198</v>
      </c>
      <c r="J230" s="233"/>
      <c r="K230" s="233"/>
      <c r="L230" s="233"/>
      <c r="M230" s="234"/>
      <c r="N230" s="234"/>
      <c r="O230" s="234"/>
      <c r="P230" s="233"/>
      <c r="Q230" s="233"/>
      <c r="R230" s="233"/>
      <c r="S230" s="233"/>
      <c r="T230" s="233"/>
      <c r="W230" s="233"/>
      <c r="X230" s="233"/>
      <c r="Z230" s="267"/>
      <c r="AA230" s="236"/>
    </row>
    <row r="231" spans="1:27" hidden="1" x14ac:dyDescent="0.2">
      <c r="A231" s="233"/>
      <c r="B231" s="233"/>
      <c r="C231" s="233"/>
      <c r="D231" s="233"/>
      <c r="E231" s="233"/>
      <c r="F231" s="233"/>
      <c r="G231" s="233"/>
      <c r="H231" s="233"/>
      <c r="I231" s="234" t="s">
        <v>1203</v>
      </c>
      <c r="J231" s="233"/>
      <c r="K231" s="233"/>
      <c r="L231" s="233"/>
      <c r="M231" s="234"/>
      <c r="N231" s="234"/>
      <c r="O231" s="234"/>
      <c r="P231" s="233"/>
      <c r="Q231" s="233"/>
      <c r="R231" s="233"/>
      <c r="S231" s="233"/>
      <c r="T231" s="233"/>
      <c r="W231" s="233"/>
      <c r="X231" s="233"/>
      <c r="AA231" s="236"/>
    </row>
    <row r="232" spans="1:27" hidden="1" x14ac:dyDescent="0.2">
      <c r="A232" s="233"/>
      <c r="B232" s="233"/>
      <c r="C232" s="233"/>
      <c r="D232" s="233"/>
      <c r="E232" s="233"/>
      <c r="F232" s="233"/>
      <c r="G232" s="233"/>
      <c r="H232" s="233"/>
      <c r="I232" s="233"/>
      <c r="J232" s="233"/>
      <c r="K232" s="233"/>
      <c r="L232" s="233"/>
      <c r="M232" s="234"/>
      <c r="N232" s="234"/>
      <c r="O232" s="234"/>
      <c r="P232" s="233"/>
      <c r="Q232" s="233"/>
      <c r="R232" s="233"/>
      <c r="S232" s="233"/>
      <c r="T232" s="233"/>
      <c r="W232" s="233"/>
      <c r="X232" s="233"/>
      <c r="AA232" s="236"/>
    </row>
    <row r="233" spans="1:27" hidden="1" x14ac:dyDescent="0.2">
      <c r="A233" s="233"/>
      <c r="B233" s="233"/>
      <c r="C233" s="233"/>
      <c r="D233" s="233"/>
      <c r="E233" s="233"/>
      <c r="F233" s="233"/>
      <c r="G233" s="233"/>
      <c r="H233" s="233"/>
      <c r="I233" s="233"/>
      <c r="J233" s="233"/>
      <c r="K233" s="233"/>
      <c r="L233" s="233"/>
      <c r="M233" s="234"/>
      <c r="N233" s="234"/>
      <c r="O233" s="234"/>
      <c r="P233" s="233"/>
      <c r="Q233" s="233"/>
      <c r="R233" s="233"/>
      <c r="S233" s="233"/>
      <c r="T233" s="233"/>
      <c r="W233" s="233"/>
      <c r="X233" s="233"/>
      <c r="AA233" s="236"/>
    </row>
    <row r="234" spans="1:27" hidden="1" x14ac:dyDescent="0.2">
      <c r="A234" s="233"/>
      <c r="B234" s="233"/>
      <c r="C234" s="233"/>
      <c r="D234" s="233"/>
      <c r="E234" s="233"/>
      <c r="F234" s="233"/>
      <c r="G234" s="233"/>
      <c r="H234" s="233"/>
      <c r="I234" s="233"/>
      <c r="J234" s="233"/>
      <c r="K234" s="233"/>
      <c r="L234" s="233"/>
      <c r="M234" s="234"/>
      <c r="N234" s="234"/>
      <c r="O234" s="234"/>
      <c r="P234" s="233"/>
      <c r="Q234" s="233"/>
      <c r="R234" s="233"/>
      <c r="S234" s="233"/>
      <c r="T234" s="233"/>
      <c r="W234" s="233"/>
      <c r="X234" s="233"/>
      <c r="AA234" s="236"/>
    </row>
    <row r="235" spans="1:27" hidden="1" x14ac:dyDescent="0.2">
      <c r="A235" s="233"/>
      <c r="B235" s="233"/>
      <c r="C235" s="233"/>
      <c r="D235" s="233"/>
      <c r="E235" s="233"/>
      <c r="F235" s="233"/>
      <c r="G235" s="233"/>
      <c r="H235" s="233"/>
      <c r="I235" s="233"/>
      <c r="J235" s="233"/>
      <c r="K235" s="233"/>
      <c r="L235" s="233"/>
      <c r="M235" s="234"/>
      <c r="N235" s="234"/>
      <c r="O235" s="234"/>
      <c r="P235" s="233"/>
      <c r="Q235" s="233"/>
      <c r="R235" s="233"/>
      <c r="S235" s="233"/>
      <c r="T235" s="233"/>
      <c r="W235" s="233"/>
      <c r="X235" s="233"/>
      <c r="AA235" s="236"/>
    </row>
    <row r="236" spans="1:27" hidden="1" x14ac:dyDescent="0.2">
      <c r="A236" s="233"/>
      <c r="B236" s="233"/>
      <c r="C236" s="233"/>
      <c r="D236" s="233"/>
      <c r="E236" s="233"/>
      <c r="F236" s="233"/>
      <c r="G236" s="233"/>
      <c r="H236" s="233"/>
      <c r="I236" s="233"/>
      <c r="J236" s="233"/>
      <c r="K236" s="233"/>
      <c r="L236" s="233"/>
      <c r="M236" s="234"/>
      <c r="N236" s="234"/>
      <c r="O236" s="234"/>
      <c r="P236" s="233"/>
      <c r="Q236" s="233"/>
      <c r="R236" s="233"/>
      <c r="S236" s="233"/>
      <c r="T236" s="233"/>
      <c r="W236" s="233"/>
      <c r="X236" s="233"/>
      <c r="AA236" s="236"/>
    </row>
    <row r="237" spans="1:27" hidden="1" x14ac:dyDescent="0.2">
      <c r="A237" s="233"/>
      <c r="B237" s="233"/>
      <c r="C237" s="233"/>
      <c r="D237" s="233"/>
      <c r="E237" s="233"/>
      <c r="F237" s="233"/>
      <c r="G237" s="233"/>
      <c r="H237" s="233"/>
      <c r="I237" s="233"/>
      <c r="J237" s="233"/>
      <c r="K237" s="233"/>
      <c r="L237" s="233"/>
      <c r="M237" s="234"/>
      <c r="N237" s="234"/>
      <c r="O237" s="234"/>
      <c r="P237" s="233"/>
      <c r="Q237" s="233"/>
      <c r="R237" s="233"/>
      <c r="S237" s="233"/>
      <c r="T237" s="233"/>
      <c r="W237" s="233"/>
      <c r="X237" s="233"/>
      <c r="AA237" s="236"/>
    </row>
    <row r="238" spans="1:27" hidden="1" x14ac:dyDescent="0.2">
      <c r="A238" s="233"/>
      <c r="B238" s="233"/>
      <c r="C238" s="233"/>
      <c r="D238" s="233"/>
      <c r="E238" s="233"/>
      <c r="F238" s="233"/>
      <c r="G238" s="233"/>
      <c r="H238" s="233"/>
      <c r="I238" s="233"/>
      <c r="J238" s="233"/>
      <c r="K238" s="233"/>
      <c r="L238" s="233"/>
      <c r="M238" s="234"/>
      <c r="N238" s="234"/>
      <c r="O238" s="234"/>
      <c r="P238" s="233"/>
      <c r="Q238" s="233"/>
      <c r="R238" s="233"/>
      <c r="S238" s="233"/>
      <c r="T238" s="233"/>
      <c r="W238" s="233"/>
      <c r="X238" s="233"/>
      <c r="AA238" s="236"/>
    </row>
    <row r="239" spans="1:27" hidden="1" x14ac:dyDescent="0.2">
      <c r="A239" s="233"/>
      <c r="B239" s="233"/>
      <c r="C239" s="233"/>
      <c r="D239" s="233"/>
      <c r="E239" s="233"/>
      <c r="F239" s="233"/>
      <c r="G239" s="233"/>
      <c r="H239" s="233"/>
      <c r="I239" s="233"/>
      <c r="J239" s="233"/>
      <c r="K239" s="233"/>
      <c r="L239" s="233"/>
      <c r="M239" s="234"/>
      <c r="N239" s="234"/>
      <c r="O239" s="234"/>
      <c r="P239" s="233"/>
      <c r="Q239" s="233"/>
      <c r="R239" s="233"/>
      <c r="S239" s="233"/>
      <c r="T239" s="233"/>
      <c r="W239" s="233"/>
      <c r="X239" s="233"/>
      <c r="AA239" s="236"/>
    </row>
    <row r="240" spans="1:27" hidden="1" x14ac:dyDescent="0.2">
      <c r="A240" s="233"/>
      <c r="B240" s="233"/>
      <c r="C240" s="233"/>
      <c r="D240" s="233"/>
      <c r="E240" s="233"/>
      <c r="F240" s="233"/>
      <c r="G240" s="233"/>
      <c r="H240" s="233"/>
      <c r="I240" s="233"/>
      <c r="J240" s="233"/>
      <c r="K240" s="233"/>
      <c r="L240" s="233"/>
      <c r="M240" s="234"/>
      <c r="N240" s="234"/>
      <c r="O240" s="234"/>
      <c r="P240" s="233"/>
      <c r="Q240" s="233"/>
      <c r="R240" s="233"/>
      <c r="S240" s="233"/>
      <c r="T240" s="233"/>
      <c r="W240" s="233"/>
      <c r="X240" s="233"/>
      <c r="AA240" s="236"/>
    </row>
    <row r="241" spans="1:27" hidden="1" x14ac:dyDescent="0.2">
      <c r="A241" s="233"/>
      <c r="B241" s="233"/>
      <c r="C241" s="233"/>
      <c r="D241" s="233"/>
      <c r="E241" s="233"/>
      <c r="F241" s="233"/>
      <c r="G241" s="233"/>
      <c r="H241" s="233"/>
      <c r="I241" s="233"/>
      <c r="J241" s="233"/>
      <c r="K241" s="233"/>
      <c r="L241" s="233"/>
      <c r="M241" s="234"/>
      <c r="N241" s="234"/>
      <c r="O241" s="234"/>
      <c r="P241" s="233"/>
      <c r="Q241" s="233"/>
      <c r="R241" s="233"/>
      <c r="S241" s="233"/>
      <c r="T241" s="233"/>
      <c r="W241" s="233"/>
      <c r="X241" s="233"/>
      <c r="AA241" s="236"/>
    </row>
    <row r="242" spans="1:27" hidden="1" x14ac:dyDescent="0.2">
      <c r="A242" s="233"/>
      <c r="B242" s="233"/>
      <c r="C242" s="233"/>
      <c r="D242" s="233"/>
      <c r="E242" s="233"/>
      <c r="F242" s="233"/>
      <c r="G242" s="233"/>
      <c r="H242" s="233"/>
      <c r="I242" s="233"/>
      <c r="J242" s="233"/>
      <c r="K242" s="233"/>
      <c r="L242" s="233"/>
      <c r="M242" s="234"/>
      <c r="N242" s="234"/>
      <c r="O242" s="234"/>
      <c r="P242" s="233"/>
      <c r="Q242" s="233"/>
      <c r="R242" s="233"/>
      <c r="S242" s="233"/>
      <c r="T242" s="233"/>
      <c r="W242" s="233"/>
      <c r="X242" s="233"/>
      <c r="AA242" s="236"/>
    </row>
    <row r="243" spans="1:27" hidden="1" x14ac:dyDescent="0.2">
      <c r="A243" s="233"/>
      <c r="B243" s="233"/>
      <c r="C243" s="233"/>
      <c r="D243" s="233"/>
      <c r="E243" s="233"/>
      <c r="F243" s="233"/>
      <c r="G243" s="233"/>
      <c r="H243" s="233"/>
      <c r="I243" s="233"/>
      <c r="J243" s="233"/>
      <c r="K243" s="233"/>
      <c r="L243" s="233"/>
      <c r="M243" s="234"/>
      <c r="N243" s="234"/>
      <c r="O243" s="234"/>
      <c r="P243" s="233"/>
      <c r="Q243" s="233"/>
      <c r="R243" s="233"/>
      <c r="S243" s="233"/>
      <c r="T243" s="233"/>
      <c r="W243" s="233"/>
      <c r="X243" s="233"/>
      <c r="AA243" s="236"/>
    </row>
    <row r="244" spans="1:27" hidden="1" x14ac:dyDescent="0.2">
      <c r="A244" s="233"/>
      <c r="B244" s="233"/>
      <c r="C244" s="233"/>
      <c r="D244" s="233"/>
      <c r="E244" s="233"/>
      <c r="F244" s="233"/>
      <c r="G244" s="233"/>
      <c r="H244" s="233"/>
      <c r="I244" s="233"/>
      <c r="J244" s="233"/>
      <c r="K244" s="233"/>
      <c r="L244" s="233"/>
      <c r="M244" s="234"/>
      <c r="N244" s="234"/>
      <c r="O244" s="234"/>
      <c r="P244" s="233"/>
      <c r="Q244" s="233"/>
      <c r="R244" s="233"/>
      <c r="S244" s="233"/>
      <c r="T244" s="233"/>
      <c r="W244" s="233"/>
      <c r="X244" s="233"/>
      <c r="AA244" s="236"/>
    </row>
    <row r="245" spans="1:27" hidden="1" x14ac:dyDescent="0.2">
      <c r="A245" s="233"/>
      <c r="B245" s="233"/>
      <c r="C245" s="233"/>
      <c r="D245" s="233"/>
      <c r="E245" s="233"/>
      <c r="F245" s="233"/>
      <c r="G245" s="233"/>
      <c r="H245" s="233"/>
      <c r="I245" s="233"/>
      <c r="J245" s="233"/>
      <c r="K245" s="233"/>
      <c r="L245" s="233"/>
      <c r="M245" s="234"/>
      <c r="N245" s="234"/>
      <c r="O245" s="234"/>
      <c r="P245" s="233"/>
      <c r="Q245" s="233"/>
      <c r="R245" s="233"/>
      <c r="S245" s="233"/>
      <c r="T245" s="233"/>
      <c r="W245" s="233"/>
      <c r="X245" s="233"/>
      <c r="AA245" s="236"/>
    </row>
    <row r="246" spans="1:27" hidden="1" x14ac:dyDescent="0.2">
      <c r="A246" s="233"/>
      <c r="B246" s="233"/>
      <c r="C246" s="233"/>
      <c r="D246" s="233"/>
      <c r="E246" s="233"/>
      <c r="F246" s="233"/>
      <c r="G246" s="233"/>
      <c r="H246" s="233"/>
      <c r="I246" s="233"/>
      <c r="J246" s="233"/>
      <c r="K246" s="233"/>
      <c r="L246" s="233"/>
      <c r="M246" s="234"/>
      <c r="N246" s="234"/>
      <c r="O246" s="234"/>
      <c r="P246" s="233"/>
      <c r="Q246" s="233"/>
      <c r="R246" s="233"/>
      <c r="S246" s="233"/>
      <c r="T246" s="233"/>
      <c r="W246" s="233"/>
      <c r="X246" s="233"/>
      <c r="AA246" s="236"/>
    </row>
    <row r="247" spans="1:27" hidden="1" x14ac:dyDescent="0.2">
      <c r="A247" s="233"/>
      <c r="B247" s="233"/>
      <c r="C247" s="233"/>
      <c r="D247" s="233"/>
      <c r="E247" s="233"/>
      <c r="F247" s="233"/>
      <c r="G247" s="233"/>
      <c r="H247" s="233"/>
      <c r="I247" s="233"/>
      <c r="J247" s="233"/>
      <c r="K247" s="233"/>
      <c r="L247" s="233"/>
      <c r="M247" s="234"/>
      <c r="N247" s="234"/>
      <c r="O247" s="234"/>
      <c r="P247" s="233"/>
      <c r="Q247" s="233"/>
      <c r="R247" s="233"/>
      <c r="S247" s="233"/>
      <c r="T247" s="233"/>
      <c r="W247" s="233"/>
      <c r="X247" s="233"/>
      <c r="AA247" s="236"/>
    </row>
    <row r="248" spans="1:27" hidden="1" x14ac:dyDescent="0.2">
      <c r="A248" s="233"/>
      <c r="B248" s="233"/>
      <c r="C248" s="233"/>
      <c r="D248" s="233"/>
      <c r="E248" s="233"/>
      <c r="F248" s="233"/>
      <c r="G248" s="233"/>
      <c r="H248" s="233"/>
      <c r="I248" s="233"/>
      <c r="J248" s="233"/>
      <c r="K248" s="233"/>
      <c r="L248" s="233"/>
      <c r="M248" s="234"/>
      <c r="N248" s="234"/>
      <c r="O248" s="234"/>
    </row>
    <row r="249" spans="1:27" hidden="1" x14ac:dyDescent="0.2">
      <c r="A249" s="233"/>
      <c r="B249" s="233"/>
      <c r="C249" s="233"/>
      <c r="D249" s="233"/>
      <c r="E249" s="233"/>
      <c r="F249" s="233"/>
      <c r="G249" s="233"/>
      <c r="H249" s="233"/>
      <c r="I249" s="233"/>
      <c r="J249" s="233"/>
      <c r="K249" s="233"/>
      <c r="L249" s="233"/>
      <c r="M249" s="234"/>
      <c r="N249" s="234"/>
      <c r="O249" s="234"/>
    </row>
    <row r="250" spans="1:27" hidden="1" x14ac:dyDescent="0.2"/>
  </sheetData>
  <protectedRanges>
    <protectedRange password="E1A2" sqref="X2" name="Range1_1"/>
    <protectedRange password="E1A2" sqref="Y2" name="Range1_2"/>
    <protectedRange password="E1A2" sqref="Y41 N43:O43" name="Range1_1_18"/>
    <protectedRange password="E1A2" sqref="Y46 N48:O48" name="Range1_1_2"/>
    <protectedRange password="E1A2" sqref="Y49 N51:O51" name="Range1_1_21"/>
    <protectedRange password="E1A2" sqref="Y50 N52:O52" name="Range1_1_12"/>
    <protectedRange password="E1A2" sqref="N7:O7 Y4" name="Range1_1_4"/>
    <protectedRange password="E1A2" sqref="Y8 N10:O10" name="Range1_1_7"/>
    <protectedRange password="E1A2" sqref="Y34 N36" name="Range1_1_13_2"/>
    <protectedRange password="E1A2" sqref="N45:O45" name="Range1_1_16_1"/>
    <protectedRange password="E1A2" sqref="Y44 N46:O46" name="Range1_1_17"/>
    <protectedRange password="E1A2" sqref="Y45 N47:O47" name="Range1_1_18_1"/>
    <protectedRange password="E1A2" sqref="Y53 N55:O55" name="Range1_1_19"/>
    <protectedRange password="E1A2" sqref="Y54 N56:O56" name="Range1_1_20_2"/>
    <protectedRange password="E1A2" sqref="Y55" name="Range1_1_21_1"/>
    <protectedRange password="E1A2" sqref="Y71 N73:O73" name="Range1_1_24"/>
    <protectedRange password="E1A2" sqref="Y88 N90:O90" name="Range1_1_6"/>
    <protectedRange password="E1A2" sqref="AA2" name="Range1_1_2_1"/>
    <protectedRange password="E1A2" sqref="N2:O2" name="Range1_5_1_1"/>
    <protectedRange password="E1A2" sqref="N3:O3" name="Range1_2_1_1"/>
    <protectedRange password="E1A2" sqref="N4:O4" name="Range1_4_1"/>
    <protectedRange password="E1A2" sqref="U2" name="Range1_14"/>
    <protectedRange password="E1A2" sqref="U3:U4" name="Range1_1_1"/>
  </protectedRanges>
  <autoFilter ref="A2:AI219" xr:uid="{114AFB48-5BA6-49E0-975C-993C4FEDA635}"/>
  <sortState xmlns:xlrd2="http://schemas.microsoft.com/office/spreadsheetml/2017/richdata2" ref="A2:L264">
    <sortCondition ref="A1"/>
  </sortState>
  <dataConsolidate/>
  <customSheetViews>
    <customSheetView guid="{E96EC931-7DB8-9949-B69E-EB800FAB8EDD}" scale="80" showAutoFilter="1" showRuler="0">
      <pane ySplit="1.0249999999999999" topLeftCell="A2" activePane="bottomLeft" state="frozenSplit"/>
      <selection pane="bottomLeft" activeCell="G4" sqref="G4"/>
      <pageMargins left="0.7" right="0.7" top="0.75" bottom="0.75" header="0.3" footer="0.3"/>
      <printOptions headings="1"/>
      <pageSetup orientation="portrait" horizontalDpi="4294967292" verticalDpi="4294967292"/>
      <autoFilter ref="A1:V244" xr:uid="{00000000-0000-0000-0000-000000000000}">
        <sortState xmlns:xlrd2="http://schemas.microsoft.com/office/spreadsheetml/2017/richdata2" ref="A2:V246">
          <sortCondition ref="A1:A246"/>
        </sortState>
      </autoFilter>
    </customSheetView>
    <customSheetView guid="{DC6629D9-6399-4F23-8521-98E0AAB6DE93}" scale="70" showAutoFilter="1" showRuler="0">
      <pane ySplit="1" topLeftCell="A2" activePane="bottomLeft" state="frozenSplit"/>
      <selection pane="bottomLeft" activeCell="E201" sqref="E201"/>
      <pageMargins left="0.7" right="0.7" top="0.75" bottom="0.75" header="0.3" footer="0.3"/>
      <printOptions headings="1"/>
      <pageSetup orientation="portrait" horizontalDpi="4294967292" verticalDpi="4294967292"/>
      <autoFilter ref="A1:U246" xr:uid="{00000000-0000-0000-0000-000000000000}"/>
    </customSheetView>
    <customSheetView guid="{49FE20BB-FBAE-4179-A770-21772DC36366}" scale="80" showAutoFilter="1" showRuler="0">
      <pane ySplit="1" topLeftCell="A2" activePane="bottomLeft" state="frozenSplit"/>
      <selection pane="bottomLeft" activeCell="G4" sqref="G4"/>
      <pageMargins left="0.7" right="0.7" top="0.75" bottom="0.75" header="0.3" footer="0.3"/>
      <printOptions headings="1"/>
      <pageSetup orientation="portrait" horizontalDpi="4294967292" verticalDpi="4294967292"/>
      <autoFilter ref="A1:V244" xr:uid="{00000000-0000-0000-0000-000000000000}">
        <sortState xmlns:xlrd2="http://schemas.microsoft.com/office/spreadsheetml/2017/richdata2" ref="A2:V246">
          <sortCondition ref="A1:A246"/>
        </sortState>
      </autoFilter>
    </customSheetView>
  </customSheetViews>
  <phoneticPr fontId="2" type="noConversion"/>
  <conditionalFormatting sqref="N3:N218">
    <cfRule type="expression" dxfId="3" priority="5">
      <formula>ISERROR(AA3)</formula>
    </cfRule>
  </conditionalFormatting>
  <conditionalFormatting sqref="J3:J218">
    <cfRule type="cellIs" dxfId="2" priority="4" operator="equal">
      <formula>"Info"</formula>
    </cfRule>
    <cfRule type="cellIs" dxfId="1" priority="588" operator="equal">
      <formula>"Fail"</formula>
    </cfRule>
    <cfRule type="cellIs" dxfId="0" priority="589" operator="equal">
      <formula>"Pass"</formula>
    </cfRule>
  </conditionalFormatting>
  <dataValidations count="2">
    <dataValidation type="list" allowBlank="1" showInputMessage="1" showErrorMessage="1" sqref="J220:J1048576 J2:J218" xr:uid="{00000000-0002-0000-0300-000000000000}">
      <formula1>$I$222:$I$225</formula1>
    </dataValidation>
    <dataValidation type="list" allowBlank="1" showInputMessage="1" showErrorMessage="1" sqref="M3:M218" xr:uid="{00000000-0002-0000-0300-000001000000}">
      <formula1>$I$228:$I$231</formula1>
    </dataValidation>
  </dataValidations>
  <printOptions headings="1"/>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0"/>
  <sheetViews>
    <sheetView showGridLines="0" zoomScale="80" zoomScaleNormal="80" zoomScalePageLayoutView="80" workbookViewId="0">
      <pane ySplit="1" topLeftCell="A2" activePane="bottomLeft" state="frozenSplit"/>
      <selection pane="bottomLeft" activeCell="C27" sqref="C27"/>
    </sheetView>
  </sheetViews>
  <sheetFormatPr defaultColWidth="8.7109375" defaultRowHeight="12.75" x14ac:dyDescent="0.2"/>
  <cols>
    <col min="2" max="2" width="13.28515625" customWidth="1"/>
    <col min="3" max="3" width="56.28515625" customWidth="1"/>
    <col min="4" max="4" width="22.42578125" customWidth="1"/>
    <col min="19" max="19" width="8.7109375" hidden="1" customWidth="1"/>
  </cols>
  <sheetData>
    <row r="1" spans="1:19" x14ac:dyDescent="0.2">
      <c r="A1" s="8" t="s">
        <v>39</v>
      </c>
      <c r="B1" s="9"/>
      <c r="C1" s="9"/>
      <c r="D1" s="9"/>
    </row>
    <row r="2" spans="1:19" s="1" customFormat="1" ht="12.75" customHeight="1" x14ac:dyDescent="0.2">
      <c r="A2" s="22" t="s">
        <v>36</v>
      </c>
      <c r="B2" s="22" t="s">
        <v>37</v>
      </c>
      <c r="C2" s="22" t="s">
        <v>38</v>
      </c>
      <c r="D2" s="22" t="s">
        <v>69</v>
      </c>
    </row>
    <row r="3" spans="1:19" ht="54.75" customHeight="1" x14ac:dyDescent="0.2">
      <c r="A3" s="160">
        <v>1</v>
      </c>
      <c r="B3" s="3">
        <v>41183</v>
      </c>
      <c r="C3" s="162" t="s">
        <v>1244</v>
      </c>
      <c r="D3" s="161" t="s">
        <v>111</v>
      </c>
      <c r="S3" t="s">
        <v>124</v>
      </c>
    </row>
    <row r="4" spans="1:19" ht="18.75" customHeight="1" x14ac:dyDescent="0.2">
      <c r="A4" s="2">
        <v>1.1000000000000001</v>
      </c>
      <c r="B4" s="3">
        <v>42088</v>
      </c>
      <c r="C4" s="5" t="s">
        <v>1936</v>
      </c>
      <c r="D4" s="161" t="s">
        <v>111</v>
      </c>
    </row>
    <row r="5" spans="1:19" ht="44.25" customHeight="1" x14ac:dyDescent="0.2">
      <c r="A5" s="2">
        <v>1.2</v>
      </c>
      <c r="B5" s="3">
        <v>42111</v>
      </c>
      <c r="C5" s="171" t="s">
        <v>1956</v>
      </c>
      <c r="D5" s="161" t="s">
        <v>111</v>
      </c>
    </row>
    <row r="6" spans="1:19" ht="17.25" customHeight="1" x14ac:dyDescent="0.2">
      <c r="A6" s="2">
        <v>1.3</v>
      </c>
      <c r="B6" s="6">
        <v>42454</v>
      </c>
      <c r="C6" s="4" t="s">
        <v>2661</v>
      </c>
      <c r="D6" s="4" t="s">
        <v>111</v>
      </c>
    </row>
    <row r="7" spans="1:19" x14ac:dyDescent="0.2">
      <c r="A7" s="2">
        <v>1.4</v>
      </c>
      <c r="B7" s="6">
        <v>42643</v>
      </c>
      <c r="C7" s="251" t="s">
        <v>2833</v>
      </c>
      <c r="D7" s="251" t="s">
        <v>111</v>
      </c>
    </row>
    <row r="8" spans="1:19" ht="38.25" x14ac:dyDescent="0.2">
      <c r="A8" s="269">
        <v>2</v>
      </c>
      <c r="B8" s="270">
        <v>42766</v>
      </c>
      <c r="C8" s="162" t="s">
        <v>2859</v>
      </c>
      <c r="D8" s="161" t="s">
        <v>111</v>
      </c>
    </row>
    <row r="9" spans="1:19" x14ac:dyDescent="0.2">
      <c r="A9" s="269">
        <v>2</v>
      </c>
      <c r="B9" s="270">
        <v>43008</v>
      </c>
      <c r="C9" s="162" t="s">
        <v>2860</v>
      </c>
      <c r="D9" s="161" t="s">
        <v>111</v>
      </c>
    </row>
    <row r="10" spans="1:19" x14ac:dyDescent="0.2">
      <c r="A10" s="269">
        <v>2</v>
      </c>
      <c r="B10" s="270">
        <v>43131</v>
      </c>
      <c r="C10" s="162" t="s">
        <v>2934</v>
      </c>
      <c r="D10" s="161" t="s">
        <v>111</v>
      </c>
    </row>
    <row r="11" spans="1:19" x14ac:dyDescent="0.2">
      <c r="A11" s="269">
        <v>2</v>
      </c>
      <c r="B11" s="270">
        <v>43373</v>
      </c>
      <c r="C11" s="162" t="s">
        <v>2935</v>
      </c>
      <c r="D11" s="161" t="s">
        <v>111</v>
      </c>
    </row>
    <row r="12" spans="1:19" x14ac:dyDescent="0.2">
      <c r="A12" s="269">
        <v>2</v>
      </c>
      <c r="B12" s="270">
        <v>43555</v>
      </c>
      <c r="C12" s="162" t="s">
        <v>3000</v>
      </c>
      <c r="D12" s="161" t="s">
        <v>111</v>
      </c>
    </row>
    <row r="13" spans="1:19" x14ac:dyDescent="0.2">
      <c r="A13" s="269">
        <v>2</v>
      </c>
      <c r="B13" s="270">
        <v>43738</v>
      </c>
      <c r="C13" s="162" t="s">
        <v>3354</v>
      </c>
      <c r="D13" s="161" t="s">
        <v>111</v>
      </c>
    </row>
    <row r="14" spans="1:19" x14ac:dyDescent="0.2">
      <c r="A14" s="269">
        <v>2.1</v>
      </c>
      <c r="B14" s="270">
        <v>43921</v>
      </c>
      <c r="C14" s="162" t="s">
        <v>3356</v>
      </c>
      <c r="D14" s="161" t="s">
        <v>111</v>
      </c>
    </row>
    <row r="15" spans="1:19" x14ac:dyDescent="0.2">
      <c r="A15" s="269">
        <v>2.2000000000000002</v>
      </c>
      <c r="B15" s="270">
        <v>44104</v>
      </c>
      <c r="C15" s="162" t="s">
        <v>3375</v>
      </c>
      <c r="D15" s="161" t="s">
        <v>111</v>
      </c>
    </row>
    <row r="16" spans="1:19" x14ac:dyDescent="0.2">
      <c r="A16" s="269"/>
      <c r="B16" s="270"/>
      <c r="C16" s="162"/>
      <c r="D16" s="161"/>
    </row>
    <row r="17" spans="2:2" x14ac:dyDescent="0.2">
      <c r="B17" s="7"/>
    </row>
    <row r="18" spans="2:2" x14ac:dyDescent="0.2">
      <c r="B18" s="7"/>
    </row>
    <row r="19" spans="2:2" x14ac:dyDescent="0.2">
      <c r="B19" s="7"/>
    </row>
    <row r="20" spans="2:2" x14ac:dyDescent="0.2">
      <c r="B20" s="7"/>
    </row>
  </sheetData>
  <sheetProtection sort="0" autoFilter="0"/>
  <customSheetViews>
    <customSheetView guid="{E96EC931-7DB8-9949-B69E-EB800FAB8EDD}" showPageBreaks="1" showGridLines="0" fitToPage="1" printArea="1" hiddenColumns="1" showRuler="0">
      <pane ySplit="1.0833333333333333" topLeftCell="A2" activePane="bottomLeft" state="frozenSplit"/>
      <selection pane="bottomLeft" activeCell="C4" sqref="C4"/>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Columns="1" showRuler="0">
      <pane ySplit="1" topLeftCell="A2" activePane="bottomLeft" state="frozenSplit"/>
      <selection pane="bottomLeft" activeCell="C4" sqref="C4"/>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49FE20BB-FBAE-4179-A770-21772DC36366}" showGridLines="0" fitToPage="1" hiddenColumns="1" showRuler="0">
      <pane ySplit="1" topLeftCell="A2" activePane="bottomLeft" state="frozenSplit"/>
      <selection pane="bottomLeft" activeCell="C4" sqref="C4"/>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8"/>
  <sheetViews>
    <sheetView showGridLines="0" zoomScale="80" zoomScaleNormal="80" zoomScalePageLayoutView="80" workbookViewId="0">
      <pane ySplit="1" topLeftCell="A2" activePane="bottomLeft" state="frozenSplit"/>
      <selection pane="bottomLeft"/>
    </sheetView>
  </sheetViews>
  <sheetFormatPr defaultColWidth="9.28515625" defaultRowHeight="12.75" x14ac:dyDescent="0.2"/>
  <cols>
    <col min="1" max="13" width="9.28515625" style="16"/>
    <col min="14" max="14" width="10.28515625" style="16" customWidth="1"/>
    <col min="15" max="16384" width="9.28515625" style="16"/>
  </cols>
  <sheetData>
    <row r="1" spans="1:14" x14ac:dyDescent="0.2">
      <c r="A1" s="8" t="s">
        <v>29</v>
      </c>
      <c r="B1" s="9"/>
      <c r="C1" s="9"/>
      <c r="D1" s="9"/>
      <c r="E1" s="9"/>
      <c r="F1" s="9"/>
      <c r="G1" s="9"/>
      <c r="H1" s="9"/>
      <c r="I1" s="9"/>
      <c r="J1" s="9"/>
      <c r="K1" s="9"/>
      <c r="L1" s="9"/>
      <c r="M1" s="9"/>
      <c r="N1" s="10"/>
    </row>
    <row r="2" spans="1:14" s="17" customFormat="1" ht="12.75" customHeight="1" x14ac:dyDescent="0.2">
      <c r="A2" s="23" t="s">
        <v>30</v>
      </c>
      <c r="B2" s="24"/>
      <c r="C2" s="24"/>
      <c r="D2" s="24"/>
      <c r="E2" s="24"/>
      <c r="F2" s="24"/>
      <c r="G2" s="24"/>
      <c r="H2" s="24"/>
      <c r="I2" s="24"/>
      <c r="J2" s="24"/>
      <c r="K2" s="24"/>
      <c r="L2" s="24"/>
      <c r="M2" s="24"/>
      <c r="N2" s="25"/>
    </row>
    <row r="3" spans="1:14" s="17" customFormat="1" ht="12.75" customHeight="1" x14ac:dyDescent="0.2">
      <c r="A3" s="18" t="s">
        <v>89</v>
      </c>
      <c r="B3" s="19"/>
      <c r="C3" s="19"/>
      <c r="D3" s="19"/>
      <c r="E3" s="19"/>
      <c r="F3" s="19"/>
      <c r="G3" s="19"/>
      <c r="H3" s="19"/>
      <c r="I3" s="19"/>
      <c r="J3" s="19"/>
      <c r="K3" s="19"/>
      <c r="L3" s="19"/>
      <c r="M3" s="19"/>
      <c r="N3" s="20"/>
    </row>
    <row r="4" spans="1:14" s="17" customFormat="1" x14ac:dyDescent="0.2">
      <c r="A4" s="11" t="s">
        <v>1236</v>
      </c>
      <c r="B4" s="12"/>
      <c r="C4" s="12"/>
      <c r="D4" s="12"/>
      <c r="E4" s="12"/>
      <c r="F4" s="12"/>
      <c r="G4" s="12"/>
      <c r="H4" s="12"/>
      <c r="I4" s="12"/>
      <c r="J4" s="12"/>
      <c r="K4" s="12"/>
      <c r="L4" s="12"/>
      <c r="M4" s="12"/>
      <c r="N4" s="13"/>
    </row>
    <row r="5" spans="1:14" s="17" customFormat="1" x14ac:dyDescent="0.2">
      <c r="A5" s="11" t="s">
        <v>120</v>
      </c>
      <c r="B5" s="12"/>
      <c r="C5" s="12"/>
      <c r="D5" s="12"/>
      <c r="E5" s="12"/>
      <c r="F5" s="12"/>
      <c r="G5" s="12"/>
      <c r="H5" s="12"/>
      <c r="I5" s="12"/>
      <c r="J5" s="12"/>
      <c r="K5" s="12"/>
      <c r="L5" s="12"/>
      <c r="M5" s="12"/>
      <c r="N5" s="13"/>
    </row>
    <row r="6" spans="1:14" s="17" customFormat="1" x14ac:dyDescent="0.2">
      <c r="A6" s="11" t="s">
        <v>112</v>
      </c>
      <c r="B6" s="12"/>
      <c r="C6" s="12"/>
      <c r="D6" s="12"/>
      <c r="E6" s="12"/>
      <c r="F6" s="12"/>
      <c r="G6" s="12"/>
      <c r="H6" s="12"/>
      <c r="I6" s="12"/>
      <c r="J6" s="12"/>
      <c r="K6" s="12"/>
      <c r="L6" s="12"/>
      <c r="M6" s="12"/>
      <c r="N6" s="13"/>
    </row>
    <row r="7" spans="1:14" s="17" customFormat="1" x14ac:dyDescent="0.2">
      <c r="A7" s="11" t="s">
        <v>1235</v>
      </c>
      <c r="B7" s="12"/>
      <c r="C7" s="12"/>
      <c r="D7" s="12"/>
      <c r="E7" s="12"/>
      <c r="F7" s="12"/>
      <c r="G7" s="12"/>
      <c r="H7" s="12"/>
      <c r="I7" s="12"/>
      <c r="J7" s="12"/>
      <c r="K7" s="12"/>
      <c r="L7" s="12"/>
      <c r="M7" s="12"/>
      <c r="N7" s="13"/>
    </row>
    <row r="8" spans="1:14" s="17" customFormat="1" x14ac:dyDescent="0.2">
      <c r="A8" s="21"/>
      <c r="B8" s="14"/>
      <c r="C8" s="14"/>
      <c r="D8" s="14"/>
      <c r="E8" s="14"/>
      <c r="F8" s="14"/>
      <c r="G8" s="14"/>
      <c r="H8" s="14"/>
      <c r="I8" s="14"/>
      <c r="J8" s="14"/>
      <c r="K8" s="14"/>
      <c r="L8" s="14"/>
      <c r="M8" s="14"/>
      <c r="N8" s="15"/>
    </row>
    <row r="10" spans="1:14" ht="12.75" customHeight="1" x14ac:dyDescent="0.2">
      <c r="A10" s="26" t="s">
        <v>114</v>
      </c>
      <c r="B10" s="27"/>
      <c r="C10" s="27"/>
      <c r="D10" s="27"/>
      <c r="E10" s="27"/>
      <c r="F10" s="27"/>
      <c r="G10" s="27"/>
      <c r="H10" s="27"/>
      <c r="I10" s="27"/>
      <c r="J10" s="27"/>
      <c r="K10" s="27"/>
      <c r="L10" s="27"/>
      <c r="M10" s="27"/>
      <c r="N10" s="28"/>
    </row>
    <row r="11" spans="1:14" ht="12.75" customHeight="1" x14ac:dyDescent="0.2">
      <c r="A11" s="29" t="s">
        <v>35</v>
      </c>
      <c r="B11" s="30"/>
      <c r="C11" s="30"/>
      <c r="D11" s="30"/>
      <c r="E11" s="30"/>
      <c r="F11" s="30"/>
      <c r="G11" s="30"/>
      <c r="H11" s="30"/>
      <c r="I11" s="30"/>
      <c r="J11" s="30"/>
      <c r="K11" s="30"/>
      <c r="L11" s="30"/>
      <c r="M11" s="30"/>
      <c r="N11" s="31"/>
    </row>
    <row r="12" spans="1:14" ht="12.75" customHeight="1" x14ac:dyDescent="0.2">
      <c r="A12" s="18" t="s">
        <v>90</v>
      </c>
      <c r="B12" s="19"/>
      <c r="C12" s="19"/>
      <c r="D12" s="19"/>
      <c r="E12" s="19"/>
      <c r="F12" s="19"/>
      <c r="G12" s="19"/>
      <c r="H12" s="19"/>
      <c r="I12" s="19"/>
      <c r="J12" s="19"/>
      <c r="K12" s="19"/>
      <c r="L12" s="19"/>
      <c r="M12" s="19"/>
      <c r="N12" s="20"/>
    </row>
    <row r="13" spans="1:14" x14ac:dyDescent="0.2">
      <c r="A13" s="11" t="s">
        <v>91</v>
      </c>
      <c r="B13" s="12"/>
      <c r="C13" s="12"/>
      <c r="D13" s="12"/>
      <c r="E13" s="12"/>
      <c r="F13" s="12"/>
      <c r="G13" s="12"/>
      <c r="H13" s="12"/>
      <c r="I13" s="12"/>
      <c r="J13" s="12"/>
      <c r="K13" s="12"/>
      <c r="L13" s="12"/>
      <c r="M13" s="12"/>
      <c r="N13" s="13"/>
    </row>
    <row r="14" spans="1:14" x14ac:dyDescent="0.2">
      <c r="A14" s="21" t="s">
        <v>92</v>
      </c>
      <c r="B14" s="14"/>
      <c r="C14" s="14"/>
      <c r="D14" s="14"/>
      <c r="E14" s="14"/>
      <c r="F14" s="14"/>
      <c r="G14" s="14"/>
      <c r="H14" s="14"/>
      <c r="I14" s="14"/>
      <c r="J14" s="14"/>
      <c r="K14" s="14"/>
      <c r="L14" s="14"/>
      <c r="M14" s="14"/>
      <c r="N14" s="15"/>
    </row>
    <row r="16" spans="1:14" ht="12.75" customHeight="1" x14ac:dyDescent="0.2">
      <c r="A16" s="26" t="s">
        <v>34</v>
      </c>
      <c r="B16" s="27"/>
      <c r="C16" s="27"/>
      <c r="D16" s="27"/>
      <c r="E16" s="27"/>
      <c r="F16" s="27"/>
      <c r="G16" s="27"/>
      <c r="H16" s="27"/>
      <c r="I16" s="27"/>
      <c r="J16" s="27"/>
      <c r="K16" s="27"/>
      <c r="L16" s="27"/>
      <c r="M16" s="27"/>
      <c r="N16" s="28"/>
    </row>
    <row r="17" spans="1:14" ht="12.75" customHeight="1" x14ac:dyDescent="0.2">
      <c r="A17" s="29" t="s">
        <v>33</v>
      </c>
      <c r="B17" s="30"/>
      <c r="C17" s="30"/>
      <c r="D17" s="30"/>
      <c r="E17" s="30"/>
      <c r="F17" s="30"/>
      <c r="G17" s="30"/>
      <c r="H17" s="30"/>
      <c r="I17" s="30"/>
      <c r="J17" s="30"/>
      <c r="K17" s="30"/>
      <c r="L17" s="30"/>
      <c r="M17" s="30"/>
      <c r="N17" s="31"/>
    </row>
    <row r="18" spans="1:14" ht="12.75" customHeight="1" x14ac:dyDescent="0.2">
      <c r="A18" s="18" t="s">
        <v>93</v>
      </c>
      <c r="B18" s="19"/>
      <c r="C18" s="19"/>
      <c r="D18" s="19"/>
      <c r="E18" s="19"/>
      <c r="F18" s="19"/>
      <c r="G18" s="19"/>
      <c r="H18" s="19"/>
      <c r="I18" s="19"/>
      <c r="J18" s="19"/>
      <c r="K18" s="19"/>
      <c r="L18" s="19"/>
      <c r="M18" s="19"/>
      <c r="N18" s="20"/>
    </row>
    <row r="19" spans="1:14" x14ac:dyDescent="0.2">
      <c r="A19" s="11" t="s">
        <v>94</v>
      </c>
      <c r="B19" s="12"/>
      <c r="C19" s="12"/>
      <c r="D19" s="12"/>
      <c r="E19" s="12"/>
      <c r="F19" s="12"/>
      <c r="G19" s="12"/>
      <c r="H19" s="12"/>
      <c r="I19" s="12"/>
      <c r="J19" s="12"/>
      <c r="K19" s="12"/>
      <c r="L19" s="12"/>
      <c r="M19" s="12"/>
      <c r="N19" s="13"/>
    </row>
    <row r="20" spans="1:14" x14ac:dyDescent="0.2">
      <c r="A20" s="11" t="s">
        <v>95</v>
      </c>
      <c r="B20" s="12"/>
      <c r="C20" s="12"/>
      <c r="D20" s="12"/>
      <c r="E20" s="12"/>
      <c r="F20" s="12"/>
      <c r="G20" s="12"/>
      <c r="H20" s="12"/>
      <c r="I20" s="12"/>
      <c r="J20" s="12"/>
      <c r="K20" s="12"/>
      <c r="L20" s="12"/>
      <c r="M20" s="12"/>
      <c r="N20" s="13"/>
    </row>
    <row r="21" spans="1:14" x14ac:dyDescent="0.2">
      <c r="A21" s="11" t="s">
        <v>96</v>
      </c>
      <c r="B21" s="12"/>
      <c r="C21" s="12"/>
      <c r="D21" s="12"/>
      <c r="E21" s="12"/>
      <c r="F21" s="12"/>
      <c r="G21" s="12"/>
      <c r="H21" s="12"/>
      <c r="I21" s="12"/>
      <c r="J21" s="12"/>
      <c r="K21" s="12"/>
      <c r="L21" s="12"/>
      <c r="M21" s="12"/>
      <c r="N21" s="13"/>
    </row>
    <row r="22" spans="1:14" x14ac:dyDescent="0.2">
      <c r="A22" s="21"/>
      <c r="B22" s="14"/>
      <c r="C22" s="14"/>
      <c r="D22" s="14"/>
      <c r="E22" s="14"/>
      <c r="F22" s="14"/>
      <c r="G22" s="14"/>
      <c r="H22" s="14"/>
      <c r="I22" s="14"/>
      <c r="J22" s="14"/>
      <c r="K22" s="14"/>
      <c r="L22" s="14"/>
      <c r="M22" s="14"/>
      <c r="N22" s="15"/>
    </row>
    <row r="24" spans="1:14" ht="12.75" customHeight="1" x14ac:dyDescent="0.2">
      <c r="A24" s="26" t="s">
        <v>31</v>
      </c>
      <c r="B24" s="27"/>
      <c r="C24" s="27"/>
      <c r="D24" s="27"/>
      <c r="E24" s="27"/>
      <c r="F24" s="27"/>
      <c r="G24" s="27"/>
      <c r="H24" s="27"/>
      <c r="I24" s="27"/>
      <c r="J24" s="27"/>
      <c r="K24" s="27"/>
      <c r="L24" s="27"/>
      <c r="M24" s="27"/>
      <c r="N24" s="28"/>
    </row>
    <row r="25" spans="1:14" ht="12.75" customHeight="1" x14ac:dyDescent="0.2">
      <c r="A25" s="29" t="s">
        <v>32</v>
      </c>
      <c r="B25" s="30"/>
      <c r="C25" s="30"/>
      <c r="D25" s="30"/>
      <c r="E25" s="30"/>
      <c r="F25" s="30"/>
      <c r="G25" s="30"/>
      <c r="H25" s="30"/>
      <c r="I25" s="30"/>
      <c r="J25" s="30"/>
      <c r="K25" s="30"/>
      <c r="L25" s="30"/>
      <c r="M25" s="30"/>
      <c r="N25" s="31"/>
    </row>
    <row r="26" spans="1:14" ht="12.75" customHeight="1" x14ac:dyDescent="0.2">
      <c r="A26" s="18" t="s">
        <v>97</v>
      </c>
      <c r="B26" s="19"/>
      <c r="C26" s="19"/>
      <c r="D26" s="19"/>
      <c r="E26" s="19"/>
      <c r="F26" s="19"/>
      <c r="G26" s="19"/>
      <c r="H26" s="19"/>
      <c r="I26" s="19"/>
      <c r="J26" s="19"/>
      <c r="K26" s="19"/>
      <c r="L26" s="19"/>
      <c r="M26" s="19"/>
      <c r="N26" s="20"/>
    </row>
    <row r="27" spans="1:14" x14ac:dyDescent="0.2">
      <c r="A27" s="11" t="s">
        <v>98</v>
      </c>
      <c r="B27" s="12"/>
      <c r="C27" s="12"/>
      <c r="D27" s="12"/>
      <c r="E27" s="12"/>
      <c r="F27" s="12"/>
      <c r="G27" s="12"/>
      <c r="H27" s="12"/>
      <c r="I27" s="12"/>
      <c r="J27" s="12"/>
      <c r="K27" s="12"/>
      <c r="L27" s="12"/>
      <c r="M27" s="12"/>
      <c r="N27" s="13"/>
    </row>
    <row r="28" spans="1:14" x14ac:dyDescent="0.2">
      <c r="A28" s="21"/>
      <c r="B28" s="14"/>
      <c r="C28" s="14"/>
      <c r="D28" s="14"/>
      <c r="E28" s="14"/>
      <c r="F28" s="14"/>
      <c r="G28" s="14"/>
      <c r="H28" s="14"/>
      <c r="I28" s="14"/>
      <c r="J28" s="14"/>
      <c r="K28" s="14"/>
      <c r="L28" s="14"/>
      <c r="M28" s="14"/>
      <c r="N28" s="15"/>
    </row>
  </sheetData>
  <sheetProtection sort="0" autoFilter="0"/>
  <customSheetViews>
    <customSheetView guid="{E96EC931-7DB8-9949-B69E-EB800FAB8EDD}" showPageBreaks="1" showGridLines="0" fitToPage="1" printArea="1" showRuler="0">
      <pane ySplit="1.0833333333333333" topLeftCell="A2" activePane="bottomLeft" state="frozenSplit"/>
      <selection pane="bottomLeft" activeCell="P22" sqref="P22"/>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 guid="{DC6629D9-6399-4F23-8521-98E0AAB6DE93}" showGridLines="0" fitToPage="1" showRuler="0">
      <pane ySplit="1" topLeftCell="A2" activePane="bottomLeft" state="frozenSplit"/>
      <selection pane="bottomLeft" activeCell="P22" sqref="P22"/>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 guid="{49FE20BB-FBAE-4179-A770-21772DC36366}" showGridLines="0" fitToPage="1" showRuler="0">
      <pane ySplit="1" topLeftCell="A2" activePane="bottomLeft" state="frozenSplit"/>
      <selection pane="bottomLeft" activeCell="P22" sqref="P22"/>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502"/>
  <sheetViews>
    <sheetView zoomScale="80" zoomScaleNormal="80" zoomScalePageLayoutView="80" workbookViewId="0">
      <pane ySplit="1" topLeftCell="A2" activePane="bottomLeft" state="frozen"/>
      <selection pane="bottomLeft" activeCell="K19" sqref="K19"/>
    </sheetView>
  </sheetViews>
  <sheetFormatPr defaultRowHeight="12.75" x14ac:dyDescent="0.2"/>
  <cols>
    <col min="1" max="1" width="7.5703125" customWidth="1"/>
    <col min="2" max="2" width="74.85546875" customWidth="1"/>
    <col min="3" max="3" width="13.85546875" customWidth="1"/>
    <col min="4" max="4" width="9.7109375" bestFit="1" customWidth="1"/>
    <col min="257" max="257" width="15.28515625" customWidth="1"/>
    <col min="258" max="258" width="76" customWidth="1"/>
    <col min="259" max="259" width="14.28515625" customWidth="1"/>
    <col min="260" max="260" width="9.7109375" customWidth="1"/>
    <col min="513" max="513" width="15.28515625" customWidth="1"/>
    <col min="514" max="514" width="76" customWidth="1"/>
    <col min="515" max="515" width="14.28515625" customWidth="1"/>
    <col min="516" max="516" width="9.7109375" customWidth="1"/>
    <col min="769" max="769" width="15.28515625" customWidth="1"/>
    <col min="770" max="770" width="76" customWidth="1"/>
    <col min="771" max="771" width="14.28515625" customWidth="1"/>
    <col min="772" max="772" width="9.7109375" customWidth="1"/>
    <col min="1025" max="1025" width="15.28515625" customWidth="1"/>
    <col min="1026" max="1026" width="76" customWidth="1"/>
    <col min="1027" max="1027" width="14.28515625" customWidth="1"/>
    <col min="1028" max="1028" width="9.7109375" customWidth="1"/>
    <col min="1281" max="1281" width="15.28515625" customWidth="1"/>
    <col min="1282" max="1282" width="76" customWidth="1"/>
    <col min="1283" max="1283" width="14.28515625" customWidth="1"/>
    <col min="1284" max="1284" width="9.7109375" customWidth="1"/>
    <col min="1537" max="1537" width="15.28515625" customWidth="1"/>
    <col min="1538" max="1538" width="76" customWidth="1"/>
    <col min="1539" max="1539" width="14.28515625" customWidth="1"/>
    <col min="1540" max="1540" width="9.7109375" customWidth="1"/>
    <col min="1793" max="1793" width="15.28515625" customWidth="1"/>
    <col min="1794" max="1794" width="76" customWidth="1"/>
    <col min="1795" max="1795" width="14.28515625" customWidth="1"/>
    <col min="1796" max="1796" width="9.7109375" customWidth="1"/>
    <col min="2049" max="2049" width="15.28515625" customWidth="1"/>
    <col min="2050" max="2050" width="76" customWidth="1"/>
    <col min="2051" max="2051" width="14.28515625" customWidth="1"/>
    <col min="2052" max="2052" width="9.7109375" customWidth="1"/>
    <col min="2305" max="2305" width="15.28515625" customWidth="1"/>
    <col min="2306" max="2306" width="76" customWidth="1"/>
    <col min="2307" max="2307" width="14.28515625" customWidth="1"/>
    <col min="2308" max="2308" width="9.7109375" customWidth="1"/>
    <col min="2561" max="2561" width="15.28515625" customWidth="1"/>
    <col min="2562" max="2562" width="76" customWidth="1"/>
    <col min="2563" max="2563" width="14.28515625" customWidth="1"/>
    <col min="2564" max="2564" width="9.7109375" customWidth="1"/>
    <col min="2817" max="2817" width="15.28515625" customWidth="1"/>
    <col min="2818" max="2818" width="76" customWidth="1"/>
    <col min="2819" max="2819" width="14.28515625" customWidth="1"/>
    <col min="2820" max="2820" width="9.7109375" customWidth="1"/>
    <col min="3073" max="3073" width="15.28515625" customWidth="1"/>
    <col min="3074" max="3074" width="76" customWidth="1"/>
    <col min="3075" max="3075" width="14.28515625" customWidth="1"/>
    <col min="3076" max="3076" width="9.7109375" customWidth="1"/>
    <col min="3329" max="3329" width="15.28515625" customWidth="1"/>
    <col min="3330" max="3330" width="76" customWidth="1"/>
    <col min="3331" max="3331" width="14.28515625" customWidth="1"/>
    <col min="3332" max="3332" width="9.7109375" customWidth="1"/>
    <col min="3585" max="3585" width="15.28515625" customWidth="1"/>
    <col min="3586" max="3586" width="76" customWidth="1"/>
    <col min="3587" max="3587" width="14.28515625" customWidth="1"/>
    <col min="3588" max="3588" width="9.7109375" customWidth="1"/>
    <col min="3841" max="3841" width="15.28515625" customWidth="1"/>
    <col min="3842" max="3842" width="76" customWidth="1"/>
    <col min="3843" max="3843" width="14.28515625" customWidth="1"/>
    <col min="3844" max="3844" width="9.7109375" customWidth="1"/>
    <col min="4097" max="4097" width="15.28515625" customWidth="1"/>
    <col min="4098" max="4098" width="76" customWidth="1"/>
    <col min="4099" max="4099" width="14.28515625" customWidth="1"/>
    <col min="4100" max="4100" width="9.7109375" customWidth="1"/>
    <col min="4353" max="4353" width="15.28515625" customWidth="1"/>
    <col min="4354" max="4354" width="76" customWidth="1"/>
    <col min="4355" max="4355" width="14.28515625" customWidth="1"/>
    <col min="4356" max="4356" width="9.7109375" customWidth="1"/>
    <col min="4609" max="4609" width="15.28515625" customWidth="1"/>
    <col min="4610" max="4610" width="76" customWidth="1"/>
    <col min="4611" max="4611" width="14.28515625" customWidth="1"/>
    <col min="4612" max="4612" width="9.7109375" customWidth="1"/>
    <col min="4865" max="4865" width="15.28515625" customWidth="1"/>
    <col min="4866" max="4866" width="76" customWidth="1"/>
    <col min="4867" max="4867" width="14.28515625" customWidth="1"/>
    <col min="4868" max="4868" width="9.7109375" customWidth="1"/>
    <col min="5121" max="5121" width="15.28515625" customWidth="1"/>
    <col min="5122" max="5122" width="76" customWidth="1"/>
    <col min="5123" max="5123" width="14.28515625" customWidth="1"/>
    <col min="5124" max="5124" width="9.7109375" customWidth="1"/>
    <col min="5377" max="5377" width="15.28515625" customWidth="1"/>
    <col min="5378" max="5378" width="76" customWidth="1"/>
    <col min="5379" max="5379" width="14.28515625" customWidth="1"/>
    <col min="5380" max="5380" width="9.7109375" customWidth="1"/>
    <col min="5633" max="5633" width="15.28515625" customWidth="1"/>
    <col min="5634" max="5634" width="76" customWidth="1"/>
    <col min="5635" max="5635" width="14.28515625" customWidth="1"/>
    <col min="5636" max="5636" width="9.7109375" customWidth="1"/>
    <col min="5889" max="5889" width="15.28515625" customWidth="1"/>
    <col min="5890" max="5890" width="76" customWidth="1"/>
    <col min="5891" max="5891" width="14.28515625" customWidth="1"/>
    <col min="5892" max="5892" width="9.7109375" customWidth="1"/>
    <col min="6145" max="6145" width="15.28515625" customWidth="1"/>
    <col min="6146" max="6146" width="76" customWidth="1"/>
    <col min="6147" max="6147" width="14.28515625" customWidth="1"/>
    <col min="6148" max="6148" width="9.7109375" customWidth="1"/>
    <col min="6401" max="6401" width="15.28515625" customWidth="1"/>
    <col min="6402" max="6402" width="76" customWidth="1"/>
    <col min="6403" max="6403" width="14.28515625" customWidth="1"/>
    <col min="6404" max="6404" width="9.7109375" customWidth="1"/>
    <col min="6657" max="6657" width="15.28515625" customWidth="1"/>
    <col min="6658" max="6658" width="76" customWidth="1"/>
    <col min="6659" max="6659" width="14.28515625" customWidth="1"/>
    <col min="6660" max="6660" width="9.7109375" customWidth="1"/>
    <col min="6913" max="6913" width="15.28515625" customWidth="1"/>
    <col min="6914" max="6914" width="76" customWidth="1"/>
    <col min="6915" max="6915" width="14.28515625" customWidth="1"/>
    <col min="6916" max="6916" width="9.7109375" customWidth="1"/>
    <col min="7169" max="7169" width="15.28515625" customWidth="1"/>
    <col min="7170" max="7170" width="76" customWidth="1"/>
    <col min="7171" max="7171" width="14.28515625" customWidth="1"/>
    <col min="7172" max="7172" width="9.7109375" customWidth="1"/>
    <col min="7425" max="7425" width="15.28515625" customWidth="1"/>
    <col min="7426" max="7426" width="76" customWidth="1"/>
    <col min="7427" max="7427" width="14.28515625" customWidth="1"/>
    <col min="7428" max="7428" width="9.7109375" customWidth="1"/>
    <col min="7681" max="7681" width="15.28515625" customWidth="1"/>
    <col min="7682" max="7682" width="76" customWidth="1"/>
    <col min="7683" max="7683" width="14.28515625" customWidth="1"/>
    <col min="7684" max="7684" width="9.7109375" customWidth="1"/>
    <col min="7937" max="7937" width="15.28515625" customWidth="1"/>
    <col min="7938" max="7938" width="76" customWidth="1"/>
    <col min="7939" max="7939" width="14.28515625" customWidth="1"/>
    <col min="7940" max="7940" width="9.7109375" customWidth="1"/>
    <col min="8193" max="8193" width="15.28515625" customWidth="1"/>
    <col min="8194" max="8194" width="76" customWidth="1"/>
    <col min="8195" max="8195" width="14.28515625" customWidth="1"/>
    <col min="8196" max="8196" width="9.7109375" customWidth="1"/>
    <col min="8449" max="8449" width="15.28515625" customWidth="1"/>
    <col min="8450" max="8450" width="76" customWidth="1"/>
    <col min="8451" max="8451" width="14.28515625" customWidth="1"/>
    <col min="8452" max="8452" width="9.7109375" customWidth="1"/>
    <col min="8705" max="8705" width="15.28515625" customWidth="1"/>
    <col min="8706" max="8706" width="76" customWidth="1"/>
    <col min="8707" max="8707" width="14.28515625" customWidth="1"/>
    <col min="8708" max="8708" width="9.7109375" customWidth="1"/>
    <col min="8961" max="8961" width="15.28515625" customWidth="1"/>
    <col min="8962" max="8962" width="76" customWidth="1"/>
    <col min="8963" max="8963" width="14.28515625" customWidth="1"/>
    <col min="8964" max="8964" width="9.7109375" customWidth="1"/>
    <col min="9217" max="9217" width="15.28515625" customWidth="1"/>
    <col min="9218" max="9218" width="76" customWidth="1"/>
    <col min="9219" max="9219" width="14.28515625" customWidth="1"/>
    <col min="9220" max="9220" width="9.7109375" customWidth="1"/>
    <col min="9473" max="9473" width="15.28515625" customWidth="1"/>
    <col min="9474" max="9474" width="76" customWidth="1"/>
    <col min="9475" max="9475" width="14.28515625" customWidth="1"/>
    <col min="9476" max="9476" width="9.7109375" customWidth="1"/>
    <col min="9729" max="9729" width="15.28515625" customWidth="1"/>
    <col min="9730" max="9730" width="76" customWidth="1"/>
    <col min="9731" max="9731" width="14.28515625" customWidth="1"/>
    <col min="9732" max="9732" width="9.7109375" customWidth="1"/>
    <col min="9985" max="9985" width="15.28515625" customWidth="1"/>
    <col min="9986" max="9986" width="76" customWidth="1"/>
    <col min="9987" max="9987" width="14.28515625" customWidth="1"/>
    <col min="9988" max="9988" width="9.7109375" customWidth="1"/>
    <col min="10241" max="10241" width="15.28515625" customWidth="1"/>
    <col min="10242" max="10242" width="76" customWidth="1"/>
    <col min="10243" max="10243" width="14.28515625" customWidth="1"/>
    <col min="10244" max="10244" width="9.7109375" customWidth="1"/>
    <col min="10497" max="10497" width="15.28515625" customWidth="1"/>
    <col min="10498" max="10498" width="76" customWidth="1"/>
    <col min="10499" max="10499" width="14.28515625" customWidth="1"/>
    <col min="10500" max="10500" width="9.7109375" customWidth="1"/>
    <col min="10753" max="10753" width="15.28515625" customWidth="1"/>
    <col min="10754" max="10754" width="76" customWidth="1"/>
    <col min="10755" max="10755" width="14.28515625" customWidth="1"/>
    <col min="10756" max="10756" width="9.7109375" customWidth="1"/>
    <col min="11009" max="11009" width="15.28515625" customWidth="1"/>
    <col min="11010" max="11010" width="76" customWidth="1"/>
    <col min="11011" max="11011" width="14.28515625" customWidth="1"/>
    <col min="11012" max="11012" width="9.7109375" customWidth="1"/>
    <col min="11265" max="11265" width="15.28515625" customWidth="1"/>
    <col min="11266" max="11266" width="76" customWidth="1"/>
    <col min="11267" max="11267" width="14.28515625" customWidth="1"/>
    <col min="11268" max="11268" width="9.7109375" customWidth="1"/>
    <col min="11521" max="11521" width="15.28515625" customWidth="1"/>
    <col min="11522" max="11522" width="76" customWidth="1"/>
    <col min="11523" max="11523" width="14.28515625" customWidth="1"/>
    <col min="11524" max="11524" width="9.7109375" customWidth="1"/>
    <col min="11777" max="11777" width="15.28515625" customWidth="1"/>
    <col min="11778" max="11778" width="76" customWidth="1"/>
    <col min="11779" max="11779" width="14.28515625" customWidth="1"/>
    <col min="11780" max="11780" width="9.7109375" customWidth="1"/>
    <col min="12033" max="12033" width="15.28515625" customWidth="1"/>
    <col min="12034" max="12034" width="76" customWidth="1"/>
    <col min="12035" max="12035" width="14.28515625" customWidth="1"/>
    <col min="12036" max="12036" width="9.7109375" customWidth="1"/>
    <col min="12289" max="12289" width="15.28515625" customWidth="1"/>
    <col min="12290" max="12290" width="76" customWidth="1"/>
    <col min="12291" max="12291" width="14.28515625" customWidth="1"/>
    <col min="12292" max="12292" width="9.7109375" customWidth="1"/>
    <col min="12545" max="12545" width="15.28515625" customWidth="1"/>
    <col min="12546" max="12546" width="76" customWidth="1"/>
    <col min="12547" max="12547" width="14.28515625" customWidth="1"/>
    <col min="12548" max="12548" width="9.7109375" customWidth="1"/>
    <col min="12801" max="12801" width="15.28515625" customWidth="1"/>
    <col min="12802" max="12802" width="76" customWidth="1"/>
    <col min="12803" max="12803" width="14.28515625" customWidth="1"/>
    <col min="12804" max="12804" width="9.7109375" customWidth="1"/>
    <col min="13057" max="13057" width="15.28515625" customWidth="1"/>
    <col min="13058" max="13058" width="76" customWidth="1"/>
    <col min="13059" max="13059" width="14.28515625" customWidth="1"/>
    <col min="13060" max="13060" width="9.7109375" customWidth="1"/>
    <col min="13313" max="13313" width="15.28515625" customWidth="1"/>
    <col min="13314" max="13314" width="76" customWidth="1"/>
    <col min="13315" max="13315" width="14.28515625" customWidth="1"/>
    <col min="13316" max="13316" width="9.7109375" customWidth="1"/>
    <col min="13569" max="13569" width="15.28515625" customWidth="1"/>
    <col min="13570" max="13570" width="76" customWidth="1"/>
    <col min="13571" max="13571" width="14.28515625" customWidth="1"/>
    <col min="13572" max="13572" width="9.7109375" customWidth="1"/>
    <col min="13825" max="13825" width="15.28515625" customWidth="1"/>
    <col min="13826" max="13826" width="76" customWidth="1"/>
    <col min="13827" max="13827" width="14.28515625" customWidth="1"/>
    <col min="13828" max="13828" width="9.7109375" customWidth="1"/>
    <col min="14081" max="14081" width="15.28515625" customWidth="1"/>
    <col min="14082" max="14082" width="76" customWidth="1"/>
    <col min="14083" max="14083" width="14.28515625" customWidth="1"/>
    <col min="14084" max="14084" width="9.7109375" customWidth="1"/>
    <col min="14337" max="14337" width="15.28515625" customWidth="1"/>
    <col min="14338" max="14338" width="76" customWidth="1"/>
    <col min="14339" max="14339" width="14.28515625" customWidth="1"/>
    <col min="14340" max="14340" width="9.7109375" customWidth="1"/>
    <col min="14593" max="14593" width="15.28515625" customWidth="1"/>
    <col min="14594" max="14594" width="76" customWidth="1"/>
    <col min="14595" max="14595" width="14.28515625" customWidth="1"/>
    <col min="14596" max="14596" width="9.7109375" customWidth="1"/>
    <col min="14849" max="14849" width="15.28515625" customWidth="1"/>
    <col min="14850" max="14850" width="76" customWidth="1"/>
    <col min="14851" max="14851" width="14.28515625" customWidth="1"/>
    <col min="14852" max="14852" width="9.7109375" customWidth="1"/>
    <col min="15105" max="15105" width="15.28515625" customWidth="1"/>
    <col min="15106" max="15106" width="76" customWidth="1"/>
    <col min="15107" max="15107" width="14.28515625" customWidth="1"/>
    <col min="15108" max="15108" width="9.7109375" customWidth="1"/>
    <col min="15361" max="15361" width="15.28515625" customWidth="1"/>
    <col min="15362" max="15362" width="76" customWidth="1"/>
    <col min="15363" max="15363" width="14.28515625" customWidth="1"/>
    <col min="15364" max="15364" width="9.7109375" customWidth="1"/>
    <col min="15617" max="15617" width="15.28515625" customWidth="1"/>
    <col min="15618" max="15618" width="76" customWidth="1"/>
    <col min="15619" max="15619" width="14.28515625" customWidth="1"/>
    <col min="15620" max="15620" width="9.7109375" customWidth="1"/>
    <col min="15873" max="15873" width="15.28515625" customWidth="1"/>
    <col min="15874" max="15874" width="76" customWidth="1"/>
    <col min="15875" max="15875" width="14.28515625" customWidth="1"/>
    <col min="15876" max="15876" width="9.7109375" customWidth="1"/>
    <col min="16129" max="16129" width="15.28515625" customWidth="1"/>
    <col min="16130" max="16130" width="76" customWidth="1"/>
    <col min="16131" max="16131" width="14.28515625" customWidth="1"/>
    <col min="16132" max="16132" width="9.7109375" customWidth="1"/>
  </cols>
  <sheetData>
    <row r="1" spans="1:4" ht="30" x14ac:dyDescent="0.25">
      <c r="A1" s="288" t="s">
        <v>2567</v>
      </c>
      <c r="B1" s="288" t="s">
        <v>2834</v>
      </c>
      <c r="C1" s="289" t="s">
        <v>502</v>
      </c>
      <c r="D1" s="7">
        <v>44067</v>
      </c>
    </row>
    <row r="2" spans="1:4" ht="15.75" x14ac:dyDescent="0.25">
      <c r="A2" s="290" t="s">
        <v>1997</v>
      </c>
      <c r="B2" s="290" t="s">
        <v>1998</v>
      </c>
      <c r="C2" s="291">
        <v>6</v>
      </c>
    </row>
    <row r="3" spans="1:4" ht="15.75" x14ac:dyDescent="0.25">
      <c r="A3" s="290" t="s">
        <v>1999</v>
      </c>
      <c r="B3" s="290" t="s">
        <v>2000</v>
      </c>
      <c r="C3" s="291">
        <v>4</v>
      </c>
    </row>
    <row r="4" spans="1:4" ht="15.75" x14ac:dyDescent="0.25">
      <c r="A4" s="290" t="s">
        <v>2001</v>
      </c>
      <c r="B4" s="290" t="s">
        <v>2002</v>
      </c>
      <c r="C4" s="291">
        <v>1</v>
      </c>
    </row>
    <row r="5" spans="1:4" ht="15.75" x14ac:dyDescent="0.25">
      <c r="A5" s="290" t="s">
        <v>2003</v>
      </c>
      <c r="B5" s="290" t="s">
        <v>2004</v>
      </c>
      <c r="C5" s="291">
        <v>2</v>
      </c>
    </row>
    <row r="6" spans="1:4" ht="15.75" x14ac:dyDescent="0.25">
      <c r="A6" s="290" t="s">
        <v>2005</v>
      </c>
      <c r="B6" s="290" t="s">
        <v>2006</v>
      </c>
      <c r="C6" s="291">
        <v>2</v>
      </c>
    </row>
    <row r="7" spans="1:4" ht="15.75" x14ac:dyDescent="0.25">
      <c r="A7" s="290" t="s">
        <v>2007</v>
      </c>
      <c r="B7" s="290" t="s">
        <v>2008</v>
      </c>
      <c r="C7" s="291">
        <v>4</v>
      </c>
    </row>
    <row r="8" spans="1:4" ht="15.75" x14ac:dyDescent="0.25">
      <c r="A8" s="290" t="s">
        <v>1213</v>
      </c>
      <c r="B8" s="290" t="s">
        <v>2009</v>
      </c>
      <c r="C8" s="291">
        <v>2</v>
      </c>
    </row>
    <row r="9" spans="1:4" ht="15.75" x14ac:dyDescent="0.25">
      <c r="A9" s="290" t="s">
        <v>2010</v>
      </c>
      <c r="B9" s="290" t="s">
        <v>2011</v>
      </c>
      <c r="C9" s="291">
        <v>5</v>
      </c>
    </row>
    <row r="10" spans="1:4" ht="15.75" x14ac:dyDescent="0.25">
      <c r="A10" s="290" t="s">
        <v>2012</v>
      </c>
      <c r="B10" s="290" t="s">
        <v>2013</v>
      </c>
      <c r="C10" s="291">
        <v>5</v>
      </c>
    </row>
    <row r="11" spans="1:4" ht="15.75" x14ac:dyDescent="0.25">
      <c r="A11" s="290" t="s">
        <v>1225</v>
      </c>
      <c r="B11" s="290" t="s">
        <v>2014</v>
      </c>
      <c r="C11" s="291">
        <v>5</v>
      </c>
    </row>
    <row r="12" spans="1:4" ht="31.5" x14ac:dyDescent="0.25">
      <c r="A12" s="290" t="s">
        <v>1218</v>
      </c>
      <c r="B12" s="290" t="s">
        <v>2015</v>
      </c>
      <c r="C12" s="291">
        <v>2</v>
      </c>
    </row>
    <row r="13" spans="1:4" ht="15.75" x14ac:dyDescent="0.25">
      <c r="A13" s="290" t="s">
        <v>1222</v>
      </c>
      <c r="B13" s="290" t="s">
        <v>2016</v>
      </c>
      <c r="C13" s="291">
        <v>5</v>
      </c>
    </row>
    <row r="14" spans="1:4" ht="15.75" x14ac:dyDescent="0.25">
      <c r="A14" s="290" t="s">
        <v>2017</v>
      </c>
      <c r="B14" s="290" t="s">
        <v>2018</v>
      </c>
      <c r="C14" s="291">
        <v>4</v>
      </c>
    </row>
    <row r="15" spans="1:4" ht="15.75" x14ac:dyDescent="0.25">
      <c r="A15" s="290" t="s">
        <v>2019</v>
      </c>
      <c r="B15" s="290" t="s">
        <v>2020</v>
      </c>
      <c r="C15" s="291">
        <v>4</v>
      </c>
    </row>
    <row r="16" spans="1:4" ht="15.75" x14ac:dyDescent="0.25">
      <c r="A16" s="290" t="s">
        <v>1220</v>
      </c>
      <c r="B16" s="290" t="s">
        <v>2021</v>
      </c>
      <c r="C16" s="291">
        <v>1</v>
      </c>
    </row>
    <row r="17" spans="1:3" ht="15.75" x14ac:dyDescent="0.25">
      <c r="A17" s="290" t="s">
        <v>2022</v>
      </c>
      <c r="B17" s="290" t="s">
        <v>2023</v>
      </c>
      <c r="C17" s="291">
        <v>5</v>
      </c>
    </row>
    <row r="18" spans="1:3" ht="15.75" x14ac:dyDescent="0.25">
      <c r="A18" s="290" t="s">
        <v>2024</v>
      </c>
      <c r="B18" s="290" t="s">
        <v>2861</v>
      </c>
      <c r="C18" s="291">
        <v>8</v>
      </c>
    </row>
    <row r="19" spans="1:3" ht="15.75" x14ac:dyDescent="0.25">
      <c r="A19" s="290" t="s">
        <v>1230</v>
      </c>
      <c r="B19" s="290" t="s">
        <v>2025</v>
      </c>
      <c r="C19" s="291">
        <v>1</v>
      </c>
    </row>
    <row r="20" spans="1:3" ht="15.75" x14ac:dyDescent="0.25">
      <c r="A20" s="290" t="s">
        <v>2026</v>
      </c>
      <c r="B20" s="290" t="s">
        <v>2027</v>
      </c>
      <c r="C20" s="291">
        <v>8</v>
      </c>
    </row>
    <row r="21" spans="1:3" ht="15.75" x14ac:dyDescent="0.25">
      <c r="A21" s="290" t="s">
        <v>2028</v>
      </c>
      <c r="B21" s="290" t="s">
        <v>2029</v>
      </c>
      <c r="C21" s="291">
        <v>6</v>
      </c>
    </row>
    <row r="22" spans="1:3" ht="15.75" x14ac:dyDescent="0.25">
      <c r="A22" s="290" t="s">
        <v>2030</v>
      </c>
      <c r="B22" s="290" t="s">
        <v>2031</v>
      </c>
      <c r="C22" s="291">
        <v>7</v>
      </c>
    </row>
    <row r="23" spans="1:3" ht="15.75" x14ac:dyDescent="0.25">
      <c r="A23" s="290" t="s">
        <v>2032</v>
      </c>
      <c r="B23" s="290" t="s">
        <v>2033</v>
      </c>
      <c r="C23" s="291">
        <v>7</v>
      </c>
    </row>
    <row r="24" spans="1:3" ht="15.75" x14ac:dyDescent="0.25">
      <c r="A24" s="290" t="s">
        <v>1221</v>
      </c>
      <c r="B24" s="290" t="s">
        <v>2034</v>
      </c>
      <c r="C24" s="291">
        <v>7</v>
      </c>
    </row>
    <row r="25" spans="1:3" ht="15.75" x14ac:dyDescent="0.25">
      <c r="A25" s="290" t="s">
        <v>2035</v>
      </c>
      <c r="B25" s="290" t="s">
        <v>2036</v>
      </c>
      <c r="C25" s="291">
        <v>5</v>
      </c>
    </row>
    <row r="26" spans="1:3" ht="15.75" x14ac:dyDescent="0.25">
      <c r="A26" s="290" t="s">
        <v>2037</v>
      </c>
      <c r="B26" s="290" t="s">
        <v>2038</v>
      </c>
      <c r="C26" s="291">
        <v>5</v>
      </c>
    </row>
    <row r="27" spans="1:3" ht="15.75" x14ac:dyDescent="0.25">
      <c r="A27" s="290" t="s">
        <v>2039</v>
      </c>
      <c r="B27" s="290" t="s">
        <v>2040</v>
      </c>
      <c r="C27" s="291">
        <v>5</v>
      </c>
    </row>
    <row r="28" spans="1:3" ht="15.75" x14ac:dyDescent="0.25">
      <c r="A28" s="290" t="s">
        <v>2041</v>
      </c>
      <c r="B28" s="290" t="s">
        <v>2042</v>
      </c>
      <c r="C28" s="291">
        <v>6</v>
      </c>
    </row>
    <row r="29" spans="1:3" ht="15.75" x14ac:dyDescent="0.25">
      <c r="A29" s="290" t="s">
        <v>1223</v>
      </c>
      <c r="B29" s="290" t="s">
        <v>2043</v>
      </c>
      <c r="C29" s="291">
        <v>6</v>
      </c>
    </row>
    <row r="30" spans="1:3" ht="15.75" x14ac:dyDescent="0.25">
      <c r="A30" s="290" t="s">
        <v>2044</v>
      </c>
      <c r="B30" s="290" t="s">
        <v>2045</v>
      </c>
      <c r="C30" s="291">
        <v>4</v>
      </c>
    </row>
    <row r="31" spans="1:3" ht="15.75" x14ac:dyDescent="0.25">
      <c r="A31" s="290" t="s">
        <v>1216</v>
      </c>
      <c r="B31" s="290" t="s">
        <v>2046</v>
      </c>
      <c r="C31" s="291">
        <v>7</v>
      </c>
    </row>
    <row r="32" spans="1:3" ht="15.75" x14ac:dyDescent="0.25">
      <c r="A32" s="290" t="s">
        <v>2047</v>
      </c>
      <c r="B32" s="290" t="s">
        <v>2048</v>
      </c>
      <c r="C32" s="291">
        <v>5</v>
      </c>
    </row>
    <row r="33" spans="1:3" ht="15.75" x14ac:dyDescent="0.25">
      <c r="A33" s="290" t="s">
        <v>2049</v>
      </c>
      <c r="B33" s="290" t="s">
        <v>2050</v>
      </c>
      <c r="C33" s="291">
        <v>5</v>
      </c>
    </row>
    <row r="34" spans="1:3" ht="15.75" x14ac:dyDescent="0.25">
      <c r="A34" s="290" t="s">
        <v>2051</v>
      </c>
      <c r="B34" s="290" t="s">
        <v>2052</v>
      </c>
      <c r="C34" s="291">
        <v>8</v>
      </c>
    </row>
    <row r="35" spans="1:3" ht="15.75" x14ac:dyDescent="0.25">
      <c r="A35" s="290" t="s">
        <v>2053</v>
      </c>
      <c r="B35" s="290" t="s">
        <v>2054</v>
      </c>
      <c r="C35" s="291">
        <v>1</v>
      </c>
    </row>
    <row r="36" spans="1:3" ht="15.75" x14ac:dyDescent="0.25">
      <c r="A36" s="290" t="s">
        <v>2055</v>
      </c>
      <c r="B36" s="290" t="s">
        <v>2056</v>
      </c>
      <c r="C36" s="291">
        <v>5</v>
      </c>
    </row>
    <row r="37" spans="1:3" ht="15.75" x14ac:dyDescent="0.25">
      <c r="A37" s="290" t="s">
        <v>2057</v>
      </c>
      <c r="B37" s="290" t="s">
        <v>2058</v>
      </c>
      <c r="C37" s="291">
        <v>8</v>
      </c>
    </row>
    <row r="38" spans="1:3" ht="15.75" x14ac:dyDescent="0.25">
      <c r="A38" s="290" t="s">
        <v>2059</v>
      </c>
      <c r="B38" s="290" t="s">
        <v>2060</v>
      </c>
      <c r="C38" s="291">
        <v>5</v>
      </c>
    </row>
    <row r="39" spans="1:3" ht="15.75" x14ac:dyDescent="0.25">
      <c r="A39" s="290" t="s">
        <v>2061</v>
      </c>
      <c r="B39" s="290" t="s">
        <v>2062</v>
      </c>
      <c r="C39" s="291">
        <v>5</v>
      </c>
    </row>
    <row r="40" spans="1:3" ht="15.75" x14ac:dyDescent="0.25">
      <c r="A40" s="290" t="s">
        <v>2063</v>
      </c>
      <c r="B40" s="290" t="s">
        <v>2064</v>
      </c>
      <c r="C40" s="291">
        <v>2</v>
      </c>
    </row>
    <row r="41" spans="1:3" ht="15.75" x14ac:dyDescent="0.25">
      <c r="A41" s="290" t="s">
        <v>2065</v>
      </c>
      <c r="B41" s="290" t="s">
        <v>2066</v>
      </c>
      <c r="C41" s="291">
        <v>4</v>
      </c>
    </row>
    <row r="42" spans="1:3" ht="15.75" x14ac:dyDescent="0.25">
      <c r="A42" s="290" t="s">
        <v>2951</v>
      </c>
      <c r="B42" s="290" t="s">
        <v>2067</v>
      </c>
      <c r="C42" s="291">
        <v>5</v>
      </c>
    </row>
    <row r="43" spans="1:3" ht="15.75" x14ac:dyDescent="0.25">
      <c r="A43" s="290" t="s">
        <v>2068</v>
      </c>
      <c r="B43" s="290" t="s">
        <v>2069</v>
      </c>
      <c r="C43" s="291">
        <v>5</v>
      </c>
    </row>
    <row r="44" spans="1:3" ht="15.75" x14ac:dyDescent="0.25">
      <c r="A44" s="290" t="s">
        <v>2070</v>
      </c>
      <c r="B44" s="290" t="s">
        <v>2071</v>
      </c>
      <c r="C44" s="291">
        <v>6</v>
      </c>
    </row>
    <row r="45" spans="1:3" ht="15.75" x14ac:dyDescent="0.25">
      <c r="A45" s="290" t="s">
        <v>2072</v>
      </c>
      <c r="B45" s="290" t="s">
        <v>2073</v>
      </c>
      <c r="C45" s="291">
        <v>5</v>
      </c>
    </row>
    <row r="46" spans="1:3" ht="15.75" x14ac:dyDescent="0.25">
      <c r="A46" s="290" t="s">
        <v>2074</v>
      </c>
      <c r="B46" s="290" t="s">
        <v>2075</v>
      </c>
      <c r="C46" s="291">
        <v>4</v>
      </c>
    </row>
    <row r="47" spans="1:3" ht="15.75" x14ac:dyDescent="0.25">
      <c r="A47" s="290" t="s">
        <v>2076</v>
      </c>
      <c r="B47" s="290" t="s">
        <v>2077</v>
      </c>
      <c r="C47" s="291">
        <v>5</v>
      </c>
    </row>
    <row r="48" spans="1:3" ht="15.75" x14ac:dyDescent="0.25">
      <c r="A48" s="290" t="s">
        <v>2078</v>
      </c>
      <c r="B48" s="290" t="s">
        <v>2079</v>
      </c>
      <c r="C48" s="291">
        <v>6</v>
      </c>
    </row>
    <row r="49" spans="1:3" ht="15.75" x14ac:dyDescent="0.25">
      <c r="A49" s="290" t="s">
        <v>2080</v>
      </c>
      <c r="B49" s="290" t="s">
        <v>2081</v>
      </c>
      <c r="C49" s="291">
        <v>7</v>
      </c>
    </row>
    <row r="50" spans="1:3" ht="15.75" x14ac:dyDescent="0.25">
      <c r="A50" s="290" t="s">
        <v>2082</v>
      </c>
      <c r="B50" s="290" t="s">
        <v>2083</v>
      </c>
      <c r="C50" s="291">
        <v>3</v>
      </c>
    </row>
    <row r="51" spans="1:3" ht="15.75" x14ac:dyDescent="0.25">
      <c r="A51" s="290" t="s">
        <v>2084</v>
      </c>
      <c r="B51" s="290" t="s">
        <v>2952</v>
      </c>
      <c r="C51" s="291">
        <v>6</v>
      </c>
    </row>
    <row r="52" spans="1:3" ht="15.75" x14ac:dyDescent="0.25">
      <c r="A52" s="290" t="s">
        <v>2085</v>
      </c>
      <c r="B52" s="290" t="s">
        <v>2086</v>
      </c>
      <c r="C52" s="291">
        <v>4</v>
      </c>
    </row>
    <row r="53" spans="1:3" ht="15.75" x14ac:dyDescent="0.25">
      <c r="A53" s="290" t="s">
        <v>2569</v>
      </c>
      <c r="B53" s="290" t="s">
        <v>2570</v>
      </c>
      <c r="C53" s="291">
        <v>5</v>
      </c>
    </row>
    <row r="54" spans="1:3" ht="15.75" x14ac:dyDescent="0.25">
      <c r="A54" s="290" t="s">
        <v>2571</v>
      </c>
      <c r="B54" s="290" t="s">
        <v>2572</v>
      </c>
      <c r="C54" s="291">
        <v>2</v>
      </c>
    </row>
    <row r="55" spans="1:3" ht="15.75" x14ac:dyDescent="0.25">
      <c r="A55" s="290" t="s">
        <v>2573</v>
      </c>
      <c r="B55" s="290" t="s">
        <v>2574</v>
      </c>
      <c r="C55" s="291">
        <v>2</v>
      </c>
    </row>
    <row r="56" spans="1:3" ht="15.75" x14ac:dyDescent="0.25">
      <c r="A56" s="290" t="s">
        <v>2575</v>
      </c>
      <c r="B56" s="290" t="s">
        <v>2576</v>
      </c>
      <c r="C56" s="291">
        <v>5</v>
      </c>
    </row>
    <row r="57" spans="1:3" ht="15.75" x14ac:dyDescent="0.25">
      <c r="A57" s="290" t="s">
        <v>2577</v>
      </c>
      <c r="B57" s="290" t="s">
        <v>2578</v>
      </c>
      <c r="C57" s="291">
        <v>5</v>
      </c>
    </row>
    <row r="58" spans="1:3" ht="31.5" x14ac:dyDescent="0.25">
      <c r="A58" s="290" t="s">
        <v>2579</v>
      </c>
      <c r="B58" s="290" t="s">
        <v>2580</v>
      </c>
      <c r="C58" s="291">
        <v>5</v>
      </c>
    </row>
    <row r="59" spans="1:3" ht="15.75" x14ac:dyDescent="0.25">
      <c r="A59" s="290" t="s">
        <v>2581</v>
      </c>
      <c r="B59" s="290" t="s">
        <v>2582</v>
      </c>
      <c r="C59" s="291">
        <v>5</v>
      </c>
    </row>
    <row r="60" spans="1:3" ht="15.75" x14ac:dyDescent="0.25">
      <c r="A60" s="290" t="s">
        <v>2583</v>
      </c>
      <c r="B60" s="290" t="s">
        <v>2584</v>
      </c>
      <c r="C60" s="291">
        <v>3</v>
      </c>
    </row>
    <row r="61" spans="1:3" ht="15.75" x14ac:dyDescent="0.25">
      <c r="A61" s="290" t="s">
        <v>2585</v>
      </c>
      <c r="B61" s="290" t="s">
        <v>2586</v>
      </c>
      <c r="C61" s="291">
        <v>6</v>
      </c>
    </row>
    <row r="62" spans="1:3" ht="15.75" x14ac:dyDescent="0.25">
      <c r="A62" s="290" t="s">
        <v>2587</v>
      </c>
      <c r="B62" s="290" t="s">
        <v>2588</v>
      </c>
      <c r="C62" s="291">
        <v>3</v>
      </c>
    </row>
    <row r="63" spans="1:3" ht="15.75" x14ac:dyDescent="0.25">
      <c r="A63" s="290" t="s">
        <v>2663</v>
      </c>
      <c r="B63" s="290" t="s">
        <v>2664</v>
      </c>
      <c r="C63" s="291">
        <v>4</v>
      </c>
    </row>
    <row r="64" spans="1:3" ht="31.5" x14ac:dyDescent="0.25">
      <c r="A64" s="290" t="s">
        <v>2665</v>
      </c>
      <c r="B64" s="290" t="s">
        <v>2828</v>
      </c>
      <c r="C64" s="291">
        <v>3</v>
      </c>
    </row>
    <row r="65" spans="1:3" ht="15.75" x14ac:dyDescent="0.25">
      <c r="A65" s="290" t="s">
        <v>2936</v>
      </c>
      <c r="B65" s="290" t="s">
        <v>2937</v>
      </c>
      <c r="C65" s="291">
        <v>3</v>
      </c>
    </row>
    <row r="66" spans="1:3" ht="31.5" x14ac:dyDescent="0.25">
      <c r="A66" s="290" t="s">
        <v>3219</v>
      </c>
      <c r="B66" s="290" t="s">
        <v>3220</v>
      </c>
      <c r="C66" s="291">
        <v>6</v>
      </c>
    </row>
    <row r="67" spans="1:3" ht="15.75" x14ac:dyDescent="0.25">
      <c r="A67" s="290" t="s">
        <v>3221</v>
      </c>
      <c r="B67" s="290" t="s">
        <v>3222</v>
      </c>
      <c r="C67" s="291">
        <v>6</v>
      </c>
    </row>
    <row r="68" spans="1:3" ht="15.75" x14ac:dyDescent="0.25">
      <c r="A68" s="290" t="s">
        <v>3223</v>
      </c>
      <c r="B68" s="290" t="s">
        <v>3224</v>
      </c>
      <c r="C68" s="291">
        <v>5</v>
      </c>
    </row>
    <row r="69" spans="1:3" ht="15.75" x14ac:dyDescent="0.25">
      <c r="A69" s="290" t="s">
        <v>2087</v>
      </c>
      <c r="B69" s="290" t="s">
        <v>2088</v>
      </c>
      <c r="C69" s="291">
        <v>3</v>
      </c>
    </row>
    <row r="70" spans="1:3" ht="31.5" x14ac:dyDescent="0.25">
      <c r="A70" s="290" t="s">
        <v>2089</v>
      </c>
      <c r="B70" s="290" t="s">
        <v>2015</v>
      </c>
      <c r="C70" s="291">
        <v>2</v>
      </c>
    </row>
    <row r="71" spans="1:3" ht="15.75" x14ac:dyDescent="0.25">
      <c r="A71" s="290" t="s">
        <v>2090</v>
      </c>
      <c r="B71" s="290" t="s">
        <v>2091</v>
      </c>
      <c r="C71" s="291">
        <v>3</v>
      </c>
    </row>
    <row r="72" spans="1:3" ht="15.75" x14ac:dyDescent="0.25">
      <c r="A72" s="290" t="s">
        <v>2092</v>
      </c>
      <c r="B72" s="290" t="s">
        <v>2093</v>
      </c>
      <c r="C72" s="291">
        <v>3</v>
      </c>
    </row>
    <row r="73" spans="1:3" ht="15.75" x14ac:dyDescent="0.25">
      <c r="A73" s="290" t="s">
        <v>2094</v>
      </c>
      <c r="B73" s="290" t="s">
        <v>2095</v>
      </c>
      <c r="C73" s="291">
        <v>3</v>
      </c>
    </row>
    <row r="74" spans="1:3" ht="15.75" x14ac:dyDescent="0.25">
      <c r="A74" s="290" t="s">
        <v>2096</v>
      </c>
      <c r="B74" s="290" t="s">
        <v>2097</v>
      </c>
      <c r="C74" s="291">
        <v>5</v>
      </c>
    </row>
    <row r="75" spans="1:3" ht="15.75" x14ac:dyDescent="0.25">
      <c r="A75" s="290" t="s">
        <v>2098</v>
      </c>
      <c r="B75" s="290" t="s">
        <v>2099</v>
      </c>
      <c r="C75" s="291">
        <v>3</v>
      </c>
    </row>
    <row r="76" spans="1:3" ht="15.75" x14ac:dyDescent="0.25">
      <c r="A76" s="290" t="s">
        <v>2100</v>
      </c>
      <c r="B76" s="290" t="s">
        <v>2101</v>
      </c>
      <c r="C76" s="291">
        <v>6</v>
      </c>
    </row>
    <row r="77" spans="1:3" ht="15.75" x14ac:dyDescent="0.25">
      <c r="A77" s="290" t="s">
        <v>2102</v>
      </c>
      <c r="B77" s="290" t="s">
        <v>2103</v>
      </c>
      <c r="C77" s="291">
        <v>5</v>
      </c>
    </row>
    <row r="78" spans="1:3" ht="15.75" x14ac:dyDescent="0.25">
      <c r="A78" s="290" t="s">
        <v>2104</v>
      </c>
      <c r="B78" s="290" t="s">
        <v>2105</v>
      </c>
      <c r="C78" s="291">
        <v>4</v>
      </c>
    </row>
    <row r="79" spans="1:3" ht="15.75" x14ac:dyDescent="0.25">
      <c r="A79" s="290" t="s">
        <v>2106</v>
      </c>
      <c r="B79" s="290" t="s">
        <v>2107</v>
      </c>
      <c r="C79" s="291">
        <v>7</v>
      </c>
    </row>
    <row r="80" spans="1:3" ht="15.75" x14ac:dyDescent="0.25">
      <c r="A80" s="290" t="s">
        <v>2108</v>
      </c>
      <c r="B80" s="290" t="s">
        <v>2109</v>
      </c>
      <c r="C80" s="291">
        <v>6</v>
      </c>
    </row>
    <row r="81" spans="1:3" ht="15.75" x14ac:dyDescent="0.25">
      <c r="A81" s="290" t="s">
        <v>2110</v>
      </c>
      <c r="B81" s="290" t="s">
        <v>2111</v>
      </c>
      <c r="C81" s="291">
        <v>5</v>
      </c>
    </row>
    <row r="82" spans="1:3" ht="15.75" x14ac:dyDescent="0.25">
      <c r="A82" s="290" t="s">
        <v>2112</v>
      </c>
      <c r="B82" s="290" t="s">
        <v>2113</v>
      </c>
      <c r="C82" s="291">
        <v>3</v>
      </c>
    </row>
    <row r="83" spans="1:3" ht="15.75" x14ac:dyDescent="0.25">
      <c r="A83" s="290" t="s">
        <v>2114</v>
      </c>
      <c r="B83" s="290" t="s">
        <v>2115</v>
      </c>
      <c r="C83" s="291">
        <v>5</v>
      </c>
    </row>
    <row r="84" spans="1:3" ht="15.75" x14ac:dyDescent="0.25">
      <c r="A84" s="290" t="s">
        <v>2116</v>
      </c>
      <c r="B84" s="290" t="s">
        <v>2117</v>
      </c>
      <c r="C84" s="291">
        <v>4</v>
      </c>
    </row>
    <row r="85" spans="1:3" ht="15.75" x14ac:dyDescent="0.25">
      <c r="A85" s="290" t="s">
        <v>2118</v>
      </c>
      <c r="B85" s="290" t="s">
        <v>2119</v>
      </c>
      <c r="C85" s="291">
        <v>2</v>
      </c>
    </row>
    <row r="86" spans="1:3" ht="15.75" x14ac:dyDescent="0.25">
      <c r="A86" s="290" t="s">
        <v>2120</v>
      </c>
      <c r="B86" s="290" t="s">
        <v>2121</v>
      </c>
      <c r="C86" s="291">
        <v>4</v>
      </c>
    </row>
    <row r="87" spans="1:3" ht="15.75" x14ac:dyDescent="0.25">
      <c r="A87" s="290" t="s">
        <v>2122</v>
      </c>
      <c r="B87" s="290" t="s">
        <v>2123</v>
      </c>
      <c r="C87" s="291">
        <v>4</v>
      </c>
    </row>
    <row r="88" spans="1:3" ht="15.75" x14ac:dyDescent="0.25">
      <c r="A88" s="290" t="s">
        <v>1209</v>
      </c>
      <c r="B88" s="290" t="s">
        <v>2124</v>
      </c>
      <c r="C88" s="291">
        <v>4</v>
      </c>
    </row>
    <row r="89" spans="1:3" ht="31.5" x14ac:dyDescent="0.25">
      <c r="A89" s="290" t="s">
        <v>1208</v>
      </c>
      <c r="B89" s="290" t="s">
        <v>2015</v>
      </c>
      <c r="C89" s="291">
        <v>2</v>
      </c>
    </row>
    <row r="90" spans="1:3" ht="15.75" x14ac:dyDescent="0.25">
      <c r="A90" s="290" t="s">
        <v>2125</v>
      </c>
      <c r="B90" s="290" t="s">
        <v>2126</v>
      </c>
      <c r="C90" s="291">
        <v>3</v>
      </c>
    </row>
    <row r="91" spans="1:3" ht="15.75" x14ac:dyDescent="0.25">
      <c r="A91" s="290" t="s">
        <v>2127</v>
      </c>
      <c r="B91" s="290" t="s">
        <v>2953</v>
      </c>
      <c r="C91" s="291">
        <v>6</v>
      </c>
    </row>
    <row r="92" spans="1:3" ht="15.75" x14ac:dyDescent="0.25">
      <c r="A92" s="290" t="s">
        <v>2128</v>
      </c>
      <c r="B92" s="290" t="s">
        <v>2129</v>
      </c>
      <c r="C92" s="291">
        <v>3</v>
      </c>
    </row>
    <row r="93" spans="1:3" ht="15.75" x14ac:dyDescent="0.25">
      <c r="A93" s="290" t="s">
        <v>2130</v>
      </c>
      <c r="B93" s="290" t="s">
        <v>2131</v>
      </c>
      <c r="C93" s="291">
        <v>6</v>
      </c>
    </row>
    <row r="94" spans="1:3" ht="15.75" x14ac:dyDescent="0.25">
      <c r="A94" s="290" t="s">
        <v>2132</v>
      </c>
      <c r="B94" s="290" t="s">
        <v>2133</v>
      </c>
      <c r="C94" s="291">
        <v>5</v>
      </c>
    </row>
    <row r="95" spans="1:3" ht="15.75" x14ac:dyDescent="0.25">
      <c r="A95" s="290" t="s">
        <v>2134</v>
      </c>
      <c r="B95" s="290" t="s">
        <v>2135</v>
      </c>
      <c r="C95" s="291">
        <v>5</v>
      </c>
    </row>
    <row r="96" spans="1:3" ht="15.75" x14ac:dyDescent="0.25">
      <c r="A96" s="290" t="s">
        <v>2136</v>
      </c>
      <c r="B96" s="290" t="s">
        <v>2137</v>
      </c>
      <c r="C96" s="291">
        <v>5</v>
      </c>
    </row>
    <row r="97" spans="1:3" ht="15.75" x14ac:dyDescent="0.25">
      <c r="A97" s="290" t="s">
        <v>2138</v>
      </c>
      <c r="B97" s="290" t="s">
        <v>2139</v>
      </c>
      <c r="C97" s="291">
        <v>3</v>
      </c>
    </row>
    <row r="98" spans="1:3" ht="15.75" x14ac:dyDescent="0.25">
      <c r="A98" s="290" t="s">
        <v>2140</v>
      </c>
      <c r="B98" s="290" t="s">
        <v>2141</v>
      </c>
      <c r="C98" s="291">
        <v>5</v>
      </c>
    </row>
    <row r="99" spans="1:3" ht="15.75" x14ac:dyDescent="0.25">
      <c r="A99" s="290" t="s">
        <v>2142</v>
      </c>
      <c r="B99" s="290" t="s">
        <v>2143</v>
      </c>
      <c r="C99" s="291">
        <v>2</v>
      </c>
    </row>
    <row r="100" spans="1:3" ht="15.75" x14ac:dyDescent="0.25">
      <c r="A100" s="290" t="s">
        <v>2144</v>
      </c>
      <c r="B100" s="290" t="s">
        <v>2145</v>
      </c>
      <c r="C100" s="291">
        <v>5</v>
      </c>
    </row>
    <row r="101" spans="1:3" ht="15.75" x14ac:dyDescent="0.25">
      <c r="A101" s="290" t="s">
        <v>2146</v>
      </c>
      <c r="B101" s="290" t="s">
        <v>2147</v>
      </c>
      <c r="C101" s="291">
        <v>4</v>
      </c>
    </row>
    <row r="102" spans="1:3" ht="15.75" x14ac:dyDescent="0.25">
      <c r="A102" s="290" t="s">
        <v>2148</v>
      </c>
      <c r="B102" s="290" t="s">
        <v>2149</v>
      </c>
      <c r="C102" s="291">
        <v>2</v>
      </c>
    </row>
    <row r="103" spans="1:3" ht="15.75" x14ac:dyDescent="0.25">
      <c r="A103" s="290" t="s">
        <v>2150</v>
      </c>
      <c r="B103" s="290" t="s">
        <v>2151</v>
      </c>
      <c r="C103" s="291">
        <v>2</v>
      </c>
    </row>
    <row r="104" spans="1:3" ht="15.75" x14ac:dyDescent="0.25">
      <c r="A104" s="290" t="s">
        <v>2152</v>
      </c>
      <c r="B104" s="290" t="s">
        <v>2153</v>
      </c>
      <c r="C104" s="291">
        <v>4</v>
      </c>
    </row>
    <row r="105" spans="1:3" ht="31.5" x14ac:dyDescent="0.25">
      <c r="A105" s="290" t="s">
        <v>2589</v>
      </c>
      <c r="B105" s="290" t="s">
        <v>2590</v>
      </c>
      <c r="C105" s="291">
        <v>5</v>
      </c>
    </row>
    <row r="106" spans="1:3" ht="15.75" x14ac:dyDescent="0.25">
      <c r="A106" s="290" t="s">
        <v>2591</v>
      </c>
      <c r="B106" s="290" t="s">
        <v>2592</v>
      </c>
      <c r="C106" s="291">
        <v>4</v>
      </c>
    </row>
    <row r="107" spans="1:3" ht="15.75" x14ac:dyDescent="0.25">
      <c r="A107" s="290" t="s">
        <v>2154</v>
      </c>
      <c r="B107" s="290" t="s">
        <v>2155</v>
      </c>
      <c r="C107" s="291">
        <v>4</v>
      </c>
    </row>
    <row r="108" spans="1:3" ht="31.5" x14ac:dyDescent="0.25">
      <c r="A108" s="290" t="s">
        <v>2156</v>
      </c>
      <c r="B108" s="290" t="s">
        <v>2015</v>
      </c>
      <c r="C108" s="291">
        <v>2</v>
      </c>
    </row>
    <row r="109" spans="1:3" ht="15.75" x14ac:dyDescent="0.25">
      <c r="A109" s="290" t="s">
        <v>2157</v>
      </c>
      <c r="B109" s="290" t="s">
        <v>2158</v>
      </c>
      <c r="C109" s="291">
        <v>4</v>
      </c>
    </row>
    <row r="110" spans="1:3" ht="15.75" x14ac:dyDescent="0.25">
      <c r="A110" s="290" t="s">
        <v>2159</v>
      </c>
      <c r="B110" s="290" t="s">
        <v>2160</v>
      </c>
      <c r="C110" s="291">
        <v>5</v>
      </c>
    </row>
    <row r="111" spans="1:3" ht="15.75" x14ac:dyDescent="0.25">
      <c r="A111" s="290" t="s">
        <v>2161</v>
      </c>
      <c r="B111" s="290" t="s">
        <v>2162</v>
      </c>
      <c r="C111" s="291">
        <v>2</v>
      </c>
    </row>
    <row r="112" spans="1:3" ht="15.75" x14ac:dyDescent="0.25">
      <c r="A112" s="290" t="s">
        <v>2163</v>
      </c>
      <c r="B112" s="290" t="s">
        <v>2164</v>
      </c>
      <c r="C112" s="291">
        <v>5</v>
      </c>
    </row>
    <row r="113" spans="1:3" ht="15.75" x14ac:dyDescent="0.25">
      <c r="A113" s="290" t="s">
        <v>2165</v>
      </c>
      <c r="B113" s="290" t="s">
        <v>2835</v>
      </c>
      <c r="C113" s="291">
        <v>6</v>
      </c>
    </row>
    <row r="114" spans="1:3" ht="15.75" x14ac:dyDescent="0.25">
      <c r="A114" s="290" t="s">
        <v>2166</v>
      </c>
      <c r="B114" s="290" t="s">
        <v>2167</v>
      </c>
      <c r="C114" s="291">
        <v>4</v>
      </c>
    </row>
    <row r="115" spans="1:3" ht="15.75" x14ac:dyDescent="0.25">
      <c r="A115" s="290" t="s">
        <v>2168</v>
      </c>
      <c r="B115" s="290" t="s">
        <v>2169</v>
      </c>
      <c r="C115" s="291">
        <v>5</v>
      </c>
    </row>
    <row r="116" spans="1:3" ht="15.75" x14ac:dyDescent="0.25">
      <c r="A116" s="290" t="s">
        <v>2170</v>
      </c>
      <c r="B116" s="290" t="s">
        <v>2171</v>
      </c>
      <c r="C116" s="291">
        <v>4</v>
      </c>
    </row>
    <row r="117" spans="1:3" ht="15.75" x14ac:dyDescent="0.25">
      <c r="A117" s="290" t="s">
        <v>2172</v>
      </c>
      <c r="B117" s="290" t="s">
        <v>2173</v>
      </c>
      <c r="C117" s="291">
        <v>2</v>
      </c>
    </row>
    <row r="118" spans="1:3" ht="15.75" x14ac:dyDescent="0.25">
      <c r="A118" s="290" t="s">
        <v>2174</v>
      </c>
      <c r="B118" s="290" t="s">
        <v>2175</v>
      </c>
      <c r="C118" s="291">
        <v>2</v>
      </c>
    </row>
    <row r="119" spans="1:3" ht="15.75" x14ac:dyDescent="0.25">
      <c r="A119" s="290" t="s">
        <v>2176</v>
      </c>
      <c r="B119" s="290" t="s">
        <v>2177</v>
      </c>
      <c r="C119" s="291">
        <v>3</v>
      </c>
    </row>
    <row r="120" spans="1:3" ht="15.75" x14ac:dyDescent="0.25">
      <c r="A120" s="290" t="s">
        <v>2178</v>
      </c>
      <c r="B120" s="290" t="s">
        <v>2179</v>
      </c>
      <c r="C120" s="291">
        <v>3</v>
      </c>
    </row>
    <row r="121" spans="1:3" ht="15.75" x14ac:dyDescent="0.25">
      <c r="A121" s="290" t="s">
        <v>2180</v>
      </c>
      <c r="B121" s="290" t="s">
        <v>2181</v>
      </c>
      <c r="C121" s="291">
        <v>5</v>
      </c>
    </row>
    <row r="122" spans="1:3" ht="15.75" x14ac:dyDescent="0.25">
      <c r="A122" s="290" t="s">
        <v>2182</v>
      </c>
      <c r="B122" s="290" t="s">
        <v>2183</v>
      </c>
      <c r="C122" s="291">
        <v>4</v>
      </c>
    </row>
    <row r="123" spans="1:3" ht="15.75" x14ac:dyDescent="0.25">
      <c r="A123" s="290" t="s">
        <v>2184</v>
      </c>
      <c r="B123" s="290" t="s">
        <v>2185</v>
      </c>
      <c r="C123" s="291">
        <v>3</v>
      </c>
    </row>
    <row r="124" spans="1:3" ht="31.5" x14ac:dyDescent="0.25">
      <c r="A124" s="290" t="s">
        <v>1224</v>
      </c>
      <c r="B124" s="290" t="s">
        <v>2201</v>
      </c>
      <c r="C124" s="291">
        <v>5</v>
      </c>
    </row>
    <row r="125" spans="1:3" ht="31.5" x14ac:dyDescent="0.25">
      <c r="A125" s="290" t="s">
        <v>1212</v>
      </c>
      <c r="B125" s="290" t="s">
        <v>2015</v>
      </c>
      <c r="C125" s="291">
        <v>2</v>
      </c>
    </row>
    <row r="126" spans="1:3" ht="31.5" x14ac:dyDescent="0.25">
      <c r="A126" s="290" t="s">
        <v>2202</v>
      </c>
      <c r="B126" s="290" t="s">
        <v>2203</v>
      </c>
      <c r="C126" s="291">
        <v>4</v>
      </c>
    </row>
    <row r="127" spans="1:3" ht="31.5" x14ac:dyDescent="0.25">
      <c r="A127" s="290" t="s">
        <v>2204</v>
      </c>
      <c r="B127" s="290" t="s">
        <v>2205</v>
      </c>
      <c r="C127" s="291">
        <v>1</v>
      </c>
    </row>
    <row r="128" spans="1:3" ht="31.5" x14ac:dyDescent="0.25">
      <c r="A128" s="290" t="s">
        <v>2206</v>
      </c>
      <c r="B128" s="290" t="s">
        <v>2207</v>
      </c>
      <c r="C128" s="291">
        <v>6</v>
      </c>
    </row>
    <row r="129" spans="1:3" ht="31.5" x14ac:dyDescent="0.25">
      <c r="A129" s="290" t="s">
        <v>2208</v>
      </c>
      <c r="B129" s="290" t="s">
        <v>2209</v>
      </c>
      <c r="C129" s="291">
        <v>5</v>
      </c>
    </row>
    <row r="130" spans="1:3" ht="31.5" x14ac:dyDescent="0.25">
      <c r="A130" s="290" t="s">
        <v>2210</v>
      </c>
      <c r="B130" s="290" t="s">
        <v>2211</v>
      </c>
      <c r="C130" s="291">
        <v>3</v>
      </c>
    </row>
    <row r="131" spans="1:3" ht="31.5" x14ac:dyDescent="0.25">
      <c r="A131" s="290" t="s">
        <v>2212</v>
      </c>
      <c r="B131" s="290" t="s">
        <v>2213</v>
      </c>
      <c r="C131" s="291">
        <v>3</v>
      </c>
    </row>
    <row r="132" spans="1:3" ht="31.5" x14ac:dyDescent="0.25">
      <c r="A132" s="290" t="s">
        <v>2214</v>
      </c>
      <c r="B132" s="290" t="s">
        <v>2215</v>
      </c>
      <c r="C132" s="291">
        <v>4</v>
      </c>
    </row>
    <row r="133" spans="1:3" ht="31.5" x14ac:dyDescent="0.25">
      <c r="A133" s="290" t="s">
        <v>2216</v>
      </c>
      <c r="B133" s="290" t="s">
        <v>2217</v>
      </c>
      <c r="C133" s="291">
        <v>4</v>
      </c>
    </row>
    <row r="134" spans="1:3" ht="31.5" x14ac:dyDescent="0.25">
      <c r="A134" s="290" t="s">
        <v>2218</v>
      </c>
      <c r="B134" s="290" t="s">
        <v>2219</v>
      </c>
      <c r="C134" s="291">
        <v>6</v>
      </c>
    </row>
    <row r="135" spans="1:3" ht="15.75" x14ac:dyDescent="0.25">
      <c r="A135" s="290" t="s">
        <v>2186</v>
      </c>
      <c r="B135" s="290" t="s">
        <v>2187</v>
      </c>
      <c r="C135" s="291">
        <v>3</v>
      </c>
    </row>
    <row r="136" spans="1:3" ht="31.5" x14ac:dyDescent="0.25">
      <c r="A136" s="290" t="s">
        <v>2220</v>
      </c>
      <c r="B136" s="290" t="s">
        <v>2221</v>
      </c>
      <c r="C136" s="291">
        <v>5</v>
      </c>
    </row>
    <row r="137" spans="1:3" ht="31.5" x14ac:dyDescent="0.25">
      <c r="A137" s="290" t="s">
        <v>2222</v>
      </c>
      <c r="B137" s="290" t="s">
        <v>2223</v>
      </c>
      <c r="C137" s="291">
        <v>6</v>
      </c>
    </row>
    <row r="138" spans="1:3" ht="31.5" x14ac:dyDescent="0.25">
      <c r="A138" s="290" t="s">
        <v>2224</v>
      </c>
      <c r="B138" s="290" t="s">
        <v>2225</v>
      </c>
      <c r="C138" s="291">
        <v>4</v>
      </c>
    </row>
    <row r="139" spans="1:3" ht="31.5" x14ac:dyDescent="0.25">
      <c r="A139" s="290" t="s">
        <v>2226</v>
      </c>
      <c r="B139" s="290" t="s">
        <v>2227</v>
      </c>
      <c r="C139" s="291">
        <v>5</v>
      </c>
    </row>
    <row r="140" spans="1:3" ht="31.5" x14ac:dyDescent="0.25">
      <c r="A140" s="290" t="s">
        <v>2228</v>
      </c>
      <c r="B140" s="290" t="s">
        <v>2229</v>
      </c>
      <c r="C140" s="291">
        <v>4</v>
      </c>
    </row>
    <row r="141" spans="1:3" ht="31.5" x14ac:dyDescent="0.25">
      <c r="A141" s="290" t="s">
        <v>2230</v>
      </c>
      <c r="B141" s="290" t="s">
        <v>2231</v>
      </c>
      <c r="C141" s="291">
        <v>4</v>
      </c>
    </row>
    <row r="142" spans="1:3" ht="31.5" x14ac:dyDescent="0.25">
      <c r="A142" s="290" t="s">
        <v>2232</v>
      </c>
      <c r="B142" s="290" t="s">
        <v>2233</v>
      </c>
      <c r="C142" s="291">
        <v>4</v>
      </c>
    </row>
    <row r="143" spans="1:3" ht="31.5" x14ac:dyDescent="0.25">
      <c r="A143" s="290" t="s">
        <v>2234</v>
      </c>
      <c r="B143" s="290" t="s">
        <v>2235</v>
      </c>
      <c r="C143" s="291">
        <v>5</v>
      </c>
    </row>
    <row r="144" spans="1:3" ht="31.5" x14ac:dyDescent="0.25">
      <c r="A144" s="290" t="s">
        <v>2236</v>
      </c>
      <c r="B144" s="290" t="s">
        <v>2237</v>
      </c>
      <c r="C144" s="291">
        <v>6</v>
      </c>
    </row>
    <row r="145" spans="1:3" ht="31.5" x14ac:dyDescent="0.25">
      <c r="A145" s="290" t="s">
        <v>2238</v>
      </c>
      <c r="B145" s="290" t="s">
        <v>2593</v>
      </c>
      <c r="C145" s="291">
        <v>5</v>
      </c>
    </row>
    <row r="146" spans="1:3" ht="15.75" x14ac:dyDescent="0.25">
      <c r="A146" s="290" t="s">
        <v>2188</v>
      </c>
      <c r="B146" s="290" t="s">
        <v>2189</v>
      </c>
      <c r="C146" s="291">
        <v>7</v>
      </c>
    </row>
    <row r="147" spans="1:3" ht="31.5" x14ac:dyDescent="0.25">
      <c r="A147" s="290" t="s">
        <v>2239</v>
      </c>
      <c r="B147" s="290" t="s">
        <v>2240</v>
      </c>
      <c r="C147" s="291">
        <v>6</v>
      </c>
    </row>
    <row r="148" spans="1:3" ht="31.5" x14ac:dyDescent="0.25">
      <c r="A148" s="290" t="s">
        <v>2241</v>
      </c>
      <c r="B148" s="290" t="s">
        <v>2242</v>
      </c>
      <c r="C148" s="291">
        <v>1</v>
      </c>
    </row>
    <row r="149" spans="1:3" ht="31.5" x14ac:dyDescent="0.25">
      <c r="A149" s="290" t="s">
        <v>2243</v>
      </c>
      <c r="B149" s="290" t="s">
        <v>2244</v>
      </c>
      <c r="C149" s="291">
        <v>6</v>
      </c>
    </row>
    <row r="150" spans="1:3" ht="31.5" x14ac:dyDescent="0.25">
      <c r="A150" s="290" t="s">
        <v>2245</v>
      </c>
      <c r="B150" s="290" t="s">
        <v>2246</v>
      </c>
      <c r="C150" s="291">
        <v>6</v>
      </c>
    </row>
    <row r="151" spans="1:3" ht="31.5" x14ac:dyDescent="0.25">
      <c r="A151" s="290" t="s">
        <v>2247</v>
      </c>
      <c r="B151" s="290" t="s">
        <v>2248</v>
      </c>
      <c r="C151" s="291">
        <v>6</v>
      </c>
    </row>
    <row r="152" spans="1:3" ht="31.5" x14ac:dyDescent="0.25">
      <c r="A152" s="290" t="s">
        <v>2249</v>
      </c>
      <c r="B152" s="290" t="s">
        <v>2250</v>
      </c>
      <c r="C152" s="291">
        <v>4</v>
      </c>
    </row>
    <row r="153" spans="1:3" ht="31.5" x14ac:dyDescent="0.25">
      <c r="A153" s="290" t="s">
        <v>2251</v>
      </c>
      <c r="B153" s="290" t="s">
        <v>2252</v>
      </c>
      <c r="C153" s="291">
        <v>6</v>
      </c>
    </row>
    <row r="154" spans="1:3" ht="31.5" x14ac:dyDescent="0.25">
      <c r="A154" s="290" t="s">
        <v>2253</v>
      </c>
      <c r="B154" s="290" t="s">
        <v>2254</v>
      </c>
      <c r="C154" s="291">
        <v>3</v>
      </c>
    </row>
    <row r="155" spans="1:3" ht="31.5" x14ac:dyDescent="0.25">
      <c r="A155" s="290" t="s">
        <v>2594</v>
      </c>
      <c r="B155" s="290" t="s">
        <v>2595</v>
      </c>
      <c r="C155" s="291">
        <v>4</v>
      </c>
    </row>
    <row r="156" spans="1:3" ht="31.5" x14ac:dyDescent="0.25">
      <c r="A156" s="290" t="s">
        <v>2596</v>
      </c>
      <c r="B156" s="290" t="s">
        <v>2597</v>
      </c>
      <c r="C156" s="291">
        <v>5</v>
      </c>
    </row>
    <row r="157" spans="1:3" ht="31.5" x14ac:dyDescent="0.25">
      <c r="A157" s="290" t="s">
        <v>2190</v>
      </c>
      <c r="B157" s="290" t="s">
        <v>2191</v>
      </c>
      <c r="C157" s="291">
        <v>3</v>
      </c>
    </row>
    <row r="158" spans="1:3" ht="31.5" x14ac:dyDescent="0.25">
      <c r="A158" s="290" t="s">
        <v>2598</v>
      </c>
      <c r="B158" s="290" t="s">
        <v>2599</v>
      </c>
      <c r="C158" s="291">
        <v>5</v>
      </c>
    </row>
    <row r="159" spans="1:3" ht="31.5" x14ac:dyDescent="0.25">
      <c r="A159" s="290" t="s">
        <v>2600</v>
      </c>
      <c r="B159" s="290" t="s">
        <v>2601</v>
      </c>
      <c r="C159" s="291">
        <v>5</v>
      </c>
    </row>
    <row r="160" spans="1:3" ht="31.5" x14ac:dyDescent="0.25">
      <c r="A160" s="290" t="s">
        <v>2602</v>
      </c>
      <c r="B160" s="290" t="s">
        <v>2603</v>
      </c>
      <c r="C160" s="291">
        <v>5</v>
      </c>
    </row>
    <row r="161" spans="1:3" ht="31.5" x14ac:dyDescent="0.25">
      <c r="A161" s="290" t="s">
        <v>2604</v>
      </c>
      <c r="B161" s="290" t="s">
        <v>2605</v>
      </c>
      <c r="C161" s="291">
        <v>5</v>
      </c>
    </row>
    <row r="162" spans="1:3" ht="31.5" x14ac:dyDescent="0.25">
      <c r="A162" s="290" t="s">
        <v>2606</v>
      </c>
      <c r="B162" s="290" t="s">
        <v>2607</v>
      </c>
      <c r="C162" s="291">
        <v>5</v>
      </c>
    </row>
    <row r="163" spans="1:3" ht="31.5" x14ac:dyDescent="0.25">
      <c r="A163" s="290" t="s">
        <v>2608</v>
      </c>
      <c r="B163" s="290" t="s">
        <v>2609</v>
      </c>
      <c r="C163" s="291">
        <v>5</v>
      </c>
    </row>
    <row r="164" spans="1:3" ht="31.5" x14ac:dyDescent="0.25">
      <c r="A164" s="290" t="s">
        <v>2610</v>
      </c>
      <c r="B164" s="290" t="s">
        <v>2611</v>
      </c>
      <c r="C164" s="291">
        <v>6</v>
      </c>
    </row>
    <row r="165" spans="1:3" ht="31.5" x14ac:dyDescent="0.25">
      <c r="A165" s="290" t="s">
        <v>2612</v>
      </c>
      <c r="B165" s="290" t="s">
        <v>2613</v>
      </c>
      <c r="C165" s="291">
        <v>4</v>
      </c>
    </row>
    <row r="166" spans="1:3" ht="31.5" x14ac:dyDescent="0.25">
      <c r="A166" s="290" t="s">
        <v>2666</v>
      </c>
      <c r="B166" s="290" t="s">
        <v>2836</v>
      </c>
      <c r="C166" s="291">
        <v>3</v>
      </c>
    </row>
    <row r="167" spans="1:3" ht="15.75" x14ac:dyDescent="0.25">
      <c r="A167" s="290" t="s">
        <v>2192</v>
      </c>
      <c r="B167" s="290" t="s">
        <v>2193</v>
      </c>
      <c r="C167" s="291">
        <v>6</v>
      </c>
    </row>
    <row r="168" spans="1:3" ht="31.5" x14ac:dyDescent="0.25">
      <c r="A168" s="290" t="s">
        <v>2194</v>
      </c>
      <c r="B168" s="290" t="s">
        <v>2195</v>
      </c>
      <c r="C168" s="291">
        <v>5</v>
      </c>
    </row>
    <row r="169" spans="1:3" ht="15.75" x14ac:dyDescent="0.25">
      <c r="A169" s="290" t="s">
        <v>2196</v>
      </c>
      <c r="B169" s="290" t="s">
        <v>2197</v>
      </c>
      <c r="C169" s="291">
        <v>3</v>
      </c>
    </row>
    <row r="170" spans="1:3" ht="15.75" x14ac:dyDescent="0.25">
      <c r="A170" s="290" t="s">
        <v>2198</v>
      </c>
      <c r="B170" s="290" t="s">
        <v>2199</v>
      </c>
      <c r="C170" s="291">
        <v>5</v>
      </c>
    </row>
    <row r="171" spans="1:3" ht="15.75" x14ac:dyDescent="0.25">
      <c r="A171" s="290" t="s">
        <v>1207</v>
      </c>
      <c r="B171" s="290" t="s">
        <v>2200</v>
      </c>
      <c r="C171" s="291">
        <v>5</v>
      </c>
    </row>
    <row r="172" spans="1:3" ht="15.75" x14ac:dyDescent="0.25">
      <c r="A172" s="290" t="s">
        <v>2255</v>
      </c>
      <c r="B172" s="290" t="s">
        <v>2256</v>
      </c>
      <c r="C172" s="291">
        <v>4</v>
      </c>
    </row>
    <row r="173" spans="1:3" ht="31.5" x14ac:dyDescent="0.25">
      <c r="A173" s="290" t="s">
        <v>2257</v>
      </c>
      <c r="B173" s="290" t="s">
        <v>2015</v>
      </c>
      <c r="C173" s="291">
        <v>2</v>
      </c>
    </row>
    <row r="174" spans="1:3" ht="15.75" x14ac:dyDescent="0.25">
      <c r="A174" s="290" t="s">
        <v>2258</v>
      </c>
      <c r="B174" s="290" t="s">
        <v>2259</v>
      </c>
      <c r="C174" s="291">
        <v>3</v>
      </c>
    </row>
    <row r="175" spans="1:3" ht="15.75" x14ac:dyDescent="0.25">
      <c r="A175" s="290" t="s">
        <v>2260</v>
      </c>
      <c r="B175" s="290" t="s">
        <v>2261</v>
      </c>
      <c r="C175" s="291">
        <v>3</v>
      </c>
    </row>
    <row r="176" spans="1:3" ht="15.75" x14ac:dyDescent="0.25">
      <c r="A176" s="290" t="s">
        <v>2262</v>
      </c>
      <c r="B176" s="290" t="s">
        <v>2263</v>
      </c>
      <c r="C176" s="291">
        <v>5</v>
      </c>
    </row>
    <row r="177" spans="1:3" ht="15.75" x14ac:dyDescent="0.25">
      <c r="A177" s="290" t="s">
        <v>2264</v>
      </c>
      <c r="B177" s="290" t="s">
        <v>2274</v>
      </c>
      <c r="C177" s="291">
        <v>5</v>
      </c>
    </row>
    <row r="178" spans="1:3" ht="15.75" x14ac:dyDescent="0.25">
      <c r="A178" s="290" t="s">
        <v>2265</v>
      </c>
      <c r="B178" s="290" t="s">
        <v>2266</v>
      </c>
      <c r="C178" s="291">
        <v>2</v>
      </c>
    </row>
    <row r="179" spans="1:3" ht="15.75" x14ac:dyDescent="0.25">
      <c r="A179" s="290" t="s">
        <v>2267</v>
      </c>
      <c r="B179" s="290" t="s">
        <v>2268</v>
      </c>
      <c r="C179" s="291">
        <v>3</v>
      </c>
    </row>
    <row r="180" spans="1:3" ht="15.75" x14ac:dyDescent="0.25">
      <c r="A180" s="290" t="s">
        <v>2269</v>
      </c>
      <c r="B180" s="290" t="s">
        <v>2270</v>
      </c>
      <c r="C180" s="291">
        <v>4</v>
      </c>
    </row>
    <row r="181" spans="1:3" ht="15.75" x14ac:dyDescent="0.25">
      <c r="A181" s="290" t="s">
        <v>2271</v>
      </c>
      <c r="B181" s="290" t="s">
        <v>2272</v>
      </c>
      <c r="C181" s="291">
        <v>2</v>
      </c>
    </row>
    <row r="182" spans="1:3" ht="15.75" x14ac:dyDescent="0.25">
      <c r="A182" s="290" t="s">
        <v>2273</v>
      </c>
      <c r="B182" s="290" t="s">
        <v>2614</v>
      </c>
      <c r="C182" s="291">
        <v>2</v>
      </c>
    </row>
    <row r="183" spans="1:3" ht="15.75" x14ac:dyDescent="0.25">
      <c r="A183" s="290" t="s">
        <v>2275</v>
      </c>
      <c r="B183" s="290" t="s">
        <v>2276</v>
      </c>
      <c r="C183" s="291">
        <v>5</v>
      </c>
    </row>
    <row r="184" spans="1:3" ht="31.5" x14ac:dyDescent="0.25">
      <c r="A184" s="290" t="s">
        <v>2277</v>
      </c>
      <c r="B184" s="290" t="s">
        <v>2015</v>
      </c>
      <c r="C184" s="291">
        <v>2</v>
      </c>
    </row>
    <row r="185" spans="1:3" ht="15.75" x14ac:dyDescent="0.25">
      <c r="A185" s="290" t="s">
        <v>2278</v>
      </c>
      <c r="B185" s="290" t="s">
        <v>2279</v>
      </c>
      <c r="C185" s="291">
        <v>3</v>
      </c>
    </row>
    <row r="186" spans="1:3" ht="31.5" x14ac:dyDescent="0.25">
      <c r="A186" s="290" t="s">
        <v>2280</v>
      </c>
      <c r="B186" s="290" t="s">
        <v>2615</v>
      </c>
      <c r="C186" s="291">
        <v>3</v>
      </c>
    </row>
    <row r="187" spans="1:3" ht="31.5" x14ac:dyDescent="0.25">
      <c r="A187" s="290" t="s">
        <v>2616</v>
      </c>
      <c r="B187" s="290" t="s">
        <v>2617</v>
      </c>
      <c r="C187" s="291">
        <v>3</v>
      </c>
    </row>
    <row r="188" spans="1:3" ht="15.75" x14ac:dyDescent="0.25">
      <c r="A188" s="290" t="s">
        <v>2618</v>
      </c>
      <c r="B188" s="290" t="s">
        <v>2619</v>
      </c>
      <c r="C188" s="291">
        <v>5</v>
      </c>
    </row>
    <row r="189" spans="1:3" ht="15.75" x14ac:dyDescent="0.25">
      <c r="A189" s="290" t="s">
        <v>2281</v>
      </c>
      <c r="B189" s="290" t="s">
        <v>2282</v>
      </c>
      <c r="C189" s="291">
        <v>4</v>
      </c>
    </row>
    <row r="190" spans="1:3" ht="31.5" x14ac:dyDescent="0.25">
      <c r="A190" s="290" t="s">
        <v>2283</v>
      </c>
      <c r="B190" s="290" t="s">
        <v>2015</v>
      </c>
      <c r="C190" s="291">
        <v>2</v>
      </c>
    </row>
    <row r="191" spans="1:3" ht="15.75" x14ac:dyDescent="0.25">
      <c r="A191" s="290" t="s">
        <v>2284</v>
      </c>
      <c r="B191" s="290" t="s">
        <v>2285</v>
      </c>
      <c r="C191" s="291">
        <v>1</v>
      </c>
    </row>
    <row r="192" spans="1:3" ht="15.75" x14ac:dyDescent="0.25">
      <c r="A192" s="290" t="s">
        <v>2286</v>
      </c>
      <c r="B192" s="290" t="s">
        <v>2287</v>
      </c>
      <c r="C192" s="291">
        <v>4</v>
      </c>
    </row>
    <row r="193" spans="1:3" ht="15.75" x14ac:dyDescent="0.25">
      <c r="A193" s="290" t="s">
        <v>2620</v>
      </c>
      <c r="B193" s="290" t="s">
        <v>2621</v>
      </c>
      <c r="C193" s="291">
        <v>3</v>
      </c>
    </row>
    <row r="194" spans="1:3" ht="15.75" x14ac:dyDescent="0.25">
      <c r="A194" s="290" t="s">
        <v>2622</v>
      </c>
      <c r="B194" s="290" t="s">
        <v>2954</v>
      </c>
      <c r="C194" s="291">
        <v>4</v>
      </c>
    </row>
    <row r="195" spans="1:3" ht="15.75" x14ac:dyDescent="0.25">
      <c r="A195" s="290" t="s">
        <v>2288</v>
      </c>
      <c r="B195" s="290" t="s">
        <v>2289</v>
      </c>
      <c r="C195" s="291">
        <v>4</v>
      </c>
    </row>
    <row r="196" spans="1:3" ht="15.75" x14ac:dyDescent="0.25">
      <c r="A196" s="290" t="s">
        <v>2290</v>
      </c>
      <c r="B196" s="290" t="s">
        <v>2291</v>
      </c>
      <c r="C196" s="291">
        <v>4</v>
      </c>
    </row>
    <row r="197" spans="1:3" ht="15.75" x14ac:dyDescent="0.25">
      <c r="A197" s="290" t="s">
        <v>2292</v>
      </c>
      <c r="B197" s="290" t="s">
        <v>2293</v>
      </c>
      <c r="C197" s="291">
        <v>2</v>
      </c>
    </row>
    <row r="198" spans="1:3" ht="15.75" x14ac:dyDescent="0.25">
      <c r="A198" s="290" t="s">
        <v>2294</v>
      </c>
      <c r="B198" s="290" t="s">
        <v>2295</v>
      </c>
      <c r="C198" s="291">
        <v>3</v>
      </c>
    </row>
    <row r="199" spans="1:3" ht="15.75" x14ac:dyDescent="0.25">
      <c r="A199" s="290" t="s">
        <v>2296</v>
      </c>
      <c r="B199" s="290" t="s">
        <v>2297</v>
      </c>
      <c r="C199" s="291">
        <v>4</v>
      </c>
    </row>
    <row r="200" spans="1:3" ht="15.75" x14ac:dyDescent="0.25">
      <c r="A200" s="290" t="s">
        <v>2298</v>
      </c>
      <c r="B200" s="290" t="s">
        <v>2299</v>
      </c>
      <c r="C200" s="291">
        <v>2</v>
      </c>
    </row>
    <row r="201" spans="1:3" ht="15.75" x14ac:dyDescent="0.25">
      <c r="A201" s="290" t="s">
        <v>2300</v>
      </c>
      <c r="B201" s="290" t="s">
        <v>2301</v>
      </c>
      <c r="C201" s="291">
        <v>4</v>
      </c>
    </row>
    <row r="202" spans="1:3" ht="15.75" x14ac:dyDescent="0.25">
      <c r="A202" s="290" t="s">
        <v>2302</v>
      </c>
      <c r="B202" s="290" t="s">
        <v>2303</v>
      </c>
      <c r="C202" s="291">
        <v>4</v>
      </c>
    </row>
    <row r="203" spans="1:3" ht="15.75" x14ac:dyDescent="0.25">
      <c r="A203" s="290" t="s">
        <v>2304</v>
      </c>
      <c r="B203" s="290" t="s">
        <v>2305</v>
      </c>
      <c r="C203" s="291">
        <v>4</v>
      </c>
    </row>
    <row r="204" spans="1:3" ht="31.5" x14ac:dyDescent="0.25">
      <c r="A204" s="290" t="s">
        <v>2306</v>
      </c>
      <c r="B204" s="290" t="s">
        <v>2307</v>
      </c>
      <c r="C204" s="291">
        <v>3</v>
      </c>
    </row>
    <row r="205" spans="1:3" ht="31.5" x14ac:dyDescent="0.25">
      <c r="A205" s="290" t="s">
        <v>2308</v>
      </c>
      <c r="B205" s="290" t="s">
        <v>2015</v>
      </c>
      <c r="C205" s="291">
        <v>2</v>
      </c>
    </row>
    <row r="206" spans="1:3" ht="31.5" x14ac:dyDescent="0.25">
      <c r="A206" s="290" t="s">
        <v>2309</v>
      </c>
      <c r="B206" s="290" t="s">
        <v>2310</v>
      </c>
      <c r="C206" s="291">
        <v>1</v>
      </c>
    </row>
    <row r="207" spans="1:3" ht="31.5" x14ac:dyDescent="0.25">
      <c r="A207" s="290" t="s">
        <v>2311</v>
      </c>
      <c r="B207" s="290" t="s">
        <v>2312</v>
      </c>
      <c r="C207" s="291">
        <v>4</v>
      </c>
    </row>
    <row r="208" spans="1:3" ht="31.5" x14ac:dyDescent="0.25">
      <c r="A208" s="290" t="s">
        <v>2313</v>
      </c>
      <c r="B208" s="290" t="s">
        <v>2314</v>
      </c>
      <c r="C208" s="291">
        <v>4</v>
      </c>
    </row>
    <row r="209" spans="1:3" ht="31.5" x14ac:dyDescent="0.25">
      <c r="A209" s="290" t="s">
        <v>2315</v>
      </c>
      <c r="B209" s="290" t="s">
        <v>2316</v>
      </c>
      <c r="C209" s="291">
        <v>4</v>
      </c>
    </row>
    <row r="210" spans="1:3" ht="31.5" x14ac:dyDescent="0.25">
      <c r="A210" s="290" t="s">
        <v>2317</v>
      </c>
      <c r="B210" s="290" t="s">
        <v>2318</v>
      </c>
      <c r="C210" s="291">
        <v>4</v>
      </c>
    </row>
    <row r="211" spans="1:3" ht="31.5" x14ac:dyDescent="0.25">
      <c r="A211" s="290" t="s">
        <v>2319</v>
      </c>
      <c r="B211" s="290" t="s">
        <v>2320</v>
      </c>
      <c r="C211" s="291">
        <v>2</v>
      </c>
    </row>
    <row r="212" spans="1:3" ht="31.5" x14ac:dyDescent="0.25">
      <c r="A212" s="290" t="s">
        <v>2321</v>
      </c>
      <c r="B212" s="290" t="s">
        <v>2322</v>
      </c>
      <c r="C212" s="291">
        <v>1</v>
      </c>
    </row>
    <row r="213" spans="1:3" ht="31.5" x14ac:dyDescent="0.25">
      <c r="A213" s="290" t="s">
        <v>2323</v>
      </c>
      <c r="B213" s="290" t="s">
        <v>2324</v>
      </c>
      <c r="C213" s="291">
        <v>1</v>
      </c>
    </row>
    <row r="214" spans="1:3" ht="31.5" x14ac:dyDescent="0.25">
      <c r="A214" s="290" t="s">
        <v>2862</v>
      </c>
      <c r="B214" s="290" t="s">
        <v>2863</v>
      </c>
      <c r="C214" s="291">
        <v>4</v>
      </c>
    </row>
    <row r="215" spans="1:3" ht="15.75" x14ac:dyDescent="0.25">
      <c r="A215" s="290" t="s">
        <v>2325</v>
      </c>
      <c r="B215" s="290" t="s">
        <v>2326</v>
      </c>
      <c r="C215" s="291">
        <v>7</v>
      </c>
    </row>
    <row r="216" spans="1:3" ht="15.75" x14ac:dyDescent="0.25">
      <c r="A216" s="290" t="s">
        <v>1226</v>
      </c>
      <c r="B216" s="290" t="s">
        <v>2327</v>
      </c>
      <c r="C216" s="291">
        <v>5</v>
      </c>
    </row>
    <row r="217" spans="1:3" ht="15.75" x14ac:dyDescent="0.25">
      <c r="A217" s="290" t="s">
        <v>1231</v>
      </c>
      <c r="B217" s="290" t="s">
        <v>2328</v>
      </c>
      <c r="C217" s="291">
        <v>6</v>
      </c>
    </row>
    <row r="218" spans="1:3" ht="15.75" x14ac:dyDescent="0.25">
      <c r="A218" s="290" t="s">
        <v>1233</v>
      </c>
      <c r="B218" s="290" t="s">
        <v>2329</v>
      </c>
      <c r="C218" s="291">
        <v>5</v>
      </c>
    </row>
    <row r="219" spans="1:3" ht="15.75" x14ac:dyDescent="0.25">
      <c r="A219" s="290" t="s">
        <v>2330</v>
      </c>
      <c r="B219" s="290" t="s">
        <v>2331</v>
      </c>
      <c r="C219" s="291">
        <v>2</v>
      </c>
    </row>
    <row r="220" spans="1:3" ht="15.75" x14ac:dyDescent="0.25">
      <c r="A220" s="290" t="s">
        <v>1232</v>
      </c>
      <c r="B220" s="290" t="s">
        <v>2332</v>
      </c>
      <c r="C220" s="291">
        <v>3</v>
      </c>
    </row>
    <row r="221" spans="1:3" ht="15.75" x14ac:dyDescent="0.25">
      <c r="A221" s="290" t="s">
        <v>1228</v>
      </c>
      <c r="B221" s="290" t="s">
        <v>2333</v>
      </c>
      <c r="C221" s="291">
        <v>1</v>
      </c>
    </row>
    <row r="222" spans="1:3" ht="15.75" x14ac:dyDescent="0.25">
      <c r="A222" s="290" t="s">
        <v>2334</v>
      </c>
      <c r="B222" s="290" t="s">
        <v>2335</v>
      </c>
      <c r="C222" s="291">
        <v>7</v>
      </c>
    </row>
    <row r="223" spans="1:3" ht="15.75" x14ac:dyDescent="0.25">
      <c r="A223" s="290" t="s">
        <v>2336</v>
      </c>
      <c r="B223" s="290" t="s">
        <v>2337</v>
      </c>
      <c r="C223" s="291">
        <v>2</v>
      </c>
    </row>
    <row r="224" spans="1:3" ht="31.5" x14ac:dyDescent="0.25">
      <c r="A224" s="290" t="s">
        <v>1214</v>
      </c>
      <c r="B224" s="290" t="s">
        <v>2338</v>
      </c>
      <c r="C224" s="291">
        <v>5</v>
      </c>
    </row>
    <row r="225" spans="1:3" ht="31.5" x14ac:dyDescent="0.25">
      <c r="A225" s="290" t="s">
        <v>1227</v>
      </c>
      <c r="B225" s="290" t="s">
        <v>2015</v>
      </c>
      <c r="C225" s="291">
        <v>2</v>
      </c>
    </row>
    <row r="226" spans="1:3" ht="31.5" x14ac:dyDescent="0.25">
      <c r="A226" s="290" t="s">
        <v>1219</v>
      </c>
      <c r="B226" s="290" t="s">
        <v>2339</v>
      </c>
      <c r="C226" s="291">
        <v>6</v>
      </c>
    </row>
    <row r="227" spans="1:3" ht="31.5" x14ac:dyDescent="0.25">
      <c r="A227" s="290" t="s">
        <v>2340</v>
      </c>
      <c r="B227" s="290" t="s">
        <v>2341</v>
      </c>
      <c r="C227" s="291">
        <v>4</v>
      </c>
    </row>
    <row r="228" spans="1:3" ht="31.5" x14ac:dyDescent="0.25">
      <c r="A228" s="290" t="s">
        <v>2342</v>
      </c>
      <c r="B228" s="290" t="s">
        <v>2343</v>
      </c>
      <c r="C228" s="291">
        <v>6</v>
      </c>
    </row>
    <row r="229" spans="1:3" ht="31.5" x14ac:dyDescent="0.25">
      <c r="A229" s="290" t="s">
        <v>2344</v>
      </c>
      <c r="B229" s="290" t="s">
        <v>2345</v>
      </c>
      <c r="C229" s="291">
        <v>4</v>
      </c>
    </row>
    <row r="230" spans="1:3" ht="31.5" x14ac:dyDescent="0.25">
      <c r="A230" s="290" t="s">
        <v>2346</v>
      </c>
      <c r="B230" s="290" t="s">
        <v>2347</v>
      </c>
      <c r="C230" s="291">
        <v>6</v>
      </c>
    </row>
    <row r="231" spans="1:3" ht="31.5" x14ac:dyDescent="0.25">
      <c r="A231" s="290" t="s">
        <v>2348</v>
      </c>
      <c r="B231" s="290" t="s">
        <v>2349</v>
      </c>
      <c r="C231" s="291">
        <v>4</v>
      </c>
    </row>
    <row r="232" spans="1:3" ht="31.5" x14ac:dyDescent="0.25">
      <c r="A232" s="290" t="s">
        <v>2350</v>
      </c>
      <c r="B232" s="290" t="s">
        <v>2351</v>
      </c>
      <c r="C232" s="291">
        <v>7</v>
      </c>
    </row>
    <row r="233" spans="1:3" ht="31.5" x14ac:dyDescent="0.25">
      <c r="A233" s="290" t="s">
        <v>2352</v>
      </c>
      <c r="B233" s="290" t="s">
        <v>2353</v>
      </c>
      <c r="C233" s="291">
        <v>8</v>
      </c>
    </row>
    <row r="234" spans="1:3" ht="31.5" x14ac:dyDescent="0.25">
      <c r="A234" s="290" t="s">
        <v>2354</v>
      </c>
      <c r="B234" s="290" t="s">
        <v>2355</v>
      </c>
      <c r="C234" s="291">
        <v>6</v>
      </c>
    </row>
    <row r="235" spans="1:3" ht="31.5" x14ac:dyDescent="0.25">
      <c r="A235" s="290" t="s">
        <v>2356</v>
      </c>
      <c r="B235" s="290" t="s">
        <v>2357</v>
      </c>
      <c r="C235" s="291">
        <v>5</v>
      </c>
    </row>
    <row r="236" spans="1:3" ht="31.5" x14ac:dyDescent="0.25">
      <c r="A236" s="290" t="s">
        <v>2358</v>
      </c>
      <c r="B236" s="290" t="s">
        <v>2359</v>
      </c>
      <c r="C236" s="291">
        <v>6</v>
      </c>
    </row>
    <row r="237" spans="1:3" ht="31.5" x14ac:dyDescent="0.25">
      <c r="A237" s="290" t="s">
        <v>2360</v>
      </c>
      <c r="B237" s="290" t="s">
        <v>2361</v>
      </c>
      <c r="C237" s="291">
        <v>1</v>
      </c>
    </row>
    <row r="238" spans="1:3" ht="31.5" x14ac:dyDescent="0.25">
      <c r="A238" s="290" t="s">
        <v>2362</v>
      </c>
      <c r="B238" s="290" t="s">
        <v>2363</v>
      </c>
      <c r="C238" s="291">
        <v>4</v>
      </c>
    </row>
    <row r="239" spans="1:3" ht="15.75" x14ac:dyDescent="0.25">
      <c r="A239" s="290" t="s">
        <v>2364</v>
      </c>
      <c r="B239" s="290" t="s">
        <v>2365</v>
      </c>
      <c r="C239" s="291">
        <v>5</v>
      </c>
    </row>
    <row r="240" spans="1:3" ht="31.5" x14ac:dyDescent="0.25">
      <c r="A240" s="290" t="s">
        <v>2366</v>
      </c>
      <c r="B240" s="290" t="s">
        <v>2015</v>
      </c>
      <c r="C240" s="291">
        <v>2</v>
      </c>
    </row>
    <row r="241" spans="1:3" ht="15.75" x14ac:dyDescent="0.25">
      <c r="A241" s="290" t="s">
        <v>2367</v>
      </c>
      <c r="B241" s="290" t="s">
        <v>2368</v>
      </c>
      <c r="C241" s="291">
        <v>6</v>
      </c>
    </row>
    <row r="242" spans="1:3" ht="15.75" x14ac:dyDescent="0.25">
      <c r="A242" s="290" t="s">
        <v>2369</v>
      </c>
      <c r="B242" s="290" t="s">
        <v>2370</v>
      </c>
      <c r="C242" s="291">
        <v>5</v>
      </c>
    </row>
    <row r="243" spans="1:3" ht="31.5" x14ac:dyDescent="0.25">
      <c r="A243" s="290" t="s">
        <v>2371</v>
      </c>
      <c r="B243" s="290" t="s">
        <v>2372</v>
      </c>
      <c r="C243" s="291">
        <v>4</v>
      </c>
    </row>
    <row r="244" spans="1:3" ht="15.75" x14ac:dyDescent="0.25">
      <c r="A244" s="290" t="s">
        <v>2373</v>
      </c>
      <c r="B244" s="290" t="s">
        <v>2374</v>
      </c>
      <c r="C244" s="291">
        <v>5</v>
      </c>
    </row>
    <row r="245" spans="1:3" ht="15.75" x14ac:dyDescent="0.25">
      <c r="A245" s="290" t="s">
        <v>2375</v>
      </c>
      <c r="B245" s="290" t="s">
        <v>2376</v>
      </c>
      <c r="C245" s="291">
        <v>5</v>
      </c>
    </row>
    <row r="246" spans="1:3" ht="31.5" x14ac:dyDescent="0.25">
      <c r="A246" s="290" t="s">
        <v>2377</v>
      </c>
      <c r="B246" s="290" t="s">
        <v>2378</v>
      </c>
      <c r="C246" s="291">
        <v>4</v>
      </c>
    </row>
    <row r="247" spans="1:3" ht="15.75" x14ac:dyDescent="0.25">
      <c r="A247" s="290" t="s">
        <v>2379</v>
      </c>
      <c r="B247" s="290" t="s">
        <v>2380</v>
      </c>
      <c r="C247" s="291">
        <v>4</v>
      </c>
    </row>
    <row r="248" spans="1:3" ht="15.75" x14ac:dyDescent="0.25">
      <c r="A248" s="290" t="s">
        <v>2623</v>
      </c>
      <c r="B248" s="290" t="s">
        <v>2624</v>
      </c>
      <c r="C248" s="291">
        <v>5</v>
      </c>
    </row>
    <row r="249" spans="1:3" ht="15.75" x14ac:dyDescent="0.25">
      <c r="A249" s="290" t="s">
        <v>2381</v>
      </c>
      <c r="B249" s="290" t="s">
        <v>3225</v>
      </c>
      <c r="C249" s="291">
        <v>8</v>
      </c>
    </row>
    <row r="250" spans="1:3" ht="31.5" x14ac:dyDescent="0.25">
      <c r="A250" s="290" t="s">
        <v>2625</v>
      </c>
      <c r="B250" s="290" t="s">
        <v>2396</v>
      </c>
      <c r="C250" s="291">
        <v>4</v>
      </c>
    </row>
    <row r="251" spans="1:3" ht="31.5" x14ac:dyDescent="0.25">
      <c r="A251" s="290" t="s">
        <v>1229</v>
      </c>
      <c r="B251" s="290" t="s">
        <v>2015</v>
      </c>
      <c r="C251" s="291">
        <v>3</v>
      </c>
    </row>
    <row r="252" spans="1:3" ht="31.5" x14ac:dyDescent="0.25">
      <c r="A252" s="290" t="s">
        <v>2397</v>
      </c>
      <c r="B252" s="290" t="s">
        <v>2398</v>
      </c>
      <c r="C252" s="291">
        <v>5</v>
      </c>
    </row>
    <row r="253" spans="1:3" ht="31.5" x14ac:dyDescent="0.25">
      <c r="A253" s="290" t="s">
        <v>2399</v>
      </c>
      <c r="B253" s="290" t="s">
        <v>2626</v>
      </c>
      <c r="C253" s="291">
        <v>8</v>
      </c>
    </row>
    <row r="254" spans="1:3" ht="31.5" x14ac:dyDescent="0.25">
      <c r="A254" s="290" t="s">
        <v>2400</v>
      </c>
      <c r="B254" s="290" t="s">
        <v>2401</v>
      </c>
      <c r="C254" s="291">
        <v>5</v>
      </c>
    </row>
    <row r="255" spans="1:3" ht="31.5" x14ac:dyDescent="0.25">
      <c r="A255" s="290" t="s">
        <v>2402</v>
      </c>
      <c r="B255" s="290" t="s">
        <v>2403</v>
      </c>
      <c r="C255" s="291">
        <v>4</v>
      </c>
    </row>
    <row r="256" spans="1:3" ht="31.5" x14ac:dyDescent="0.25">
      <c r="A256" s="290" t="s">
        <v>2404</v>
      </c>
      <c r="B256" s="290" t="s">
        <v>2405</v>
      </c>
      <c r="C256" s="291">
        <v>4</v>
      </c>
    </row>
    <row r="257" spans="1:3" ht="31.5" x14ac:dyDescent="0.25">
      <c r="A257" s="290" t="s">
        <v>2406</v>
      </c>
      <c r="B257" s="290" t="s">
        <v>2407</v>
      </c>
      <c r="C257" s="291">
        <v>5</v>
      </c>
    </row>
    <row r="258" spans="1:3" ht="31.5" x14ac:dyDescent="0.25">
      <c r="A258" s="290" t="s">
        <v>2408</v>
      </c>
      <c r="B258" s="290" t="s">
        <v>2409</v>
      </c>
      <c r="C258" s="291">
        <v>6</v>
      </c>
    </row>
    <row r="259" spans="1:3" ht="31.5" x14ac:dyDescent="0.25">
      <c r="A259" s="290" t="s">
        <v>2627</v>
      </c>
      <c r="B259" s="290" t="s">
        <v>2628</v>
      </c>
      <c r="C259" s="291">
        <v>5</v>
      </c>
    </row>
    <row r="260" spans="1:3" ht="31.5" x14ac:dyDescent="0.25">
      <c r="A260" s="290" t="s">
        <v>2629</v>
      </c>
      <c r="B260" s="290" t="s">
        <v>2630</v>
      </c>
      <c r="C260" s="291">
        <v>6</v>
      </c>
    </row>
    <row r="261" spans="1:3" ht="15.75" x14ac:dyDescent="0.25">
      <c r="A261" s="290" t="s">
        <v>2382</v>
      </c>
      <c r="B261" s="290" t="s">
        <v>3226</v>
      </c>
      <c r="C261" s="291">
        <v>8</v>
      </c>
    </row>
    <row r="262" spans="1:3" ht="31.5" x14ac:dyDescent="0.25">
      <c r="A262" s="290" t="s">
        <v>3227</v>
      </c>
      <c r="B262" s="290" t="s">
        <v>3228</v>
      </c>
      <c r="C262" s="291">
        <v>7</v>
      </c>
    </row>
    <row r="263" spans="1:3" ht="15.75" x14ac:dyDescent="0.25">
      <c r="A263" s="290" t="s">
        <v>2383</v>
      </c>
      <c r="B263" s="290" t="s">
        <v>2384</v>
      </c>
      <c r="C263" s="291">
        <v>6</v>
      </c>
    </row>
    <row r="264" spans="1:3" ht="15.75" x14ac:dyDescent="0.25">
      <c r="A264" s="290" t="s">
        <v>2385</v>
      </c>
      <c r="B264" s="290" t="s">
        <v>2386</v>
      </c>
      <c r="C264" s="291">
        <v>8</v>
      </c>
    </row>
    <row r="265" spans="1:3" ht="15.75" x14ac:dyDescent="0.25">
      <c r="A265" s="290" t="s">
        <v>2387</v>
      </c>
      <c r="B265" s="290" t="s">
        <v>2388</v>
      </c>
      <c r="C265" s="291">
        <v>4</v>
      </c>
    </row>
    <row r="266" spans="1:3" ht="15.75" x14ac:dyDescent="0.25">
      <c r="A266" s="290" t="s">
        <v>2389</v>
      </c>
      <c r="B266" s="290" t="s">
        <v>2390</v>
      </c>
      <c r="C266" s="291">
        <v>8</v>
      </c>
    </row>
    <row r="267" spans="1:3" ht="15.75" x14ac:dyDescent="0.25">
      <c r="A267" s="290" t="s">
        <v>1217</v>
      </c>
      <c r="B267" s="290" t="s">
        <v>2391</v>
      </c>
      <c r="C267" s="291">
        <v>6</v>
      </c>
    </row>
    <row r="268" spans="1:3" ht="15.75" x14ac:dyDescent="0.25">
      <c r="A268" s="290" t="s">
        <v>2392</v>
      </c>
      <c r="B268" s="290" t="s">
        <v>2393</v>
      </c>
      <c r="C268" s="291">
        <v>6</v>
      </c>
    </row>
    <row r="269" spans="1:3" ht="15.75" x14ac:dyDescent="0.25">
      <c r="A269" s="290" t="s">
        <v>2394</v>
      </c>
      <c r="B269" s="290" t="s">
        <v>2395</v>
      </c>
      <c r="C269" s="291">
        <v>6</v>
      </c>
    </row>
    <row r="270" spans="1:3" ht="15.75" x14ac:dyDescent="0.25">
      <c r="A270" s="290" t="s">
        <v>2410</v>
      </c>
      <c r="B270" s="290" t="s">
        <v>2411</v>
      </c>
      <c r="C270" s="291">
        <v>4</v>
      </c>
    </row>
    <row r="271" spans="1:3" ht="31.5" x14ac:dyDescent="0.25">
      <c r="A271" s="290" t="s">
        <v>2412</v>
      </c>
      <c r="B271" s="290" t="s">
        <v>2015</v>
      </c>
      <c r="C271" s="291">
        <v>2</v>
      </c>
    </row>
    <row r="272" spans="1:3" ht="15.75" x14ac:dyDescent="0.25">
      <c r="A272" s="290" t="s">
        <v>2413</v>
      </c>
      <c r="B272" s="290" t="s">
        <v>2414</v>
      </c>
      <c r="C272" s="291">
        <v>2</v>
      </c>
    </row>
    <row r="273" spans="1:3" ht="15.75" x14ac:dyDescent="0.25">
      <c r="A273" s="290" t="s">
        <v>2415</v>
      </c>
      <c r="B273" s="290" t="s">
        <v>2416</v>
      </c>
      <c r="C273" s="291">
        <v>5</v>
      </c>
    </row>
    <row r="274" spans="1:3" ht="15.75" x14ac:dyDescent="0.25">
      <c r="A274" s="290" t="s">
        <v>2417</v>
      </c>
      <c r="B274" s="290" t="s">
        <v>2418</v>
      </c>
      <c r="C274" s="291">
        <v>5</v>
      </c>
    </row>
    <row r="275" spans="1:3" ht="15.75" x14ac:dyDescent="0.25">
      <c r="A275" s="290" t="s">
        <v>2419</v>
      </c>
      <c r="B275" s="290" t="s">
        <v>2420</v>
      </c>
      <c r="C275" s="291">
        <v>4</v>
      </c>
    </row>
    <row r="276" spans="1:3" ht="15.75" x14ac:dyDescent="0.25">
      <c r="A276" s="290" t="s">
        <v>2421</v>
      </c>
      <c r="B276" s="290" t="s">
        <v>2422</v>
      </c>
      <c r="C276" s="291">
        <v>4</v>
      </c>
    </row>
    <row r="277" spans="1:3" ht="15.75" x14ac:dyDescent="0.25">
      <c r="A277" s="290" t="s">
        <v>2423</v>
      </c>
      <c r="B277" s="290" t="s">
        <v>2424</v>
      </c>
      <c r="C277" s="291">
        <v>8</v>
      </c>
    </row>
    <row r="278" spans="1:3" ht="31.5" x14ac:dyDescent="0.25">
      <c r="A278" s="290" t="s">
        <v>2425</v>
      </c>
      <c r="B278" s="290" t="s">
        <v>2426</v>
      </c>
      <c r="C278" s="291">
        <v>7</v>
      </c>
    </row>
    <row r="279" spans="1:3" ht="31.5" x14ac:dyDescent="0.25">
      <c r="A279" s="290" t="s">
        <v>2427</v>
      </c>
      <c r="B279" s="290" t="s">
        <v>2428</v>
      </c>
      <c r="C279" s="291">
        <v>6</v>
      </c>
    </row>
    <row r="280" spans="1:3" ht="31.5" x14ac:dyDescent="0.25">
      <c r="A280" s="290" t="s">
        <v>2429</v>
      </c>
      <c r="B280" s="290" t="s">
        <v>2430</v>
      </c>
      <c r="C280" s="291">
        <v>8</v>
      </c>
    </row>
    <row r="281" spans="1:3" ht="31.5" x14ac:dyDescent="0.25">
      <c r="A281" s="290" t="s">
        <v>2431</v>
      </c>
      <c r="B281" s="290" t="s">
        <v>2432</v>
      </c>
      <c r="C281" s="291">
        <v>7</v>
      </c>
    </row>
    <row r="282" spans="1:3" ht="15.75" x14ac:dyDescent="0.25">
      <c r="A282" s="290" t="s">
        <v>2433</v>
      </c>
      <c r="B282" s="290" t="s">
        <v>2434</v>
      </c>
      <c r="C282" s="291">
        <v>6</v>
      </c>
    </row>
    <row r="283" spans="1:3" ht="15.75" x14ac:dyDescent="0.25">
      <c r="A283" s="290" t="s">
        <v>2435</v>
      </c>
      <c r="B283" s="290" t="s">
        <v>2436</v>
      </c>
      <c r="C283" s="291">
        <v>4</v>
      </c>
    </row>
    <row r="284" spans="1:3" ht="15.75" x14ac:dyDescent="0.25">
      <c r="A284" s="290" t="s">
        <v>2955</v>
      </c>
      <c r="B284" s="290" t="s">
        <v>2437</v>
      </c>
      <c r="C284" s="291">
        <v>4</v>
      </c>
    </row>
    <row r="285" spans="1:3" ht="15.75" x14ac:dyDescent="0.25">
      <c r="A285" s="290" t="s">
        <v>2438</v>
      </c>
      <c r="B285" s="290" t="s">
        <v>2439</v>
      </c>
      <c r="C285" s="291">
        <v>5</v>
      </c>
    </row>
    <row r="286" spans="1:3" ht="15.75" x14ac:dyDescent="0.25">
      <c r="A286" s="290" t="s">
        <v>2440</v>
      </c>
      <c r="B286" s="290" t="s">
        <v>2441</v>
      </c>
      <c r="C286" s="291">
        <v>1</v>
      </c>
    </row>
    <row r="287" spans="1:3" ht="15.75" x14ac:dyDescent="0.25">
      <c r="A287" s="290" t="s">
        <v>2442</v>
      </c>
      <c r="B287" s="290" t="s">
        <v>2443</v>
      </c>
      <c r="C287" s="291">
        <v>4</v>
      </c>
    </row>
    <row r="288" spans="1:3" ht="15.75" x14ac:dyDescent="0.25">
      <c r="A288" s="290" t="s">
        <v>2631</v>
      </c>
      <c r="B288" s="290" t="s">
        <v>2632</v>
      </c>
      <c r="C288" s="291">
        <v>7</v>
      </c>
    </row>
    <row r="289" spans="1:3" ht="15.75" x14ac:dyDescent="0.25">
      <c r="A289" s="290" t="s">
        <v>2444</v>
      </c>
      <c r="B289" s="290" t="s">
        <v>2445</v>
      </c>
      <c r="C289" s="291">
        <v>6</v>
      </c>
    </row>
    <row r="290" spans="1:3" ht="15.75" x14ac:dyDescent="0.25">
      <c r="A290" s="290" t="s">
        <v>2446</v>
      </c>
      <c r="B290" s="290" t="s">
        <v>2447</v>
      </c>
      <c r="C290" s="291">
        <v>5</v>
      </c>
    </row>
    <row r="291" spans="1:3" ht="15.75" x14ac:dyDescent="0.25">
      <c r="A291" s="290" t="s">
        <v>2448</v>
      </c>
      <c r="B291" s="290" t="s">
        <v>2449</v>
      </c>
      <c r="C291" s="291">
        <v>5</v>
      </c>
    </row>
    <row r="292" spans="1:3" ht="15.75" x14ac:dyDescent="0.25">
      <c r="A292" s="290" t="s">
        <v>2450</v>
      </c>
      <c r="B292" s="290" t="s">
        <v>2451</v>
      </c>
      <c r="C292" s="291">
        <v>3</v>
      </c>
    </row>
    <row r="293" spans="1:3" ht="15.75" x14ac:dyDescent="0.25">
      <c r="A293" s="290" t="s">
        <v>2452</v>
      </c>
      <c r="B293" s="290" t="s">
        <v>2453</v>
      </c>
      <c r="C293" s="291">
        <v>6</v>
      </c>
    </row>
    <row r="294" spans="1:3" ht="15.75" x14ac:dyDescent="0.25">
      <c r="A294" s="290" t="s">
        <v>2454</v>
      </c>
      <c r="B294" s="290" t="s">
        <v>2455</v>
      </c>
      <c r="C294" s="291">
        <v>5</v>
      </c>
    </row>
    <row r="295" spans="1:3" ht="15.75" x14ac:dyDescent="0.25">
      <c r="A295" s="290" t="s">
        <v>2456</v>
      </c>
      <c r="B295" s="290" t="s">
        <v>2457</v>
      </c>
      <c r="C295" s="291">
        <v>5</v>
      </c>
    </row>
    <row r="296" spans="1:3" ht="15.75" x14ac:dyDescent="0.25">
      <c r="A296" s="290" t="s">
        <v>2458</v>
      </c>
      <c r="B296" s="290" t="s">
        <v>2459</v>
      </c>
      <c r="C296" s="291">
        <v>6</v>
      </c>
    </row>
    <row r="297" spans="1:3" ht="15.75" x14ac:dyDescent="0.25">
      <c r="A297" s="290" t="s">
        <v>2460</v>
      </c>
      <c r="B297" s="290" t="s">
        <v>2461</v>
      </c>
      <c r="C297" s="291">
        <v>5</v>
      </c>
    </row>
    <row r="298" spans="1:3" ht="15.75" x14ac:dyDescent="0.25">
      <c r="A298" s="290" t="s">
        <v>2462</v>
      </c>
      <c r="B298" s="290" t="s">
        <v>2463</v>
      </c>
      <c r="C298" s="291">
        <v>5</v>
      </c>
    </row>
    <row r="299" spans="1:3" ht="31.5" x14ac:dyDescent="0.25">
      <c r="A299" s="290" t="s">
        <v>2464</v>
      </c>
      <c r="B299" s="290" t="s">
        <v>2015</v>
      </c>
      <c r="C299" s="291">
        <v>2</v>
      </c>
    </row>
    <row r="300" spans="1:3" ht="15.75" x14ac:dyDescent="0.25">
      <c r="A300" s="290" t="s">
        <v>2465</v>
      </c>
      <c r="B300" s="290" t="s">
        <v>2466</v>
      </c>
      <c r="C300" s="291">
        <v>1</v>
      </c>
    </row>
    <row r="301" spans="1:3" ht="15.75" x14ac:dyDescent="0.25">
      <c r="A301" s="290" t="s">
        <v>2467</v>
      </c>
      <c r="B301" s="290" t="s">
        <v>2468</v>
      </c>
      <c r="C301" s="291">
        <v>4</v>
      </c>
    </row>
    <row r="302" spans="1:3" ht="15.75" x14ac:dyDescent="0.25">
      <c r="A302" s="290" t="s">
        <v>2469</v>
      </c>
      <c r="B302" s="290" t="s">
        <v>2470</v>
      </c>
      <c r="C302" s="291">
        <v>5</v>
      </c>
    </row>
    <row r="303" spans="1:3" ht="15.75" x14ac:dyDescent="0.25">
      <c r="A303" s="290" t="s">
        <v>2471</v>
      </c>
      <c r="B303" s="290" t="s">
        <v>2472</v>
      </c>
      <c r="C303" s="291">
        <v>3</v>
      </c>
    </row>
    <row r="304" spans="1:3" ht="15.75" x14ac:dyDescent="0.25">
      <c r="A304" s="290" t="s">
        <v>2473</v>
      </c>
      <c r="B304" s="290" t="s">
        <v>2474</v>
      </c>
      <c r="C304" s="291">
        <v>6</v>
      </c>
    </row>
    <row r="305" spans="1:3" ht="15.75" x14ac:dyDescent="0.25">
      <c r="A305" s="290" t="s">
        <v>2475</v>
      </c>
      <c r="B305" s="290" t="s">
        <v>2476</v>
      </c>
      <c r="C305" s="291">
        <v>4</v>
      </c>
    </row>
    <row r="306" spans="1:3" ht="15.75" x14ac:dyDescent="0.25">
      <c r="A306" s="290" t="s">
        <v>2477</v>
      </c>
      <c r="B306" s="290" t="s">
        <v>2478</v>
      </c>
      <c r="C306" s="291">
        <v>5</v>
      </c>
    </row>
    <row r="307" spans="1:3" ht="15.75" x14ac:dyDescent="0.25">
      <c r="A307" s="290" t="s">
        <v>1215</v>
      </c>
      <c r="B307" s="290" t="s">
        <v>2479</v>
      </c>
      <c r="C307" s="291">
        <v>4</v>
      </c>
    </row>
    <row r="308" spans="1:3" ht="15.75" x14ac:dyDescent="0.25">
      <c r="A308" s="290" t="s">
        <v>2480</v>
      </c>
      <c r="B308" s="290" t="s">
        <v>2481</v>
      </c>
      <c r="C308" s="291">
        <v>6</v>
      </c>
    </row>
    <row r="309" spans="1:3" ht="15.75" x14ac:dyDescent="0.25">
      <c r="A309" s="290" t="s">
        <v>2482</v>
      </c>
      <c r="B309" s="290" t="s">
        <v>2864</v>
      </c>
      <c r="C309" s="291">
        <v>6</v>
      </c>
    </row>
    <row r="310" spans="1:3" ht="15.75" x14ac:dyDescent="0.25">
      <c r="A310" s="290" t="s">
        <v>2483</v>
      </c>
      <c r="B310" s="290" t="s">
        <v>2484</v>
      </c>
      <c r="C310" s="291">
        <v>4</v>
      </c>
    </row>
    <row r="311" spans="1:3" ht="15.75" x14ac:dyDescent="0.25">
      <c r="A311" s="290" t="s">
        <v>2485</v>
      </c>
      <c r="B311" s="290" t="s">
        <v>2486</v>
      </c>
      <c r="C311" s="291">
        <v>6</v>
      </c>
    </row>
    <row r="312" spans="1:3" ht="15.75" x14ac:dyDescent="0.25">
      <c r="A312" s="290" t="s">
        <v>2487</v>
      </c>
      <c r="B312" s="290" t="s">
        <v>2488</v>
      </c>
      <c r="C312" s="291">
        <v>3</v>
      </c>
    </row>
    <row r="313" spans="1:3" ht="15.75" x14ac:dyDescent="0.25">
      <c r="A313" s="290" t="s">
        <v>2489</v>
      </c>
      <c r="B313" s="290" t="s">
        <v>2659</v>
      </c>
      <c r="C313" s="291">
        <v>5</v>
      </c>
    </row>
    <row r="314" spans="1:3" ht="15.75" x14ac:dyDescent="0.25">
      <c r="A314" s="290" t="s">
        <v>2490</v>
      </c>
      <c r="B314" s="290" t="s">
        <v>2491</v>
      </c>
      <c r="C314" s="291">
        <v>4</v>
      </c>
    </row>
    <row r="315" spans="1:3" ht="15.75" x14ac:dyDescent="0.25">
      <c r="A315" s="290" t="s">
        <v>2492</v>
      </c>
      <c r="B315" s="290" t="s">
        <v>2633</v>
      </c>
      <c r="C315" s="291">
        <v>3</v>
      </c>
    </row>
    <row r="316" spans="1:3" ht="15.75" x14ac:dyDescent="0.25">
      <c r="A316" s="290" t="s">
        <v>2493</v>
      </c>
      <c r="B316" s="290" t="s">
        <v>2494</v>
      </c>
      <c r="C316" s="291">
        <v>4</v>
      </c>
    </row>
    <row r="317" spans="1:3" ht="15.75" x14ac:dyDescent="0.25">
      <c r="A317" s="290" t="s">
        <v>2495</v>
      </c>
      <c r="B317" s="290" t="s">
        <v>2496</v>
      </c>
      <c r="C317" s="291">
        <v>5</v>
      </c>
    </row>
    <row r="318" spans="1:3" ht="15.75" x14ac:dyDescent="0.25">
      <c r="A318" s="290" t="s">
        <v>2497</v>
      </c>
      <c r="B318" s="290" t="s">
        <v>2498</v>
      </c>
      <c r="C318" s="291">
        <v>4</v>
      </c>
    </row>
    <row r="319" spans="1:3" ht="15.75" x14ac:dyDescent="0.25">
      <c r="A319" s="290" t="s">
        <v>2499</v>
      </c>
      <c r="B319" s="290" t="s">
        <v>2660</v>
      </c>
      <c r="C319" s="291">
        <v>5</v>
      </c>
    </row>
    <row r="320" spans="1:3" ht="15.75" x14ac:dyDescent="0.25">
      <c r="A320" s="290" t="s">
        <v>2634</v>
      </c>
      <c r="B320" s="290" t="s">
        <v>2635</v>
      </c>
      <c r="C320" s="291">
        <v>4</v>
      </c>
    </row>
    <row r="321" spans="1:3" ht="15.75" x14ac:dyDescent="0.25">
      <c r="A321" s="290" t="s">
        <v>2636</v>
      </c>
      <c r="B321" s="290" t="s">
        <v>2637</v>
      </c>
      <c r="C321" s="291">
        <v>4</v>
      </c>
    </row>
    <row r="322" spans="1:3" ht="15.75" x14ac:dyDescent="0.25">
      <c r="A322" s="290" t="s">
        <v>2638</v>
      </c>
      <c r="B322" s="290" t="s">
        <v>2956</v>
      </c>
      <c r="C322" s="291">
        <v>5</v>
      </c>
    </row>
    <row r="323" spans="1:3" ht="15.75" x14ac:dyDescent="0.25">
      <c r="A323" s="290" t="s">
        <v>2639</v>
      </c>
      <c r="B323" s="290" t="s">
        <v>2640</v>
      </c>
      <c r="C323" s="291">
        <v>6</v>
      </c>
    </row>
    <row r="324" spans="1:3" ht="15.75" x14ac:dyDescent="0.25">
      <c r="A324" s="290" t="s">
        <v>2641</v>
      </c>
      <c r="B324" s="290" t="s">
        <v>2642</v>
      </c>
      <c r="C324" s="291">
        <v>5</v>
      </c>
    </row>
    <row r="325" spans="1:3" ht="15.75" x14ac:dyDescent="0.25">
      <c r="A325" s="290" t="s">
        <v>2643</v>
      </c>
      <c r="B325" s="290" t="s">
        <v>2644</v>
      </c>
      <c r="C325" s="291">
        <v>5</v>
      </c>
    </row>
    <row r="326" spans="1:3" ht="15.75" x14ac:dyDescent="0.25">
      <c r="A326" s="290" t="s">
        <v>2645</v>
      </c>
      <c r="B326" s="290" t="s">
        <v>2646</v>
      </c>
      <c r="C326" s="291">
        <v>6</v>
      </c>
    </row>
    <row r="327" spans="1:3" ht="15.75" x14ac:dyDescent="0.25">
      <c r="A327" s="290" t="s">
        <v>2938</v>
      </c>
      <c r="B327" s="290" t="s">
        <v>2939</v>
      </c>
      <c r="C327" s="291">
        <v>5</v>
      </c>
    </row>
    <row r="328" spans="1:3" ht="15.75" x14ac:dyDescent="0.25">
      <c r="A328" s="290" t="s">
        <v>2940</v>
      </c>
      <c r="B328" s="290" t="s">
        <v>2941</v>
      </c>
      <c r="C328" s="291">
        <v>5</v>
      </c>
    </row>
    <row r="329" spans="1:3" ht="15.75" x14ac:dyDescent="0.25">
      <c r="A329" s="290" t="s">
        <v>2500</v>
      </c>
      <c r="B329" s="290" t="s">
        <v>2501</v>
      </c>
      <c r="C329" s="291">
        <v>6</v>
      </c>
    </row>
    <row r="330" spans="1:3" ht="15.75" x14ac:dyDescent="0.25">
      <c r="A330" s="290" t="s">
        <v>1211</v>
      </c>
      <c r="B330" s="290" t="s">
        <v>2502</v>
      </c>
      <c r="C330" s="291">
        <v>5</v>
      </c>
    </row>
    <row r="331" spans="1:3" ht="15.75" x14ac:dyDescent="0.25">
      <c r="A331" s="290" t="s">
        <v>2503</v>
      </c>
      <c r="B331" s="290" t="s">
        <v>2504</v>
      </c>
      <c r="C331" s="291">
        <v>6</v>
      </c>
    </row>
    <row r="332" spans="1:3" ht="15.75" x14ac:dyDescent="0.25">
      <c r="A332" s="290" t="s">
        <v>2505</v>
      </c>
      <c r="B332" s="290" t="s">
        <v>2506</v>
      </c>
      <c r="C332" s="291">
        <v>6</v>
      </c>
    </row>
    <row r="333" spans="1:3" ht="15.75" x14ac:dyDescent="0.25">
      <c r="A333" s="290" t="s">
        <v>2507</v>
      </c>
      <c r="B333" s="290" t="s">
        <v>2508</v>
      </c>
      <c r="C333" s="291">
        <v>4</v>
      </c>
    </row>
    <row r="334" spans="1:3" ht="15.75" x14ac:dyDescent="0.25">
      <c r="A334" s="290" t="s">
        <v>2509</v>
      </c>
      <c r="B334" s="290" t="s">
        <v>2510</v>
      </c>
      <c r="C334" s="291">
        <v>5</v>
      </c>
    </row>
    <row r="335" spans="1:3" ht="15.75" x14ac:dyDescent="0.25">
      <c r="A335" s="290" t="s">
        <v>2511</v>
      </c>
      <c r="B335" s="290" t="s">
        <v>2512</v>
      </c>
      <c r="C335" s="291">
        <v>4</v>
      </c>
    </row>
    <row r="336" spans="1:3" ht="15.75" x14ac:dyDescent="0.25">
      <c r="A336" s="290" t="s">
        <v>2513</v>
      </c>
      <c r="B336" s="290" t="s">
        <v>2514</v>
      </c>
      <c r="C336" s="291">
        <v>3</v>
      </c>
    </row>
    <row r="337" spans="1:3" ht="15.75" x14ac:dyDescent="0.25">
      <c r="A337" s="290" t="s">
        <v>2515</v>
      </c>
      <c r="B337" s="290" t="s">
        <v>2516</v>
      </c>
      <c r="C337" s="291">
        <v>2</v>
      </c>
    </row>
    <row r="338" spans="1:3" ht="15.75" x14ac:dyDescent="0.25">
      <c r="A338" s="290" t="s">
        <v>2517</v>
      </c>
      <c r="B338" s="290" t="s">
        <v>2518</v>
      </c>
      <c r="C338" s="291">
        <v>3</v>
      </c>
    </row>
    <row r="339" spans="1:3" ht="15.75" x14ac:dyDescent="0.25">
      <c r="A339" s="290" t="s">
        <v>1210</v>
      </c>
      <c r="B339" s="290" t="s">
        <v>2015</v>
      </c>
      <c r="C339" s="291">
        <v>2</v>
      </c>
    </row>
    <row r="340" spans="1:3" ht="15.75" x14ac:dyDescent="0.25">
      <c r="A340" s="290" t="s">
        <v>2519</v>
      </c>
      <c r="B340" s="290" t="s">
        <v>2520</v>
      </c>
      <c r="C340" s="291">
        <v>7</v>
      </c>
    </row>
    <row r="341" spans="1:3" ht="15.75" x14ac:dyDescent="0.25">
      <c r="A341" s="290" t="s">
        <v>2521</v>
      </c>
      <c r="B341" s="290" t="s">
        <v>2522</v>
      </c>
      <c r="C341" s="291">
        <v>6</v>
      </c>
    </row>
    <row r="342" spans="1:3" ht="15.75" x14ac:dyDescent="0.25">
      <c r="A342" s="290" t="s">
        <v>2523</v>
      </c>
      <c r="B342" s="290" t="s">
        <v>2524</v>
      </c>
      <c r="C342" s="291">
        <v>7</v>
      </c>
    </row>
    <row r="343" spans="1:3" ht="15.75" x14ac:dyDescent="0.25">
      <c r="A343" s="290" t="s">
        <v>2525</v>
      </c>
      <c r="B343" s="290" t="s">
        <v>2667</v>
      </c>
      <c r="C343" s="291">
        <v>5</v>
      </c>
    </row>
    <row r="344" spans="1:3" ht="15.75" x14ac:dyDescent="0.25">
      <c r="A344" s="290" t="s">
        <v>2957</v>
      </c>
      <c r="B344" s="290" t="s">
        <v>2958</v>
      </c>
      <c r="C344" s="291">
        <v>5</v>
      </c>
    </row>
    <row r="345" spans="1:3" ht="15.75" x14ac:dyDescent="0.25">
      <c r="A345" s="290" t="s">
        <v>2526</v>
      </c>
      <c r="B345" s="290" t="s">
        <v>2527</v>
      </c>
      <c r="C345" s="291">
        <v>6</v>
      </c>
    </row>
    <row r="346" spans="1:3" ht="15.75" x14ac:dyDescent="0.25">
      <c r="A346" s="290" t="s">
        <v>2528</v>
      </c>
      <c r="B346" s="290" t="s">
        <v>2529</v>
      </c>
      <c r="C346" s="291">
        <v>5</v>
      </c>
    </row>
    <row r="347" spans="1:3" ht="15.75" x14ac:dyDescent="0.25">
      <c r="A347" s="290" t="s">
        <v>2530</v>
      </c>
      <c r="B347" s="290" t="s">
        <v>2531</v>
      </c>
      <c r="C347" s="291">
        <v>4</v>
      </c>
    </row>
    <row r="348" spans="1:3" ht="15.75" x14ac:dyDescent="0.25">
      <c r="A348" s="290" t="s">
        <v>2532</v>
      </c>
      <c r="B348" s="290" t="s">
        <v>2533</v>
      </c>
      <c r="C348" s="291">
        <v>2</v>
      </c>
    </row>
    <row r="349" spans="1:3" ht="15.75" x14ac:dyDescent="0.25">
      <c r="A349" s="290" t="s">
        <v>2534</v>
      </c>
      <c r="B349" s="290" t="s">
        <v>2647</v>
      </c>
      <c r="C349" s="291">
        <v>4</v>
      </c>
    </row>
    <row r="350" spans="1:3" ht="15.75" x14ac:dyDescent="0.25">
      <c r="A350" s="290" t="s">
        <v>2535</v>
      </c>
      <c r="B350" s="290" t="s">
        <v>2536</v>
      </c>
      <c r="C350" s="291">
        <v>4</v>
      </c>
    </row>
    <row r="351" spans="1:3" ht="15.75" x14ac:dyDescent="0.25">
      <c r="A351" s="290" t="s">
        <v>2537</v>
      </c>
      <c r="B351" s="290" t="s">
        <v>2538</v>
      </c>
      <c r="C351" s="291">
        <v>5</v>
      </c>
    </row>
    <row r="352" spans="1:3" ht="15.75" x14ac:dyDescent="0.25">
      <c r="A352" s="290" t="s">
        <v>2539</v>
      </c>
      <c r="B352" s="290" t="s">
        <v>2540</v>
      </c>
      <c r="C352" s="291">
        <v>2</v>
      </c>
    </row>
    <row r="353" spans="1:3" ht="15.75" x14ac:dyDescent="0.25">
      <c r="A353" s="290" t="s">
        <v>2541</v>
      </c>
      <c r="B353" s="290" t="s">
        <v>2542</v>
      </c>
      <c r="C353" s="291">
        <v>4</v>
      </c>
    </row>
    <row r="354" spans="1:3" ht="15.75" x14ac:dyDescent="0.25">
      <c r="A354" s="290" t="s">
        <v>2543</v>
      </c>
      <c r="B354" s="290" t="s">
        <v>2544</v>
      </c>
      <c r="C354" s="291">
        <v>4</v>
      </c>
    </row>
    <row r="355" spans="1:3" ht="15.75" x14ac:dyDescent="0.25">
      <c r="A355" s="290" t="s">
        <v>2545</v>
      </c>
      <c r="B355" s="290" t="s">
        <v>2546</v>
      </c>
      <c r="C355" s="291">
        <v>5</v>
      </c>
    </row>
    <row r="356" spans="1:3" ht="15.75" x14ac:dyDescent="0.25">
      <c r="A356" s="290" t="s">
        <v>2547</v>
      </c>
      <c r="B356" s="290" t="s">
        <v>2548</v>
      </c>
      <c r="C356" s="291">
        <v>8</v>
      </c>
    </row>
    <row r="357" spans="1:3" ht="15.75" x14ac:dyDescent="0.25">
      <c r="A357" s="290" t="s">
        <v>2648</v>
      </c>
      <c r="B357" s="290" t="s">
        <v>2649</v>
      </c>
      <c r="C357" s="291">
        <v>3</v>
      </c>
    </row>
    <row r="358" spans="1:3" ht="15.75" x14ac:dyDescent="0.25">
      <c r="A358" s="290" t="s">
        <v>2650</v>
      </c>
      <c r="B358" s="290" t="s">
        <v>2651</v>
      </c>
      <c r="C358" s="291">
        <v>4</v>
      </c>
    </row>
    <row r="359" spans="1:3" ht="15.75" x14ac:dyDescent="0.25">
      <c r="A359" s="290" t="s">
        <v>2652</v>
      </c>
      <c r="B359" s="290" t="s">
        <v>2653</v>
      </c>
      <c r="C359" s="291">
        <v>4</v>
      </c>
    </row>
    <row r="360" spans="1:3" ht="31.5" x14ac:dyDescent="0.25">
      <c r="A360" s="290" t="s">
        <v>2654</v>
      </c>
      <c r="B360" s="290" t="s">
        <v>2655</v>
      </c>
      <c r="C360" s="291">
        <v>4</v>
      </c>
    </row>
    <row r="361" spans="1:3" ht="15.75" x14ac:dyDescent="0.25">
      <c r="A361" s="290" t="s">
        <v>2656</v>
      </c>
      <c r="B361" s="290" t="s">
        <v>2657</v>
      </c>
      <c r="C361" s="291">
        <v>5</v>
      </c>
    </row>
    <row r="362" spans="1:3" ht="15.75" x14ac:dyDescent="0.25">
      <c r="A362" s="290" t="s">
        <v>2829</v>
      </c>
      <c r="B362" s="290" t="s">
        <v>2830</v>
      </c>
      <c r="C362" s="291">
        <v>5</v>
      </c>
    </row>
    <row r="363" spans="1:3" ht="15.75" x14ac:dyDescent="0.25">
      <c r="A363" s="290" t="s">
        <v>2831</v>
      </c>
      <c r="B363" s="290" t="s">
        <v>2832</v>
      </c>
      <c r="C363" s="291">
        <v>5</v>
      </c>
    </row>
    <row r="364" spans="1:3" ht="15.75" x14ac:dyDescent="0.25">
      <c r="A364" s="290" t="s">
        <v>2942</v>
      </c>
      <c r="B364" s="290" t="s">
        <v>2943</v>
      </c>
      <c r="C364" s="291">
        <v>4</v>
      </c>
    </row>
    <row r="365" spans="1:3" ht="15.75" x14ac:dyDescent="0.25">
      <c r="A365" s="290" t="s">
        <v>2944</v>
      </c>
      <c r="B365" s="290" t="s">
        <v>2945</v>
      </c>
      <c r="C365" s="291">
        <v>6</v>
      </c>
    </row>
    <row r="366" spans="1:3" ht="15.75" x14ac:dyDescent="0.25">
      <c r="A366" s="290" t="s">
        <v>2549</v>
      </c>
      <c r="B366" s="290" t="s">
        <v>2550</v>
      </c>
      <c r="C366" s="291">
        <v>4</v>
      </c>
    </row>
    <row r="367" spans="1:3" ht="31.5" x14ac:dyDescent="0.25">
      <c r="A367" s="290" t="s">
        <v>2551</v>
      </c>
      <c r="B367" s="290" t="s">
        <v>2015</v>
      </c>
      <c r="C367" s="291">
        <v>2</v>
      </c>
    </row>
    <row r="368" spans="1:3" ht="15.75" x14ac:dyDescent="0.25">
      <c r="A368" s="290" t="s">
        <v>2552</v>
      </c>
      <c r="B368" s="290" t="s">
        <v>2553</v>
      </c>
      <c r="C368" s="291">
        <v>4</v>
      </c>
    </row>
    <row r="369" spans="1:3" ht="15.75" x14ac:dyDescent="0.25">
      <c r="A369" s="290" t="s">
        <v>2554</v>
      </c>
      <c r="B369" s="290" t="s">
        <v>2555</v>
      </c>
      <c r="C369" s="291">
        <v>1</v>
      </c>
    </row>
    <row r="370" spans="1:3" ht="15.75" x14ac:dyDescent="0.25">
      <c r="A370" s="290" t="s">
        <v>2556</v>
      </c>
      <c r="B370" s="290" t="s">
        <v>2557</v>
      </c>
      <c r="C370" s="291">
        <v>4</v>
      </c>
    </row>
    <row r="371" spans="1:3" ht="15.75" x14ac:dyDescent="0.25">
      <c r="A371" s="290" t="s">
        <v>2558</v>
      </c>
      <c r="B371" s="290" t="s">
        <v>2658</v>
      </c>
      <c r="C371" s="291">
        <v>3</v>
      </c>
    </row>
    <row r="372" spans="1:3" ht="15.75" x14ac:dyDescent="0.25">
      <c r="A372" s="290" t="s">
        <v>2559</v>
      </c>
      <c r="B372" s="290" t="s">
        <v>2560</v>
      </c>
      <c r="C372" s="291">
        <v>5</v>
      </c>
    </row>
    <row r="373" spans="1:3" ht="15.75" x14ac:dyDescent="0.25">
      <c r="A373" s="290" t="s">
        <v>2561</v>
      </c>
      <c r="B373" s="290" t="s">
        <v>2562</v>
      </c>
      <c r="C373" s="291">
        <v>4</v>
      </c>
    </row>
    <row r="374" spans="1:3" ht="15.75" x14ac:dyDescent="0.25">
      <c r="A374" s="290" t="s">
        <v>2563</v>
      </c>
      <c r="B374" s="290" t="s">
        <v>2564</v>
      </c>
      <c r="C374" s="291">
        <v>4</v>
      </c>
    </row>
    <row r="375" spans="1:3" ht="15.75" x14ac:dyDescent="0.25">
      <c r="A375" s="290" t="s">
        <v>2565</v>
      </c>
      <c r="B375" s="290" t="s">
        <v>2566</v>
      </c>
      <c r="C375" s="291">
        <v>5</v>
      </c>
    </row>
    <row r="376" spans="1:3" ht="15.75" x14ac:dyDescent="0.25">
      <c r="A376" s="290" t="s">
        <v>2668</v>
      </c>
      <c r="B376" s="290" t="s">
        <v>2669</v>
      </c>
      <c r="C376" s="291">
        <v>1</v>
      </c>
    </row>
    <row r="377" spans="1:3" ht="15.75" x14ac:dyDescent="0.25">
      <c r="A377" s="290" t="s">
        <v>2670</v>
      </c>
      <c r="B377" s="290" t="s">
        <v>2671</v>
      </c>
      <c r="C377" s="291">
        <v>1</v>
      </c>
    </row>
    <row r="378" spans="1:3" ht="31.5" x14ac:dyDescent="0.25">
      <c r="A378" s="290" t="s">
        <v>2672</v>
      </c>
      <c r="B378" s="290" t="s">
        <v>2015</v>
      </c>
      <c r="C378" s="291">
        <v>2</v>
      </c>
    </row>
    <row r="379" spans="1:3" ht="31.5" x14ac:dyDescent="0.25">
      <c r="A379" s="290" t="s">
        <v>2959</v>
      </c>
      <c r="B379" s="290" t="s">
        <v>2960</v>
      </c>
      <c r="C379" s="291">
        <v>1</v>
      </c>
    </row>
    <row r="380" spans="1:3" ht="31.5" x14ac:dyDescent="0.25">
      <c r="A380" s="290" t="s">
        <v>2961</v>
      </c>
      <c r="B380" s="290" t="s">
        <v>2962</v>
      </c>
      <c r="C380" s="291">
        <v>1</v>
      </c>
    </row>
    <row r="381" spans="1:3" ht="31.5" x14ac:dyDescent="0.25">
      <c r="A381" s="290" t="s">
        <v>2963</v>
      </c>
      <c r="B381" s="290" t="s">
        <v>2964</v>
      </c>
      <c r="C381" s="291">
        <v>1</v>
      </c>
    </row>
    <row r="382" spans="1:3" ht="31.5" x14ac:dyDescent="0.25">
      <c r="A382" s="290" t="s">
        <v>2965</v>
      </c>
      <c r="B382" s="290" t="s">
        <v>2966</v>
      </c>
      <c r="C382" s="291">
        <v>1</v>
      </c>
    </row>
    <row r="383" spans="1:3" ht="31.5" x14ac:dyDescent="0.25">
      <c r="A383" s="290" t="s">
        <v>2967</v>
      </c>
      <c r="B383" s="290" t="s">
        <v>2968</v>
      </c>
      <c r="C383" s="291">
        <v>1</v>
      </c>
    </row>
    <row r="384" spans="1:3" ht="31.5" x14ac:dyDescent="0.25">
      <c r="A384" s="290" t="s">
        <v>2969</v>
      </c>
      <c r="B384" s="290" t="s">
        <v>2970</v>
      </c>
      <c r="C384" s="291">
        <v>1</v>
      </c>
    </row>
    <row r="385" spans="1:3" ht="31.5" x14ac:dyDescent="0.25">
      <c r="A385" s="290" t="s">
        <v>2971</v>
      </c>
      <c r="B385" s="290" t="s">
        <v>2972</v>
      </c>
      <c r="C385" s="291">
        <v>1</v>
      </c>
    </row>
    <row r="386" spans="1:3" ht="31.5" x14ac:dyDescent="0.25">
      <c r="A386" s="290" t="s">
        <v>2973</v>
      </c>
      <c r="B386" s="290" t="s">
        <v>2974</v>
      </c>
      <c r="C386" s="291">
        <v>1</v>
      </c>
    </row>
    <row r="387" spans="1:3" ht="31.5" x14ac:dyDescent="0.25">
      <c r="A387" s="290" t="s">
        <v>2975</v>
      </c>
      <c r="B387" s="290" t="s">
        <v>2976</v>
      </c>
      <c r="C387" s="291">
        <v>1</v>
      </c>
    </row>
    <row r="388" spans="1:3" ht="15.75" x14ac:dyDescent="0.25">
      <c r="A388" s="290" t="s">
        <v>2673</v>
      </c>
      <c r="B388" s="290" t="s">
        <v>2674</v>
      </c>
      <c r="C388" s="291">
        <v>1</v>
      </c>
    </row>
    <row r="389" spans="1:3" ht="31.5" x14ac:dyDescent="0.25">
      <c r="A389" s="290" t="s">
        <v>3229</v>
      </c>
      <c r="B389" s="290" t="s">
        <v>3230</v>
      </c>
      <c r="C389" s="291">
        <v>1</v>
      </c>
    </row>
    <row r="390" spans="1:3" ht="31.5" x14ac:dyDescent="0.25">
      <c r="A390" s="290" t="s">
        <v>3231</v>
      </c>
      <c r="B390" s="290" t="s">
        <v>3232</v>
      </c>
      <c r="C390" s="291">
        <v>1</v>
      </c>
    </row>
    <row r="391" spans="1:3" ht="31.5" x14ac:dyDescent="0.25">
      <c r="A391" s="290" t="s">
        <v>3233</v>
      </c>
      <c r="B391" s="290" t="s">
        <v>3234</v>
      </c>
      <c r="C391" s="291">
        <v>1</v>
      </c>
    </row>
    <row r="392" spans="1:3" ht="31.5" x14ac:dyDescent="0.25">
      <c r="A392" s="290" t="s">
        <v>3235</v>
      </c>
      <c r="B392" s="290" t="s">
        <v>3236</v>
      </c>
      <c r="C392" s="291">
        <v>1</v>
      </c>
    </row>
    <row r="393" spans="1:3" ht="31.5" x14ac:dyDescent="0.25">
      <c r="A393" s="290" t="s">
        <v>3237</v>
      </c>
      <c r="B393" s="290" t="s">
        <v>3238</v>
      </c>
      <c r="C393" s="291">
        <v>1</v>
      </c>
    </row>
    <row r="394" spans="1:3" ht="31.5" x14ac:dyDescent="0.25">
      <c r="A394" s="290" t="s">
        <v>3357</v>
      </c>
      <c r="B394" s="290" t="s">
        <v>3358</v>
      </c>
      <c r="C394" s="291">
        <v>1</v>
      </c>
    </row>
    <row r="395" spans="1:3" ht="31.5" x14ac:dyDescent="0.25">
      <c r="A395" s="290" t="s">
        <v>3359</v>
      </c>
      <c r="B395" s="290" t="s">
        <v>3360</v>
      </c>
      <c r="C395" s="291">
        <v>1</v>
      </c>
    </row>
    <row r="396" spans="1:3" ht="31.5" x14ac:dyDescent="0.25">
      <c r="A396" s="290" t="s">
        <v>3361</v>
      </c>
      <c r="B396" s="290" t="s">
        <v>3362</v>
      </c>
      <c r="C396" s="291">
        <v>1</v>
      </c>
    </row>
    <row r="397" spans="1:3" ht="31.5" x14ac:dyDescent="0.25">
      <c r="A397" s="290" t="s">
        <v>3363</v>
      </c>
      <c r="B397" s="290" t="s">
        <v>3364</v>
      </c>
      <c r="C397" s="291">
        <v>1</v>
      </c>
    </row>
    <row r="398" spans="1:3" ht="31.5" x14ac:dyDescent="0.25">
      <c r="A398" s="290" t="s">
        <v>3365</v>
      </c>
      <c r="B398" s="290" t="s">
        <v>3366</v>
      </c>
      <c r="C398" s="291">
        <v>1</v>
      </c>
    </row>
    <row r="399" spans="1:3" ht="15.75" x14ac:dyDescent="0.25">
      <c r="A399" s="290" t="s">
        <v>2675</v>
      </c>
      <c r="B399" s="290" t="s">
        <v>2676</v>
      </c>
      <c r="C399" s="291">
        <v>1</v>
      </c>
    </row>
    <row r="400" spans="1:3" ht="31.5" x14ac:dyDescent="0.25">
      <c r="A400" s="290" t="s">
        <v>3367</v>
      </c>
      <c r="B400" s="290" t="s">
        <v>3368</v>
      </c>
      <c r="C400" s="291">
        <v>1</v>
      </c>
    </row>
    <row r="401" spans="1:3" ht="31.5" x14ac:dyDescent="0.25">
      <c r="A401" s="290" t="s">
        <v>3369</v>
      </c>
      <c r="B401" s="290" t="s">
        <v>3370</v>
      </c>
      <c r="C401" s="291">
        <v>1</v>
      </c>
    </row>
    <row r="402" spans="1:3" ht="31.5" x14ac:dyDescent="0.25">
      <c r="A402" s="290" t="s">
        <v>3376</v>
      </c>
      <c r="B402" s="290" t="s">
        <v>3377</v>
      </c>
      <c r="C402" s="291">
        <v>1</v>
      </c>
    </row>
    <row r="403" spans="1:3" ht="31.5" x14ac:dyDescent="0.25">
      <c r="A403" s="290" t="s">
        <v>3378</v>
      </c>
      <c r="B403" s="290" t="s">
        <v>3379</v>
      </c>
      <c r="C403" s="291">
        <v>1</v>
      </c>
    </row>
    <row r="404" spans="1:3" ht="31.5" x14ac:dyDescent="0.25">
      <c r="A404" s="290" t="s">
        <v>3380</v>
      </c>
      <c r="B404" s="290" t="s">
        <v>3381</v>
      </c>
      <c r="C404" s="291">
        <v>1</v>
      </c>
    </row>
    <row r="405" spans="1:3" ht="31.5" x14ac:dyDescent="0.25">
      <c r="A405" s="290" t="s">
        <v>3382</v>
      </c>
      <c r="B405" s="290" t="s">
        <v>3383</v>
      </c>
      <c r="C405" s="291">
        <v>1</v>
      </c>
    </row>
    <row r="406" spans="1:3" ht="31.5" x14ac:dyDescent="0.25">
      <c r="A406" s="290" t="s">
        <v>3384</v>
      </c>
      <c r="B406" s="290" t="s">
        <v>3385</v>
      </c>
      <c r="C406" s="291">
        <v>1</v>
      </c>
    </row>
    <row r="407" spans="1:3" ht="31.5" x14ac:dyDescent="0.25">
      <c r="A407" s="290" t="s">
        <v>3386</v>
      </c>
      <c r="B407" s="290" t="s">
        <v>3387</v>
      </c>
      <c r="C407" s="291">
        <v>1</v>
      </c>
    </row>
    <row r="408" spans="1:3" ht="31.5" x14ac:dyDescent="0.25">
      <c r="A408" s="290" t="s">
        <v>3388</v>
      </c>
      <c r="B408" s="290" t="s">
        <v>3389</v>
      </c>
      <c r="C408" s="291">
        <v>1</v>
      </c>
    </row>
    <row r="409" spans="1:3" ht="15.75" x14ac:dyDescent="0.25">
      <c r="A409" s="290" t="s">
        <v>2677</v>
      </c>
      <c r="B409" s="290" t="s">
        <v>2678</v>
      </c>
      <c r="C409" s="291">
        <v>1</v>
      </c>
    </row>
    <row r="410" spans="1:3" ht="15.75" x14ac:dyDescent="0.25">
      <c r="A410" s="290" t="s">
        <v>2679</v>
      </c>
      <c r="B410" s="290" t="s">
        <v>2680</v>
      </c>
      <c r="C410" s="291">
        <v>1</v>
      </c>
    </row>
    <row r="411" spans="1:3" ht="15.75" x14ac:dyDescent="0.25">
      <c r="A411" s="290" t="s">
        <v>2681</v>
      </c>
      <c r="B411" s="290" t="s">
        <v>2682</v>
      </c>
      <c r="C411" s="291">
        <v>1</v>
      </c>
    </row>
    <row r="412" spans="1:3" ht="15.75" x14ac:dyDescent="0.25">
      <c r="A412" s="290" t="s">
        <v>2683</v>
      </c>
      <c r="B412" s="290" t="s">
        <v>2837</v>
      </c>
      <c r="C412" s="291">
        <v>1</v>
      </c>
    </row>
    <row r="413" spans="1:3" ht="15.75" x14ac:dyDescent="0.25">
      <c r="A413" s="290" t="s">
        <v>2684</v>
      </c>
      <c r="B413" s="290" t="s">
        <v>2685</v>
      </c>
      <c r="C413" s="291">
        <v>1</v>
      </c>
    </row>
    <row r="414" spans="1:3" ht="15.75" x14ac:dyDescent="0.25">
      <c r="A414" s="290" t="s">
        <v>2686</v>
      </c>
      <c r="B414" s="290" t="s">
        <v>2687</v>
      </c>
      <c r="C414" s="291">
        <v>1</v>
      </c>
    </row>
    <row r="415" spans="1:3" ht="15.75" x14ac:dyDescent="0.25">
      <c r="A415" s="290" t="s">
        <v>2688</v>
      </c>
      <c r="B415" s="290" t="s">
        <v>2689</v>
      </c>
      <c r="C415" s="291">
        <v>1</v>
      </c>
    </row>
    <row r="416" spans="1:3" ht="15.75" x14ac:dyDescent="0.25">
      <c r="A416" s="290" t="s">
        <v>2690</v>
      </c>
      <c r="B416" s="290" t="s">
        <v>2691</v>
      </c>
      <c r="C416" s="291">
        <v>1</v>
      </c>
    </row>
    <row r="417" spans="1:3" ht="15.75" x14ac:dyDescent="0.25">
      <c r="A417" s="290" t="s">
        <v>2692</v>
      </c>
      <c r="B417" s="290" t="s">
        <v>2693</v>
      </c>
      <c r="C417" s="291">
        <v>1</v>
      </c>
    </row>
    <row r="418" spans="1:3" ht="15.75" x14ac:dyDescent="0.25">
      <c r="A418" s="290" t="s">
        <v>2694</v>
      </c>
      <c r="B418" s="290" t="s">
        <v>2695</v>
      </c>
      <c r="C418" s="291">
        <v>1</v>
      </c>
    </row>
    <row r="419" spans="1:3" ht="15.75" x14ac:dyDescent="0.25">
      <c r="A419" s="290" t="s">
        <v>2696</v>
      </c>
      <c r="B419" s="290" t="s">
        <v>2697</v>
      </c>
      <c r="C419" s="291">
        <v>1</v>
      </c>
    </row>
    <row r="420" spans="1:3" ht="15.75" x14ac:dyDescent="0.25">
      <c r="A420" s="290" t="s">
        <v>2698</v>
      </c>
      <c r="B420" s="290" t="s">
        <v>2699</v>
      </c>
      <c r="C420" s="291">
        <v>1</v>
      </c>
    </row>
    <row r="421" spans="1:3" ht="15.75" x14ac:dyDescent="0.25">
      <c r="A421" s="290" t="s">
        <v>2700</v>
      </c>
      <c r="B421" s="290" t="s">
        <v>2701</v>
      </c>
      <c r="C421" s="291">
        <v>1</v>
      </c>
    </row>
    <row r="422" spans="1:3" ht="15.75" x14ac:dyDescent="0.25">
      <c r="A422" s="290" t="s">
        <v>2702</v>
      </c>
      <c r="B422" s="290" t="s">
        <v>2703</v>
      </c>
      <c r="C422" s="291">
        <v>1</v>
      </c>
    </row>
    <row r="423" spans="1:3" ht="15.75" x14ac:dyDescent="0.25">
      <c r="A423" s="290" t="s">
        <v>2704</v>
      </c>
      <c r="B423" s="290" t="s">
        <v>2705</v>
      </c>
      <c r="C423" s="291">
        <v>1</v>
      </c>
    </row>
    <row r="424" spans="1:3" ht="15.75" x14ac:dyDescent="0.25">
      <c r="A424" s="290" t="s">
        <v>2706</v>
      </c>
      <c r="B424" s="290" t="s">
        <v>2707</v>
      </c>
      <c r="C424" s="291">
        <v>1</v>
      </c>
    </row>
    <row r="425" spans="1:3" ht="15.75" x14ac:dyDescent="0.25">
      <c r="A425" s="290" t="s">
        <v>2708</v>
      </c>
      <c r="B425" s="290" t="s">
        <v>2709</v>
      </c>
      <c r="C425" s="291">
        <v>1</v>
      </c>
    </row>
    <row r="426" spans="1:3" ht="15.75" x14ac:dyDescent="0.25">
      <c r="A426" s="290" t="s">
        <v>2710</v>
      </c>
      <c r="B426" s="290" t="s">
        <v>2711</v>
      </c>
      <c r="C426" s="291">
        <v>1</v>
      </c>
    </row>
    <row r="427" spans="1:3" ht="15.75" x14ac:dyDescent="0.25">
      <c r="A427" s="290" t="s">
        <v>2712</v>
      </c>
      <c r="B427" s="290" t="s">
        <v>2865</v>
      </c>
      <c r="C427" s="291">
        <v>1</v>
      </c>
    </row>
    <row r="428" spans="1:3" ht="15.75" x14ac:dyDescent="0.25">
      <c r="A428" s="290" t="s">
        <v>2713</v>
      </c>
      <c r="B428" s="290" t="s">
        <v>2714</v>
      </c>
      <c r="C428" s="291">
        <v>1</v>
      </c>
    </row>
    <row r="429" spans="1:3" ht="15.75" x14ac:dyDescent="0.25">
      <c r="A429" s="290" t="s">
        <v>2715</v>
      </c>
      <c r="B429" s="290" t="s">
        <v>2716</v>
      </c>
      <c r="C429" s="291">
        <v>1</v>
      </c>
    </row>
    <row r="430" spans="1:3" ht="15.75" x14ac:dyDescent="0.25">
      <c r="A430" s="290" t="s">
        <v>2717</v>
      </c>
      <c r="B430" s="290" t="s">
        <v>2718</v>
      </c>
      <c r="C430" s="291">
        <v>1</v>
      </c>
    </row>
    <row r="431" spans="1:3" ht="15.75" x14ac:dyDescent="0.25">
      <c r="A431" s="290" t="s">
        <v>2719</v>
      </c>
      <c r="B431" s="290" t="s">
        <v>2720</v>
      </c>
      <c r="C431" s="291">
        <v>1</v>
      </c>
    </row>
    <row r="432" spans="1:3" ht="15.75" x14ac:dyDescent="0.25">
      <c r="A432" s="290" t="s">
        <v>2721</v>
      </c>
      <c r="B432" s="290" t="s">
        <v>2722</v>
      </c>
      <c r="C432" s="291">
        <v>1</v>
      </c>
    </row>
    <row r="433" spans="1:3" ht="15.75" x14ac:dyDescent="0.25">
      <c r="A433" s="290" t="s">
        <v>2723</v>
      </c>
      <c r="B433" s="290" t="s">
        <v>2724</v>
      </c>
      <c r="C433" s="291">
        <v>1</v>
      </c>
    </row>
    <row r="434" spans="1:3" ht="15.75" x14ac:dyDescent="0.25">
      <c r="A434" s="290" t="s">
        <v>2725</v>
      </c>
      <c r="B434" s="290" t="s">
        <v>2726</v>
      </c>
      <c r="C434" s="291">
        <v>1</v>
      </c>
    </row>
    <row r="435" spans="1:3" ht="15.75" x14ac:dyDescent="0.25">
      <c r="A435" s="290" t="s">
        <v>2727</v>
      </c>
      <c r="B435" s="290" t="s">
        <v>2728</v>
      </c>
      <c r="C435" s="291">
        <v>1</v>
      </c>
    </row>
    <row r="436" spans="1:3" ht="15.75" x14ac:dyDescent="0.25">
      <c r="A436" s="290" t="s">
        <v>2729</v>
      </c>
      <c r="B436" s="290" t="s">
        <v>2730</v>
      </c>
      <c r="C436" s="291">
        <v>1</v>
      </c>
    </row>
    <row r="437" spans="1:3" ht="15.75" x14ac:dyDescent="0.25">
      <c r="A437" s="290" t="s">
        <v>2731</v>
      </c>
      <c r="B437" s="290" t="s">
        <v>2732</v>
      </c>
      <c r="C437" s="291">
        <v>1</v>
      </c>
    </row>
    <row r="438" spans="1:3" ht="15.75" x14ac:dyDescent="0.25">
      <c r="A438" s="290" t="s">
        <v>2733</v>
      </c>
      <c r="B438" s="290" t="s">
        <v>2866</v>
      </c>
      <c r="C438" s="291">
        <v>1</v>
      </c>
    </row>
    <row r="439" spans="1:3" ht="15.75" x14ac:dyDescent="0.25">
      <c r="A439" s="290" t="s">
        <v>2734</v>
      </c>
      <c r="B439" s="290" t="s">
        <v>2735</v>
      </c>
      <c r="C439" s="291">
        <v>1</v>
      </c>
    </row>
    <row r="440" spans="1:3" ht="15.75" x14ac:dyDescent="0.25">
      <c r="A440" s="290" t="s">
        <v>2736</v>
      </c>
      <c r="B440" s="290" t="s">
        <v>2737</v>
      </c>
      <c r="C440" s="291">
        <v>1</v>
      </c>
    </row>
    <row r="441" spans="1:3" ht="15.75" x14ac:dyDescent="0.25">
      <c r="A441" s="290" t="s">
        <v>2738</v>
      </c>
      <c r="B441" s="290" t="s">
        <v>2739</v>
      </c>
      <c r="C441" s="291">
        <v>1</v>
      </c>
    </row>
    <row r="442" spans="1:3" ht="15.75" x14ac:dyDescent="0.25">
      <c r="A442" s="290" t="s">
        <v>2740</v>
      </c>
      <c r="B442" s="290" t="s">
        <v>2741</v>
      </c>
      <c r="C442" s="291">
        <v>1</v>
      </c>
    </row>
    <row r="443" spans="1:3" ht="15.75" x14ac:dyDescent="0.25">
      <c r="A443" s="290" t="s">
        <v>2742</v>
      </c>
      <c r="B443" s="290" t="s">
        <v>2743</v>
      </c>
      <c r="C443" s="291">
        <v>1</v>
      </c>
    </row>
    <row r="444" spans="1:3" ht="15.75" x14ac:dyDescent="0.25">
      <c r="A444" s="290" t="s">
        <v>2744</v>
      </c>
      <c r="B444" s="290" t="s">
        <v>2745</v>
      </c>
      <c r="C444" s="291">
        <v>1</v>
      </c>
    </row>
    <row r="445" spans="1:3" ht="15.75" x14ac:dyDescent="0.25">
      <c r="A445" s="290" t="s">
        <v>2746</v>
      </c>
      <c r="B445" s="290" t="s">
        <v>2747</v>
      </c>
      <c r="C445" s="291">
        <v>1</v>
      </c>
    </row>
    <row r="446" spans="1:3" ht="15.75" x14ac:dyDescent="0.25">
      <c r="A446" s="290" t="s">
        <v>2748</v>
      </c>
      <c r="B446" s="290" t="s">
        <v>2749</v>
      </c>
      <c r="C446" s="291">
        <v>1</v>
      </c>
    </row>
    <row r="447" spans="1:3" ht="15.75" x14ac:dyDescent="0.25">
      <c r="A447" s="290" t="s">
        <v>2750</v>
      </c>
      <c r="B447" s="290" t="s">
        <v>2751</v>
      </c>
      <c r="C447" s="291">
        <v>1</v>
      </c>
    </row>
    <row r="448" spans="1:3" ht="15.75" x14ac:dyDescent="0.25">
      <c r="A448" s="290" t="s">
        <v>2752</v>
      </c>
      <c r="B448" s="290" t="s">
        <v>2753</v>
      </c>
      <c r="C448" s="291">
        <v>1</v>
      </c>
    </row>
    <row r="449" spans="1:3" ht="15.75" x14ac:dyDescent="0.25">
      <c r="A449" s="290" t="s">
        <v>2754</v>
      </c>
      <c r="B449" s="290" t="s">
        <v>2755</v>
      </c>
      <c r="C449" s="291">
        <v>1</v>
      </c>
    </row>
    <row r="450" spans="1:3" ht="15.75" x14ac:dyDescent="0.25">
      <c r="A450" s="290" t="s">
        <v>2756</v>
      </c>
      <c r="B450" s="290" t="s">
        <v>2757</v>
      </c>
      <c r="C450" s="291">
        <v>5</v>
      </c>
    </row>
    <row r="451" spans="1:3" ht="15.75" x14ac:dyDescent="0.25">
      <c r="A451" s="290" t="s">
        <v>2758</v>
      </c>
      <c r="B451" s="290" t="s">
        <v>2759</v>
      </c>
      <c r="C451" s="291">
        <v>4</v>
      </c>
    </row>
    <row r="452" spans="1:3" ht="15.75" x14ac:dyDescent="0.25">
      <c r="A452" s="290" t="s">
        <v>2760</v>
      </c>
      <c r="B452" s="290" t="s">
        <v>2761</v>
      </c>
      <c r="C452" s="291">
        <v>1</v>
      </c>
    </row>
    <row r="453" spans="1:3" ht="15.75" x14ac:dyDescent="0.25">
      <c r="A453" s="290" t="s">
        <v>2762</v>
      </c>
      <c r="B453" s="290" t="s">
        <v>2763</v>
      </c>
      <c r="C453" s="291">
        <v>1</v>
      </c>
    </row>
    <row r="454" spans="1:3" ht="15.75" x14ac:dyDescent="0.25">
      <c r="A454" s="290" t="s">
        <v>2764</v>
      </c>
      <c r="B454" s="290" t="s">
        <v>2765</v>
      </c>
      <c r="C454" s="291">
        <v>1</v>
      </c>
    </row>
    <row r="455" spans="1:3" ht="15.75" x14ac:dyDescent="0.25">
      <c r="A455" s="290" t="s">
        <v>2838</v>
      </c>
      <c r="B455" s="290" t="s">
        <v>2839</v>
      </c>
      <c r="C455" s="291">
        <v>1</v>
      </c>
    </row>
    <row r="456" spans="1:3" ht="15.75" x14ac:dyDescent="0.25">
      <c r="A456" s="290" t="s">
        <v>2840</v>
      </c>
      <c r="B456" s="290" t="s">
        <v>2841</v>
      </c>
      <c r="C456" s="291">
        <v>1</v>
      </c>
    </row>
    <row r="457" spans="1:3" ht="15.75" x14ac:dyDescent="0.25">
      <c r="A457" s="290" t="s">
        <v>2842</v>
      </c>
      <c r="B457" s="290" t="s">
        <v>2843</v>
      </c>
      <c r="C457" s="291">
        <v>1</v>
      </c>
    </row>
    <row r="458" spans="1:3" ht="15.75" x14ac:dyDescent="0.25">
      <c r="A458" s="290" t="s">
        <v>2844</v>
      </c>
      <c r="B458" s="290" t="s">
        <v>2845</v>
      </c>
      <c r="C458" s="291">
        <v>1</v>
      </c>
    </row>
    <row r="459" spans="1:3" ht="15.75" x14ac:dyDescent="0.25">
      <c r="A459" s="290" t="s">
        <v>2846</v>
      </c>
      <c r="B459" s="290" t="s">
        <v>2847</v>
      </c>
      <c r="C459" s="291">
        <v>1</v>
      </c>
    </row>
    <row r="460" spans="1:3" ht="15.75" x14ac:dyDescent="0.25">
      <c r="A460" s="290" t="s">
        <v>2867</v>
      </c>
      <c r="B460" s="290" t="s">
        <v>2868</v>
      </c>
      <c r="C460" s="291">
        <v>1</v>
      </c>
    </row>
    <row r="461" spans="1:3" ht="15.75" x14ac:dyDescent="0.25">
      <c r="A461" s="290" t="s">
        <v>2869</v>
      </c>
      <c r="B461" s="290" t="s">
        <v>2870</v>
      </c>
      <c r="C461" s="291">
        <v>1</v>
      </c>
    </row>
    <row r="462" spans="1:3" ht="15.75" x14ac:dyDescent="0.25">
      <c r="A462" s="290" t="s">
        <v>2871</v>
      </c>
      <c r="B462" s="290" t="s">
        <v>2872</v>
      </c>
      <c r="C462" s="291">
        <v>1</v>
      </c>
    </row>
    <row r="463" spans="1:3" ht="15.75" x14ac:dyDescent="0.25">
      <c r="A463" s="290" t="s">
        <v>2873</v>
      </c>
      <c r="B463" s="290" t="s">
        <v>2874</v>
      </c>
      <c r="C463" s="291">
        <v>1</v>
      </c>
    </row>
    <row r="464" spans="1:3" ht="15.75" x14ac:dyDescent="0.25">
      <c r="A464" s="290" t="s">
        <v>2875</v>
      </c>
      <c r="B464" s="290" t="s">
        <v>2876</v>
      </c>
      <c r="C464" s="291">
        <v>1</v>
      </c>
    </row>
    <row r="465" spans="1:3" ht="15.75" x14ac:dyDescent="0.25">
      <c r="A465" s="290" t="s">
        <v>2877</v>
      </c>
      <c r="B465" s="290" t="s">
        <v>2878</v>
      </c>
      <c r="C465" s="291">
        <v>8</v>
      </c>
    </row>
    <row r="466" spans="1:3" ht="15.75" x14ac:dyDescent="0.25">
      <c r="A466" s="290" t="s">
        <v>2879</v>
      </c>
      <c r="B466" s="290" t="s">
        <v>2880</v>
      </c>
      <c r="C466" s="291">
        <v>1</v>
      </c>
    </row>
    <row r="467" spans="1:3" ht="15.75" x14ac:dyDescent="0.25">
      <c r="A467" s="290" t="s">
        <v>2881</v>
      </c>
      <c r="B467" s="290" t="s">
        <v>2882</v>
      </c>
      <c r="C467" s="291">
        <v>1</v>
      </c>
    </row>
    <row r="468" spans="1:3" ht="15.75" x14ac:dyDescent="0.25">
      <c r="A468" s="290" t="s">
        <v>2883</v>
      </c>
      <c r="B468" s="290" t="s">
        <v>2884</v>
      </c>
      <c r="C468" s="291">
        <v>1</v>
      </c>
    </row>
    <row r="469" spans="1:3" ht="15.75" x14ac:dyDescent="0.25">
      <c r="A469" s="290" t="s">
        <v>2885</v>
      </c>
      <c r="B469" s="290" t="s">
        <v>2886</v>
      </c>
      <c r="C469" s="291">
        <v>1</v>
      </c>
    </row>
    <row r="470" spans="1:3" ht="15.75" x14ac:dyDescent="0.25">
      <c r="A470" s="290" t="s">
        <v>2887</v>
      </c>
      <c r="B470" s="290" t="s">
        <v>2888</v>
      </c>
      <c r="C470" s="291">
        <v>1</v>
      </c>
    </row>
    <row r="471" spans="1:3" ht="15.75" x14ac:dyDescent="0.25">
      <c r="A471" s="290" t="s">
        <v>2889</v>
      </c>
      <c r="B471" s="290" t="s">
        <v>2890</v>
      </c>
      <c r="C471" s="291">
        <v>1</v>
      </c>
    </row>
    <row r="472" spans="1:3" ht="15.75" x14ac:dyDescent="0.25">
      <c r="A472" s="290" t="s">
        <v>2891</v>
      </c>
      <c r="B472" s="290" t="s">
        <v>2892</v>
      </c>
      <c r="C472" s="291">
        <v>1</v>
      </c>
    </row>
    <row r="473" spans="1:3" ht="15.75" x14ac:dyDescent="0.25">
      <c r="A473" s="290" t="s">
        <v>2893</v>
      </c>
      <c r="B473" s="290" t="s">
        <v>2894</v>
      </c>
      <c r="C473" s="291">
        <v>1</v>
      </c>
    </row>
    <row r="474" spans="1:3" ht="15.75" x14ac:dyDescent="0.25">
      <c r="A474" s="290" t="s">
        <v>2895</v>
      </c>
      <c r="B474" s="290" t="s">
        <v>2896</v>
      </c>
      <c r="C474" s="291">
        <v>1</v>
      </c>
    </row>
    <row r="475" spans="1:3" ht="15.75" x14ac:dyDescent="0.25">
      <c r="A475" s="290" t="s">
        <v>2897</v>
      </c>
      <c r="B475" s="290" t="s">
        <v>2898</v>
      </c>
      <c r="C475" s="291">
        <v>1</v>
      </c>
    </row>
    <row r="476" spans="1:3" ht="15.75" x14ac:dyDescent="0.25">
      <c r="A476" s="290" t="s">
        <v>2899</v>
      </c>
      <c r="B476" s="290" t="s">
        <v>2900</v>
      </c>
      <c r="C476" s="291">
        <v>1</v>
      </c>
    </row>
    <row r="477" spans="1:3" ht="15.75" x14ac:dyDescent="0.25">
      <c r="A477" s="290" t="s">
        <v>2901</v>
      </c>
      <c r="B477" s="290" t="s">
        <v>2902</v>
      </c>
      <c r="C477" s="291">
        <v>1</v>
      </c>
    </row>
    <row r="478" spans="1:3" ht="15.75" x14ac:dyDescent="0.25">
      <c r="A478" s="290" t="s">
        <v>2903</v>
      </c>
      <c r="B478" s="290" t="s">
        <v>2904</v>
      </c>
      <c r="C478" s="291">
        <v>1</v>
      </c>
    </row>
    <row r="479" spans="1:3" ht="15.75" x14ac:dyDescent="0.25">
      <c r="A479" s="290" t="s">
        <v>2905</v>
      </c>
      <c r="B479" s="290" t="s">
        <v>2906</v>
      </c>
      <c r="C479" s="291">
        <v>1</v>
      </c>
    </row>
    <row r="480" spans="1:3" ht="15.75" x14ac:dyDescent="0.25">
      <c r="A480" s="290" t="s">
        <v>2907</v>
      </c>
      <c r="B480" s="290" t="s">
        <v>2908</v>
      </c>
      <c r="C480" s="291">
        <v>1</v>
      </c>
    </row>
    <row r="481" spans="1:3" ht="15.75" x14ac:dyDescent="0.25">
      <c r="A481" s="290" t="s">
        <v>2909</v>
      </c>
      <c r="B481" s="290" t="s">
        <v>2910</v>
      </c>
      <c r="C481" s="291">
        <v>1</v>
      </c>
    </row>
    <row r="482" spans="1:3" ht="15.75" x14ac:dyDescent="0.25">
      <c r="A482" s="290" t="s">
        <v>2911</v>
      </c>
      <c r="B482" s="290" t="s">
        <v>2912</v>
      </c>
      <c r="C482" s="291">
        <v>1</v>
      </c>
    </row>
    <row r="483" spans="1:3" ht="15.75" x14ac:dyDescent="0.25">
      <c r="A483" s="290" t="s">
        <v>2913</v>
      </c>
      <c r="B483" s="290" t="s">
        <v>2914</v>
      </c>
      <c r="C483" s="291">
        <v>1</v>
      </c>
    </row>
    <row r="484" spans="1:3" ht="15.75" x14ac:dyDescent="0.25">
      <c r="A484" s="290" t="s">
        <v>2915</v>
      </c>
      <c r="B484" s="290" t="s">
        <v>2916</v>
      </c>
      <c r="C484" s="291">
        <v>1</v>
      </c>
    </row>
    <row r="485" spans="1:3" ht="15.75" x14ac:dyDescent="0.25">
      <c r="A485" s="290" t="s">
        <v>2917</v>
      </c>
      <c r="B485" s="290" t="s">
        <v>2918</v>
      </c>
      <c r="C485" s="291">
        <v>1</v>
      </c>
    </row>
    <row r="486" spans="1:3" ht="15.75" x14ac:dyDescent="0.25">
      <c r="A486" s="290" t="s">
        <v>2919</v>
      </c>
      <c r="B486" s="290" t="s">
        <v>2920</v>
      </c>
      <c r="C486" s="291">
        <v>1</v>
      </c>
    </row>
    <row r="487" spans="1:3" ht="15.75" x14ac:dyDescent="0.25">
      <c r="A487" s="290" t="s">
        <v>2921</v>
      </c>
      <c r="B487" s="290" t="s">
        <v>2922</v>
      </c>
      <c r="C487" s="291">
        <v>1</v>
      </c>
    </row>
    <row r="488" spans="1:3" ht="15.75" x14ac:dyDescent="0.25">
      <c r="A488" s="290" t="s">
        <v>2923</v>
      </c>
      <c r="B488" s="290" t="s">
        <v>2924</v>
      </c>
      <c r="C488" s="291">
        <v>1</v>
      </c>
    </row>
    <row r="489" spans="1:3" ht="15.75" x14ac:dyDescent="0.25">
      <c r="A489" s="290" t="s">
        <v>2977</v>
      </c>
      <c r="B489" s="290" t="s">
        <v>2978</v>
      </c>
      <c r="C489" s="291">
        <v>1</v>
      </c>
    </row>
    <row r="490" spans="1:3" ht="15.75" x14ac:dyDescent="0.25">
      <c r="A490" s="290" t="s">
        <v>2766</v>
      </c>
      <c r="B490" s="290" t="s">
        <v>2767</v>
      </c>
      <c r="C490" s="291">
        <v>1</v>
      </c>
    </row>
    <row r="491" spans="1:3" ht="15.75" x14ac:dyDescent="0.25">
      <c r="A491" s="290" t="s">
        <v>2768</v>
      </c>
      <c r="B491" s="290" t="s">
        <v>2769</v>
      </c>
      <c r="C491" s="291">
        <v>1</v>
      </c>
    </row>
    <row r="492" spans="1:3" ht="15.75" x14ac:dyDescent="0.25">
      <c r="A492" s="290" t="s">
        <v>2770</v>
      </c>
      <c r="B492" s="290" t="s">
        <v>2771</v>
      </c>
      <c r="C492" s="291">
        <v>1</v>
      </c>
    </row>
    <row r="493" spans="1:3" ht="15.75" x14ac:dyDescent="0.25">
      <c r="A493" s="290" t="s">
        <v>2772</v>
      </c>
      <c r="B493" s="290" t="s">
        <v>2773</v>
      </c>
      <c r="C493" s="291">
        <v>1</v>
      </c>
    </row>
    <row r="494" spans="1:3" ht="15.75" x14ac:dyDescent="0.25">
      <c r="A494" s="290" t="s">
        <v>2979</v>
      </c>
      <c r="B494" s="290" t="s">
        <v>2980</v>
      </c>
      <c r="C494" s="291">
        <v>1</v>
      </c>
    </row>
    <row r="495" spans="1:3" ht="15.75" x14ac:dyDescent="0.25">
      <c r="A495" s="290" t="s">
        <v>2981</v>
      </c>
      <c r="B495" s="290" t="s">
        <v>2982</v>
      </c>
      <c r="C495" s="291">
        <v>1</v>
      </c>
    </row>
    <row r="496" spans="1:3" ht="15.75" x14ac:dyDescent="0.25">
      <c r="A496" s="290" t="s">
        <v>2983</v>
      </c>
      <c r="B496" s="290" t="s">
        <v>2984</v>
      </c>
      <c r="C496" s="291">
        <v>1</v>
      </c>
    </row>
    <row r="497" spans="1:3" ht="15.75" x14ac:dyDescent="0.25">
      <c r="A497" s="290" t="s">
        <v>2985</v>
      </c>
      <c r="B497" s="290" t="s">
        <v>2986</v>
      </c>
      <c r="C497" s="291">
        <v>1</v>
      </c>
    </row>
    <row r="498" spans="1:3" ht="15.75" x14ac:dyDescent="0.25">
      <c r="A498" s="290" t="s">
        <v>2987</v>
      </c>
      <c r="B498" s="290" t="s">
        <v>2988</v>
      </c>
      <c r="C498" s="291">
        <v>1</v>
      </c>
    </row>
    <row r="499" spans="1:3" ht="15.75" x14ac:dyDescent="0.25">
      <c r="A499" s="290" t="s">
        <v>2989</v>
      </c>
      <c r="B499" s="290" t="s">
        <v>2990</v>
      </c>
      <c r="C499" s="291">
        <v>1</v>
      </c>
    </row>
    <row r="500" spans="1:3" ht="15.75" x14ac:dyDescent="0.25">
      <c r="A500" s="290" t="s">
        <v>2991</v>
      </c>
      <c r="B500" s="290" t="s">
        <v>2992</v>
      </c>
      <c r="C500" s="291">
        <v>1</v>
      </c>
    </row>
    <row r="501" spans="1:3" ht="15.75" x14ac:dyDescent="0.25">
      <c r="A501" s="290" t="s">
        <v>2993</v>
      </c>
      <c r="B501" s="290" t="s">
        <v>2994</v>
      </c>
      <c r="C501" s="291">
        <v>1</v>
      </c>
    </row>
    <row r="502" spans="1:3" ht="15.75" x14ac:dyDescent="0.25">
      <c r="A502" s="290" t="s">
        <v>2995</v>
      </c>
      <c r="B502" s="290" t="s">
        <v>2996</v>
      </c>
      <c r="C502" s="291">
        <v>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77DC4E-BA78-4A47-B775-C7CE72999109}"/>
</file>

<file path=customXml/itemProps2.xml><?xml version="1.0" encoding="utf-8"?>
<ds:datastoreItem xmlns:ds="http://schemas.openxmlformats.org/officeDocument/2006/customXml" ds:itemID="{FC073F07-C085-4146-B9BA-EA7E3524494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e88766e-77d4-46c2-aa85-78e9afcbbd1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761C04B-2514-4E56-862E-939B9E760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Test Cases</vt:lpstr>
      <vt:lpstr>Change Log</vt:lpstr>
      <vt:lpstr>Appendix</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dc:description>
  <cp:lastPrinted>2012-12-04T14:27:07Z</cp:lastPrinted>
  <dcterms:created xsi:type="dcterms:W3CDTF">2012-09-21T14:43:24Z</dcterms:created>
  <dcterms:modified xsi:type="dcterms:W3CDTF">2020-12-14T19:48:25Z</dcterms:modified>
  <cp:category>security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