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1DE417D9-592A-4B1C-B781-0E312A3A3911}" xr6:coauthVersionLast="47" xr6:coauthVersionMax="47" xr10:uidLastSave="{00000000-0000-0000-0000-000000000000}"/>
  <bookViews>
    <workbookView xWindow="-110" yWindow="-110" windowWidth="19420" windowHeight="10420" tabRatio="726" activeTab="1"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3" hidden="1">'Test Cases'!$A$2:$M$32</definedName>
    <definedName name="_xlnm.Print_Area" localSheetId="4">'Change Log'!$A$1:$D$14</definedName>
    <definedName name="_xlnm.Print_Area" localSheetId="0">Dashboard!$A$1:$C$45</definedName>
    <definedName name="_xlnm.Print_Area" localSheetId="2">Instructions!$A$1:$D$27</definedName>
    <definedName name="_xlnm.Print_Area" localSheetId="5">'New Release Changes'!$A$1:$D$3</definedName>
    <definedName name="_xlnm.Print_Area" localSheetId="1">Results!$A$1:$O$42</definedName>
    <definedName name="_xlnm.Print_Area" localSheetId="3">'Test Cases'!$A$1:$J$31</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 i="4"/>
  <c r="E12" i="8"/>
  <c r="D12" i="8"/>
  <c r="C12" i="8"/>
  <c r="B12" i="8"/>
  <c r="M12" i="8"/>
  <c r="O12" i="8"/>
  <c r="B29" i="8"/>
  <c r="B27" i="8"/>
  <c r="N12" i="8" l="1"/>
  <c r="A27" i="8" s="1"/>
  <c r="F18" i="8"/>
  <c r="E16" i="8"/>
  <c r="D16" i="8"/>
  <c r="I16" i="8" s="1"/>
  <c r="C17" i="8"/>
  <c r="D21" i="8"/>
  <c r="I21" i="8" s="1"/>
  <c r="E19" i="8"/>
  <c r="D23" i="8"/>
  <c r="I23" i="8" s="1"/>
  <c r="A29" i="8"/>
  <c r="F20" i="8"/>
  <c r="C20" i="8"/>
  <c r="F22" i="8"/>
  <c r="D22" i="8"/>
  <c r="I22" i="8" s="1"/>
  <c r="D19" i="8"/>
  <c r="I19" i="8" s="1"/>
  <c r="D17" i="8"/>
  <c r="I17" i="8" s="1"/>
  <c r="E18" i="8"/>
  <c r="D20" i="8"/>
  <c r="I20" i="8" s="1"/>
  <c r="F17" i="8"/>
  <c r="H17" i="8" s="1"/>
  <c r="E20" i="8"/>
  <c r="F19" i="8"/>
  <c r="F16" i="8"/>
  <c r="F23" i="8"/>
  <c r="C18" i="8"/>
  <c r="E23" i="8"/>
  <c r="D18" i="8"/>
  <c r="I18" i="8" s="1"/>
  <c r="E22" i="8"/>
  <c r="C22" i="8"/>
  <c r="F21" i="8"/>
  <c r="E17" i="8"/>
  <c r="C23" i="8"/>
  <c r="E21" i="8"/>
  <c r="C19" i="8"/>
  <c r="C21" i="8"/>
  <c r="C16" i="8"/>
  <c r="F12" i="8"/>
  <c r="H18" i="8" l="1"/>
  <c r="H16" i="8"/>
  <c r="H19" i="8"/>
  <c r="H20" i="8"/>
  <c r="H23" i="8"/>
  <c r="H22" i="8"/>
  <c r="H21" i="8"/>
  <c r="D24" i="8" l="1"/>
  <c r="G12" i="8" s="1"/>
</calcChain>
</file>

<file path=xl/sharedStrings.xml><?xml version="1.0" encoding="utf-8"?>
<sst xmlns="http://schemas.openxmlformats.org/spreadsheetml/2006/main" count="1581" uniqueCount="1435">
  <si>
    <t>Internal Revenue Service</t>
  </si>
  <si>
    <t>Office of Safeguards</t>
  </si>
  <si>
    <t xml:space="preserve"> ▪ SCSEM Subject: Voice Over Internet Protocol Network</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</si>
  <si>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</si>
  <si>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</si>
  <si>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</si>
  <si>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</si>
  <si>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</si>
  <si>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</si>
  <si>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</si>
  <si>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</si>
  <si>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</si>
  <si>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</si>
  <si>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</si>
  <si>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</si>
  <si>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</si>
  <si>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</si>
  <si>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</si>
  <si>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</si>
  <si>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</si>
  <si>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</si>
  <si>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</si>
  <si>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</si>
  <si>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</si>
  <si>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</si>
  <si>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</si>
  <si>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</si>
  <si>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</si>
  <si>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</si>
  <si>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</si>
  <si>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</si>
  <si>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</si>
  <si>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</si>
  <si>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</si>
  <si>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</si>
  <si>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</si>
  <si>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</si>
  <si>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</si>
  <si>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</si>
  <si>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</si>
  <si>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</si>
  <si>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</si>
  <si>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</si>
  <si>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</si>
  <si>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</si>
  <si>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</si>
  <si>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</si>
  <si>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</si>
  <si>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</si>
  <si>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</si>
  <si>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</si>
  <si>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</si>
  <si>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</si>
  <si>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</si>
  <si>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</si>
  <si>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</si>
  <si>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</si>
  <si>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</si>
  <si>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</si>
  <si>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</si>
  <si>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</si>
  <si>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</si>
  <si>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</si>
  <si>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Voice over Internet Protocol (VoIP) that receives, stores, processes or transmits Federal Tax Information (FTI); and logical placement of VoIP components to ensure control of the flow of FTI to and from the systems with FTI. This SCSEM is developed to accommodate a wide range of vender VoIP products and therefore contains generic test questions. The key to securing VOIP is to use the security mechanisms like those deployed in data networks (firewalls, encryption, etc.) to emulate the security level currently enjoyed by PSTN network users. The term Local Session Controller (LSC) used throughout this SCSEM is used to refer to any and all VoIP controllers or IP-PBXs. Also used in this SCSEM is the mention of VoIP components that generally consists of the call processors, endpoints (IP Phones), and infrastructure devices, such as gateways, switches, and firewalls.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Voice/Video Services Policy STIG, Version 3, April 2014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</si>
  <si>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</si>
  <si>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</si>
  <si>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</si>
  <si>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</si>
  <si>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</si>
  <si>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</si>
  <si>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</si>
  <si>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</si>
  <si>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</si>
  <si>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</si>
  <si>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</si>
  <si>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</si>
  <si>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</si>
  <si>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</si>
  <si>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</si>
  <si>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</si>
  <si>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</si>
  <si>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</si>
  <si>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</si>
  <si>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</si>
  <si>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</si>
  <si>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</si>
  <si>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</si>
  <si>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</si>
  <si>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</si>
  <si>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</si>
  <si>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</si>
  <si>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</si>
  <si>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</si>
  <si>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</si>
  <si>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</si>
  <si>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</si>
  <si>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</si>
  <si>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</si>
  <si>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</si>
  <si>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This determination must be made for all test cases in order to determine the complete weighted score.</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</si>
  <si>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</si>
  <si>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</si>
  <si>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</si>
  <si>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</si>
  <si>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</si>
  <si>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</si>
  <si>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</si>
  <si>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</si>
  <si>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</si>
  <si>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</si>
  <si>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</si>
  <si>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</si>
  <si>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</si>
  <si>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Criticality Rating (Do Not Edit)</t>
  </si>
  <si>
    <t>VoIP-01</t>
  </si>
  <si>
    <t>SA-22</t>
  </si>
  <si>
    <t>Unsupported System Components</t>
  </si>
  <si>
    <t>Examine</t>
  </si>
  <si>
    <t>Verify that the VoIP system components are supported by the vendor. 
Each organization shall ensure that unsupported software is removed or upgraded to a supported version prior to a vendor dropping support.</t>
  </si>
  <si>
    <t>1. Ensure that all VoIP system components (e.g., management servers, endpoints, etc.) are supported.  Refer to the vendor's support website to verify that support for it has not expired.</t>
  </si>
  <si>
    <t>1. Support for the VoIP components controller has not expired.</t>
  </si>
  <si>
    <t>Critical</t>
  </si>
  <si>
    <t>HSA7
HSA8
HSA9
HSA10
HSA11</t>
  </si>
  <si>
    <t>HSA7: The external facing system is no longer supported by the vendor
HSA8: The internally hosted operating system's major release is no longer supported by the vendor
HSA9: The internally hosted operating system's minor release is no longer supported by the vendor
HSA10: The internally hosted software's major release is no longer supported by the vendor
HSA11: The internally hosted software's minor release is no longer supported by the vendor</t>
  </si>
  <si>
    <t>VoIP-02</t>
  </si>
  <si>
    <t>SI-2</t>
  </si>
  <si>
    <t>Flaw Remediation</t>
  </si>
  <si>
    <t>Verify that system patch levels are up-to-date in accordance with the agency's configuration management procedures.</t>
  </si>
  <si>
    <t>1. Review the records containing installation, configuration and testing of software patches.
2.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</si>
  <si>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1. Records indicate that software patches are deployed and tested regularly.
2. The VoIP management server and other system components are current with the vendor's patch level.</t>
  </si>
  <si>
    <t>Significant</t>
  </si>
  <si>
    <t>HSI2
HSI27</t>
  </si>
  <si>
    <t>HSI2: System patch level is insufficient
HSI27: Critical security patches have not been applied</t>
  </si>
  <si>
    <t>VoIP-03</t>
  </si>
  <si>
    <t>AC-2</t>
  </si>
  <si>
    <t>Account Management</t>
  </si>
  <si>
    <t>Examine &amp; Interview</t>
  </si>
  <si>
    <t>Verify the agency has implemented an account management process for access to the VoIP infrastructure.</t>
  </si>
  <si>
    <t>1. Interview the VoIP administrator and verify that account management procedures have been implemented for user/administrator and system account creation, termination and expiration.
2. Examine account management system workflow and/or completed user access request and approvals for end users and administrators.</t>
  </si>
  <si>
    <t>1-2. The VoIP administrator can demonstrate that an account management process has been implemented for user access.</t>
  </si>
  <si>
    <t>HAC37</t>
  </si>
  <si>
    <t>HAC37: Account management procedures are not implemented</t>
  </si>
  <si>
    <t>VoIP-04</t>
  </si>
  <si>
    <t>AC-6</t>
  </si>
  <si>
    <t>Least Privilege</t>
  </si>
  <si>
    <t>The VoIP system shall be capable of defining multiple user roles that provide access controls based on the least amount of privileges required to perform network management functions and originate VoIP sessions. The VoIP system shall be capable of having different types of user's roles and using Role-Based Access Control (RBAC) in the local and remote administration of all device functions and operations.</t>
  </si>
  <si>
    <t>1. Interview the system administrator to and confirm that the system can create a hierarchical structure of user privileges.
2. System administrators and users should have multiple privilege levels based on operational requirements.</t>
  </si>
  <si>
    <t>1. System administrators and users have multiple privilege levels based on operational requirements.
2. The system or administrator demonstrates the capability of having multiple types of user roles, such as system security administrator, system administrator, application administrator, privileged user, and an application user.</t>
  </si>
  <si>
    <t xml:space="preserve">HAC9
HAC11
</t>
  </si>
  <si>
    <t>HAC9: Accounts have not been created using user roles
HAC11: User access was not established with concept of least privilege</t>
  </si>
  <si>
    <t>VoIP-05</t>
  </si>
  <si>
    <t>Interview</t>
  </si>
  <si>
    <t xml:space="preserve">Verify user accounts are reviewed at least annually; and privileged accounts are reviewed at least semi-annually for compliance with agency account management requirements. </t>
  </si>
  <si>
    <r>
      <rPr>
        <u/>
        <sz val="10"/>
        <rFont val="Arial"/>
        <family val="2"/>
      </rPr>
      <t>End users of VoIP Call Management System:</t>
    </r>
    <r>
      <rPr>
        <sz val="10"/>
        <rFont val="Arial"/>
        <family val="2"/>
      </rPr>
      <t xml:space="preserve">
1. Interview VoIP administrator or security administrator and determine how often VoIP call management system accounts for regular end users are reviewed.
</t>
    </r>
    <r>
      <rPr>
        <u/>
        <sz val="10"/>
        <rFont val="Arial"/>
        <family val="2"/>
      </rPr>
      <t>Administrators:</t>
    </r>
    <r>
      <rPr>
        <sz val="10"/>
        <rFont val="Arial"/>
        <family val="2"/>
      </rPr>
      <t xml:space="preserve">
1a. Interview VoIP administrator or security administrator and determine how often VoIP accounts for privileged users are reviewed.</t>
    </r>
  </si>
  <si>
    <t>1. End user accounts are reviewed at least annually for compliance with account management requirements. 
1a. Privileged VoIP accounts are reviewed at least semi-annually for compliance with account management requirements.</t>
  </si>
  <si>
    <t>Moderate</t>
  </si>
  <si>
    <t>HAC8</t>
  </si>
  <si>
    <t>HAC8: Accounts are not reviewed periodically for proper privileges</t>
  </si>
  <si>
    <t>VoIP-06</t>
  </si>
  <si>
    <t>Verify that VoIP call management system end users utilize unique accounts.</t>
  </si>
  <si>
    <t>1. Examine the list of enterprise call management system accounts and ensure all user accounts are unique.
2. Interview the VoIP administrator to see if any accounts are shared inappropriately.</t>
  </si>
  <si>
    <t>1-2. All VoIP call management system accounts are unique; there are no duplicate accounts.</t>
  </si>
  <si>
    <t>HAC20</t>
  </si>
  <si>
    <t>HAC20: Agency duplicates usernames</t>
  </si>
  <si>
    <t>VoIP-07</t>
  </si>
  <si>
    <t>Verify that the VoIP system does not contain duplicate accounts.
VoIP administrative users are appropriately identified and authenticated Identification and authentication is unique to each user or system.</t>
  </si>
  <si>
    <t>1. Examine the list of VoIP privileged accounts and ensure all privileged accounts are unique.
2. Interview the VoIP administrator to see if any privileged accounts are shared inappropriately.</t>
  </si>
  <si>
    <t>1. All VoIP accounts are unique, there are no duplicate accounts with the exception of the local admin (used only for emergencies). 
2. No shared accounts are used other than when operationally required (e.g., root accounts).</t>
  </si>
  <si>
    <t>HAC21</t>
  </si>
  <si>
    <t>HAC21: Agency shares administrative account inappropriately</t>
  </si>
  <si>
    <t>VoIP-08</t>
  </si>
  <si>
    <t>AC-12</t>
  </si>
  <si>
    <t>Session Termination</t>
  </si>
  <si>
    <t>Access to the console port or other management ports of the LSC must time out and terminate after 30 minutes or less of inactivity. The system shall be capable of providing a session termination feature for users of the system. The system must terminate a session for subsequent inputs (or re-authenticate user before accepting subsequent inputs).</t>
  </si>
  <si>
    <r>
      <rPr>
        <u/>
        <sz val="10"/>
        <rFont val="Arial"/>
        <family val="2"/>
      </rPr>
      <t>End users of VoIP Call Management System:</t>
    </r>
    <r>
      <rPr>
        <sz val="10"/>
        <rFont val="Arial"/>
        <family val="2"/>
      </rPr>
      <t xml:space="preserve">
1. Examine system configurations and verify users are logged out and the session is terminated after no more than 15 minutes of inactivity.
</t>
    </r>
    <r>
      <rPr>
        <u/>
        <sz val="10"/>
        <rFont val="Arial"/>
        <family val="2"/>
      </rPr>
      <t xml:space="preserve">
Administrators:</t>
    </r>
    <r>
      <rPr>
        <sz val="10"/>
        <rFont val="Arial"/>
        <family val="2"/>
      </rPr>
      <t xml:space="preserve">
1a. Examine system configurations and verify administrators are logged out of management interfaces and the session is terminated after no more than 15 minutes of inactivity.</t>
    </r>
  </si>
  <si>
    <t>1. User sessions are terminated after no more than 30 minutes of inactivity.</t>
  </si>
  <si>
    <t>HRM5</t>
  </si>
  <si>
    <t>HRM5: User sessions do not terminate after the Publication 1075 period of inactivity</t>
  </si>
  <si>
    <t>VoIP-09</t>
  </si>
  <si>
    <t>AC-7</t>
  </si>
  <si>
    <t>Unsuccessful Logon Attempts</t>
  </si>
  <si>
    <t>The VoIP system locks users after a defined number of unsuccessful logon attempts.</t>
  </si>
  <si>
    <r>
      <rPr>
        <u/>
        <sz val="10"/>
        <rFont val="Arial"/>
        <family val="2"/>
      </rPr>
      <t>End users of VoIP Call Management System:</t>
    </r>
    <r>
      <rPr>
        <sz val="10"/>
        <rFont val="Arial"/>
        <family val="2"/>
      </rPr>
      <t xml:space="preserve">
1. Examine account management settings and determine if user accounts are locked from the call management system after no more than three unsuccessful consecutive attempts.
</t>
    </r>
    <r>
      <rPr>
        <u/>
        <sz val="10"/>
        <rFont val="Arial"/>
        <family val="2"/>
      </rPr>
      <t>Administrators:</t>
    </r>
    <r>
      <rPr>
        <sz val="10"/>
        <rFont val="Arial"/>
        <family val="2"/>
      </rPr>
      <t xml:space="preserve">
1a. Examine local configuration or account management settings and determine if administrator accounts are locked from management interfaces after no more than three unsuccessful consecutive attempts.</t>
    </r>
  </si>
  <si>
    <t>1.  System accounts are locked after three consecutive incorrect attempts.</t>
  </si>
  <si>
    <t>HAC15</t>
  </si>
  <si>
    <t>HAC15: User accounts not locked out after 3 unsuccessful login attempts</t>
  </si>
  <si>
    <t>VoIP-10</t>
  </si>
  <si>
    <t>IA-2</t>
  </si>
  <si>
    <t>Identification and Authentication (Organizational Users)</t>
  </si>
  <si>
    <t>VoIP endpoints or instruments restrict the display of network IP configuration information and/or permit adjustment of network settings without the use of a non-default PIN/password.</t>
  </si>
  <si>
    <t>1. Interview the VoIP System Administrator to validate that a security policy is in place and enforced to ensure that the IPT terminal (VoIP phone or instrument) configuration and display password/PIN is managed in accordance with password policies (e.g., password/PIN complexity (length and character mix), expiration, change intervals, other conditions requiring a change, reuse, protection and storage).</t>
  </si>
  <si>
    <t>1. VoIP endpoints or instruments do not permit the display of network IP configuration information and/or permit adjustment of network settings without the use of a non-default PIN/password.</t>
  </si>
  <si>
    <t>HAC29</t>
  </si>
  <si>
    <t>HAC29: Access to system functionality without identification and authentication</t>
  </si>
  <si>
    <t>VoIP-11</t>
  </si>
  <si>
    <t>Verify that the VoIP system does not allow blank passwords.</t>
  </si>
  <si>
    <r>
      <rPr>
        <u/>
        <sz val="10"/>
        <rFont val="Arial"/>
        <family val="2"/>
      </rPr>
      <t>End users of VoIP Call Management System:</t>
    </r>
    <r>
      <rPr>
        <sz val="10"/>
        <rFont val="Arial"/>
        <family val="2"/>
      </rPr>
      <t xml:space="preserve">
1. Examine password requirements for the VoIP system and ensure a password is required for all end user access to the call management system.
</t>
    </r>
    <r>
      <rPr>
        <u/>
        <sz val="10"/>
        <rFont val="Arial"/>
        <family val="2"/>
      </rPr>
      <t>Administrators:</t>
    </r>
    <r>
      <rPr>
        <sz val="10"/>
        <rFont val="Arial"/>
        <family val="2"/>
      </rPr>
      <t xml:space="preserve">
2. Examine password requirements (local and network / authentication server accounts) for the VoIP system and ensure a password is required for all administrator access to the management server.</t>
    </r>
  </si>
  <si>
    <t>1. The system does not allow the use of null passwords.</t>
  </si>
  <si>
    <t>HPW1</t>
  </si>
  <si>
    <t>HPW1: No password is required to access an FTI system</t>
  </si>
  <si>
    <t>VoIP-12</t>
  </si>
  <si>
    <t>IA-5</t>
  </si>
  <si>
    <t>Authenticator Management</t>
  </si>
  <si>
    <t>Verify that default passwords have been changed.</t>
  </si>
  <si>
    <t>1. If default accounts exist on the system, examine the administrator attempt to authenticate with the published default password for any existing built-in account.  
Note: This test will require the reviewer to research ahead of time built-in accounts and default passwords for the system used by the agency, which will be identified during the PSE.</t>
  </si>
  <si>
    <t>1. All VoIP default passwords have been changed from their default values.</t>
  </si>
  <si>
    <t>*Consider upgrading baseline criticality if default passwords exist on an external facing system.</t>
  </si>
  <si>
    <t>HPW17</t>
  </si>
  <si>
    <t>HPW17: Default passwords have not been changed</t>
  </si>
  <si>
    <t>VoIP-13</t>
  </si>
  <si>
    <t>Ensure all password parameters meet IRS Publication 1075 requirements (e.g., password complexity, aging, history, etc.)</t>
  </si>
  <si>
    <r>
      <rPr>
        <u/>
        <sz val="10"/>
        <rFont val="Arial"/>
        <family val="2"/>
      </rPr>
      <t>End users and Administrators of VoIP Call Management System:</t>
    </r>
    <r>
      <rPr>
        <sz val="10"/>
        <rFont val="Arial"/>
        <family val="2"/>
      </rPr>
      <t xml:space="preserve">
1.Verify that the end user password parameters to the call management system meet the following requirements:
a) Minimum password length of 14 characters
b) Passwords must contain at least one number or special character, and a combination of at least one lower and uppercase letter
c) Maximum password age of 90 days 
d) Minimum password age of 1 day
e) Password history for the previous 24 passwords 
f) Users are forced to change their initial password during their first logon</t>
    </r>
  </si>
  <si>
    <t>1. Password requirements meet all IRS Publication 1075 requirements listed in the test procedure.</t>
  </si>
  <si>
    <t>HPW2
HPW3
HPW4
HPW6
HPW12
HPW19
HPW20</t>
  </si>
  <si>
    <t>HPW2: Password does not expire timely
HPW3: Minimum password length is too short
HPW4: Minimum password does not exist
HPW6: Password history is insufficient
HPW12: Passwords do not meet complexity requirements
HPW19: More than one Publication 1075 password requirement is not met
HPW20: User is not required to change password upon first use</t>
  </si>
  <si>
    <t>VoIP-14</t>
  </si>
  <si>
    <t>IA-6</t>
  </si>
  <si>
    <t>Authenticator Feedback</t>
  </si>
  <si>
    <t>Verify that clear text passwords are not displayed during login</t>
  </si>
  <si>
    <r>
      <rPr>
        <u/>
        <sz val="10"/>
        <rFont val="Arial"/>
        <family val="2"/>
      </rPr>
      <t>End users of VoIP Call Management System:</t>
    </r>
    <r>
      <rPr>
        <sz val="10"/>
        <rFont val="Arial"/>
        <family val="2"/>
      </rPr>
      <t xml:space="preserve">
1. Examine the screen while a user attempts to login and view authenticator feedback to ensure passwords are not displayed during entry. 
</t>
    </r>
    <r>
      <rPr>
        <u/>
        <sz val="10"/>
        <rFont val="Arial"/>
        <family val="2"/>
      </rPr>
      <t>Administrators:</t>
    </r>
    <r>
      <rPr>
        <sz val="10"/>
        <rFont val="Arial"/>
        <family val="2"/>
      </rPr>
      <t xml:space="preserve">
1a. Examine the screen while an administrator attempts to login and view authenticator feedback to ensure passwords are not displayed during entry.</t>
    </r>
  </si>
  <si>
    <t>1. The password is not displayed in clear text, it is blotted by characters, i.e., asterisks.</t>
  </si>
  <si>
    <t>HPW8</t>
  </si>
  <si>
    <t>HPW8: Passwords are displayed on screen when entered</t>
  </si>
  <si>
    <t>VoIP-15</t>
  </si>
  <si>
    <t>AC-8</t>
  </si>
  <si>
    <t>System Use Notification</t>
  </si>
  <si>
    <t>Examine/ Interview</t>
  </si>
  <si>
    <t>The VoIP management system displays an approved warning banner at all ingress/egress points.</t>
  </si>
  <si>
    <r>
      <rPr>
        <u/>
        <sz val="10"/>
        <rFont val="Arial"/>
        <family val="2"/>
      </rPr>
      <t>End users of VoIP Call Management System:</t>
    </r>
    <r>
      <rPr>
        <sz val="10"/>
        <rFont val="Arial"/>
        <family val="2"/>
      </rPr>
      <t xml:space="preserve">
1. Examine the warning banner that is displayed when end users connect to the call management system.  Validate the warning banner language is compliant with IRS requirements. The user must accept the warning banner before moving forward.
</t>
    </r>
    <r>
      <rPr>
        <u/>
        <sz val="10"/>
        <rFont val="Arial"/>
        <family val="2"/>
      </rPr>
      <t xml:space="preserve">
Administrators:</t>
    </r>
    <r>
      <rPr>
        <sz val="10"/>
        <rFont val="Arial"/>
        <family val="2"/>
      </rPr>
      <t xml:space="preserve">
1a. Ask the administrator to logon to each ingress/egress point (e.g., web-based management system, command line interfaces) to ensure the warning banner displayed is in compliance with IRS requirements. The user must accept the warning banner before moving forward.</t>
    </r>
  </si>
  <si>
    <t>1.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</si>
  <si>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All network devices must present an approved warning banner prior to logging on. The banner should warn any unauthorized user not to proceed. It also should provide clear and unequivocal notice to both authorized and unauthorized personnel that access to the device is subject to monitoring to detect unauthorized usage. Failure to display the required login warning banner prior to logon attempts will limit IRS ability to prosecute unauthorized access and also presents the potential to give rise to criminal and civil liability for systems administrators and information systems managers. In addition, the IRS ability to monitor the device's usage is limited unless a proper warning banner is displayed.</t>
  </si>
  <si>
    <t>Limited</t>
  </si>
  <si>
    <t>HAC14
HAC38</t>
  </si>
  <si>
    <t>HAC14: Warning banner is insufficient
HAC38: Warning banner does not exist</t>
  </si>
  <si>
    <t>VoIP-16</t>
  </si>
  <si>
    <t>AU-2</t>
  </si>
  <si>
    <t>Audit Events</t>
  </si>
  <si>
    <t>Security events within the VoIP management systems are documented, tracked and maintained.</t>
  </si>
  <si>
    <t>1. Ensure the VoIP management system records all required audit events: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</si>
  <si>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The VoIP audit system is operating as required by Publication 1075.</t>
  </si>
  <si>
    <t>HAU2
HAU6
HAU17
HAU21</t>
  </si>
  <si>
    <t>HAU2: No auditing is being performed on the system
HAU6: System does not audit changes to access control settings
HAU17: Audit logs do not capture sufficient auditable events
HAU21: System does not audit all attempts to gain access</t>
  </si>
  <si>
    <t>VoIP-17</t>
  </si>
  <si>
    <t xml:space="preserve">Access to recorded call information is logged and audited. </t>
  </si>
  <si>
    <t>1. Ensure the enterprise call management system maintains a sufficient audit log for front-end access to call recordings. 
2. Interview the VoIP administrator to determine whether these audit logs are reviewed for inappropriate access to call data.
Note: if calls are not recorded, this test case is N/A.</t>
  </si>
  <si>
    <t>1-2. The call management system maintains an audit log for front end access. Agency management reviews the audit log to ensure appropriate access to call information.</t>
  </si>
  <si>
    <t>VoIP-18</t>
  </si>
  <si>
    <t>AU-3</t>
  </si>
  <si>
    <t>Content of Audit Records</t>
  </si>
  <si>
    <t>Verify that the VOIP system produces audit records that contain sufficient information to establish what events occurred, the sources of the events, and the outcomes of the events.</t>
  </si>
  <si>
    <t>1. Examine sample audit logs from the system to determine if the audit records capture, sufficient information to establish what events occurred, the sources of the events.  The following elements at a minimum should be recorded in the log:   
1. Service timestamps and/or log date 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router is configured for dial-up access, confirm that logging provides explicit audit trails for all dial-up access.
7. Disabling of audit features or failures
8. Clearing of audit log files
2. The auditing function is capturing sufficient data for actions on the VoIP management system and the enterprise call manager.</t>
  </si>
  <si>
    <t>1. Sufficient security relevant data is captured in system logs. 
2. Log data is captured throughout the entire system.</t>
  </si>
  <si>
    <t>HAU22</t>
  </si>
  <si>
    <t>HAU22: Content of audit records is not sufficient</t>
  </si>
  <si>
    <t>VoIP-19</t>
  </si>
  <si>
    <t>AU-6</t>
  </si>
  <si>
    <t>Audit Review, Analysis, and Reporting</t>
  </si>
  <si>
    <t>VoIP security logs are reviewed on a weekly basis for anomalies.</t>
  </si>
  <si>
    <t>1. Interview the VoIP administrator/security personnel and determine if audit logs are reviewed at least weekly or more frequently at the discretion of the information system owner for indications of unusual activity related to potential unauthorized access.
2. Ask the VoIP administrator to discuss the review process and determine how anomalies are identified and handled.
Note: If VoIP system audit logs (administrative action logs and end user logs) are correlated and reviewed at the enterprise-level (e.g., through the implementation of a SIEM tool), this test case will be N/A and will be evaluated in the agency's Network Assessment.</t>
  </si>
  <si>
    <t>1-2. VoIP administrators/security personnel regularly review all VoIP system access logs on at least a weekly basis, are reviewing anomalies, and are documenting findings and reporting potential anomalies to agency management.</t>
  </si>
  <si>
    <t>HAU3
HAU18
HAU19</t>
  </si>
  <si>
    <t>HAU3: Audit logs are not being reviewed
HAU18: Audit logs are reviewed, but not per Pub 1075 requirements
HAU19: Audit log anomalies or findings are not reported and tracked</t>
  </si>
  <si>
    <t>VoIP-20</t>
  </si>
  <si>
    <t>AU-11</t>
  </si>
  <si>
    <t>Audit Record Retention</t>
  </si>
  <si>
    <t>Verify that audit data is archived and maintained.
IRS practice has been to retain archived audit logs/trails for the remainder of the year they were made plus six years. Logs must be retained for a total of 7 years.</t>
  </si>
  <si>
    <t>1. Interview the VOIP administrator to determine if audit data is captured, backed up, and maintained. IRS practice has been to retain archived audit logs/trails for the remainder of the year they were made plus six years for a total of 7 years.
Note: If VoIP system audit logs (administrative action logs and end user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</si>
  <si>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</si>
  <si>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HAU7</t>
  </si>
  <si>
    <t>HAU7: Audit records are not retained per Pub 1075</t>
  </si>
  <si>
    <t>VoIP-21</t>
  </si>
  <si>
    <t>AU-8</t>
  </si>
  <si>
    <t>Time Stamps</t>
  </si>
  <si>
    <t>Check to validate all components within the VoIP environment are synchronized with the agency's authoritative time server.</t>
  </si>
  <si>
    <t>1. Interview VoIP administrator to ensure all system components are synchronized with the agency's authoritative time server.
 2. Examine configuration file(s) to verify NTP has been properly configured to synchronize with the agency's internal authoritative time server.</t>
  </si>
  <si>
    <t>1-2. VoIP components and audit records are synchronized with the agency's authoritative time server.</t>
  </si>
  <si>
    <t>HAU11</t>
  </si>
  <si>
    <t>HAU11: NTP is not properly implemented</t>
  </si>
  <si>
    <t>VoIP-22</t>
  </si>
  <si>
    <t>AU-9</t>
  </si>
  <si>
    <t>Protection of Audit Information</t>
  </si>
  <si>
    <t>The VoIP system maintains a comprehensive log of security related events that complies with the System Audit Management Guidelines set forth by IRS Publication 1075 . The VoIP system shall transmit security logs to a remote log server in a secure manner.</t>
  </si>
  <si>
    <t>1. Interview the System Administrator and verify whether the VoIP system transmits security event logs to a remote log server in a secure manner.
Note: Remote transmission must meet encryption and transport requirements.</t>
  </si>
  <si>
    <t>1. The VoIP system shall be capable of transmits security logs to a remote log server in a secure manner.</t>
  </si>
  <si>
    <t>HAU8</t>
  </si>
  <si>
    <t>HAU8: Logs are not maintained on a centralized log server</t>
  </si>
  <si>
    <t>VoIP-23</t>
  </si>
  <si>
    <t>SC-8</t>
  </si>
  <si>
    <t>Transmission Confidentiality and Integrity</t>
  </si>
  <si>
    <t>The system shall be capable of providing data and signaling confidentiality for all VoIP traffic. The system shall implement FIPS 140 validated cryptographic hardware modules or software toolkits operated in FIPS mode for all encryption mechanisms.</t>
  </si>
  <si>
    <t>1. Verify that the system can provide data and signaling integrity for all VoIP traffic.
2. Confirm that all processes that use an encryption algorithm are using a FIPS 140 cryptographic module.</t>
  </si>
  <si>
    <t>1. The VoIP system provides data and signaling integrity for all VoIP traffic.
2. All processes that use an encryption algorithm are using a FIPS 140 cryptographic module or that the organization has received a Letter of Compliance from the vendor that provides a schedule of satisfying the requirement within a reasonable time period.</t>
  </si>
  <si>
    <r>
      <rPr>
        <b/>
        <sz val="10"/>
        <rFont val="Arial"/>
        <family val="2"/>
      </rPr>
      <t>Note -</t>
    </r>
    <r>
      <rPr>
        <sz val="10"/>
        <rFont val="Arial"/>
        <family val="2"/>
      </rPr>
      <t xml:space="preserve"> CMVP stopped accepting FIPS 140-2 submissions for new validation certificates on 9/21/2021. However, many 140-2 certificates will be valid through 2026. Check the NIST website for further guidance.</t>
    </r>
  </si>
  <si>
    <t>HSC42</t>
  </si>
  <si>
    <t>HSC42: Encryption capabilities do not meet the latest FIPS 140 requirements</t>
  </si>
  <si>
    <t>VoIP-24</t>
  </si>
  <si>
    <t>SC-39</t>
  </si>
  <si>
    <t>Process Isolation</t>
  </si>
  <si>
    <t xml:space="preserve">The system shall be capable of utilizing VLANs to segregate VoIP and data traffic. If the system supports a data workstation, then the system
shall be capable of routing the VoIP and data traffic to the appropriate VLAN. For instance when an IP phone has a PC port, the data traffic stemming from that port is segregated from the voice traffic traversing the same Ethernet line back to the switch and network infrastructure. </t>
  </si>
  <si>
    <t xml:space="preserve">1. Interview VoIP System Administrator for information on the VoIP architecture (network diagrams, etc..) that provides details on the VLAN scheme.
2. Verify if the LSC is compatible with VLAN tagging network traffic  to isolate management traffic and voice traffic from other types of traffic where possible. If LSC is not capable of that functionality, then all VLAN management and traffic segregation must take place on the switches, routers and potentially firewall.
3. The configurations of the switches, routers, firewalls and any other network infrastructure component should be inspected to ensure that voice, data, and management traffic is isolated by the use of VLANs.
4. Confirm that VLAN tagging is also being used..
5. Ensure all VoIP systems and components within the LAN (Enclave) are deployed using the dedicated VoIP address space defined in the VoIP system design for the given network type.
6. Interview the System Administrator to determine if the VoIP or endpoints provide a PC Port (has an embedded Ethernet switch) and uses some method for assigning VLANs and maintaining VLAN separation for the traffic carried by the LAN cable drop.
</t>
  </si>
  <si>
    <t>1. System is capable of using VLANs to isolate management traffic from other types of traffic where possible.
2. The configurations of the network components confirm voice, data, and management traffic is isolated by the use of VLANs.
3. VLAN tagging is implemented.
4. All VoIP systems and components within the LAN (Enclave) are deployed using the dedicated VoIP address space defined in the VoIP system design for the given network type.
5. System Administrator confirms the VoIP or endpoints that do provide a PC Port also use a method for assigning VLANs and maintaining VLAN separation for the traffic carried by the LAN cable drop.</t>
  </si>
  <si>
    <t>One of the principal tenets of any Information Assurance design is the separation of components (i.e., traffic, appliances, and users) and/or services from each other based on their characteristics. A converged network requires the opposite, in that appliances within a converged network may service the voice, data, and video applications. As a result of this conflict, the interactions between the various component segments must be controlled to ensure that an attacker that gains access to one segment cannot gain access to nor affect the other segments. A principal mechanism used for segmenting the network is VLANs.</t>
  </si>
  <si>
    <t>HSC28</t>
  </si>
  <si>
    <t>HSC28: The network is not properly segmented</t>
  </si>
  <si>
    <t>VoIP-25</t>
  </si>
  <si>
    <t>RA-5</t>
  </si>
  <si>
    <t>Vulnerability Scanning</t>
  </si>
  <si>
    <t>Checks to ensure security assessments (e.g., vulnerability scans) are conducted on the VoIP infrastructure at least monthly.</t>
  </si>
  <si>
    <t>1. Interview agency personnel to verify that security assessments (e.g., vulnerability scanning) is conducted against the VoIP management servers and endpoints on at least a monthly basis.
2. Examine the results of the last security assessment of the VoIP infrastructure.
3. Interview agency personnel to determine if results from security assessments are discussed and if applicable, included in risk management and continuous monitoring activities (e.g., included in agency Plan of Action and Milestones [POA&amp;M]).</t>
  </si>
  <si>
    <t>1-2. The agency uses security assessment tools (e.g., vulnerability assessment) in the VoIP environment at least monthly conducts security assessments.
3. Assessment results are discussed with agency management and included in applicable POA&amp;Ms for monitoring and resolution.</t>
  </si>
  <si>
    <t>VoIP system components are subject to frequent vulnerability testing.
Failure to be compliant with the network security architecture and enclave requirements may allow for exposure to new threats, such as communications traffic interception, modification, insertion, and denial of service.</t>
  </si>
  <si>
    <t>HRA2
HRA3
HRA4
HRA5
HRA6</t>
  </si>
  <si>
    <t>HRA2: Vulnerability assessments are not performed
HRA3: Vulnerability assessments do not generate corrective action plans
HRA4: Vulnerability assessments are not performed as frequently as required per Publication 1075
HRA5: Vulnerabilities are not remediated in a timely manner
HRA6: Scope of vulnerability scanning is not sufficient</t>
  </si>
  <si>
    <t>VoIP-26</t>
  </si>
  <si>
    <t>CM-7</t>
  </si>
  <si>
    <t>Least Functionality</t>
  </si>
  <si>
    <t>The VoIP system does not permit the registration and operation of VoIP instruments that have not been previously configured and authorized. If available, auto-registration is disabled.</t>
  </si>
  <si>
    <t>1.Interview the System Administrator and review system documentation and determine whether the system supports auto-registration of VoIP endpoints such as IP Phones. 
2.In the event the LSC does provide an auto-registration feature, whereby endpoints that have not been previously configured or authorized in the LSC are automatically registered and made functional, ensure that the feature is disabled. 
3.Verify only authorized endpoints can be registered by reviewing the LSC policy on auto-registration of endpoints.
Note: While it is best practice to not use auto-registration at any time, there may be situations when its use is beneficial during initial system installation and checkout, or during any subsequent large redeployments and additions. In the event the feature is used in these situations, it must be disabled as soon as possible, not to exceed 5 days, and before the system is placed into service.</t>
  </si>
  <si>
    <t>1. The System Administrator confirms that if the auto-registration feature is available that it is disabled.
2. All VoIP endpoints such as IP Phones that are registered with the LSC are authorized and/or appear on the required inventory of authorized instruments.</t>
  </si>
  <si>
    <t>Some VoIP systems employ an automatic means of detecting and registering a new instrument on the network with the local session controller (LSC) and then downloading its configuration to the instrument. This feature is called 'auto-registration' and can be used to initially connect and test un-configured instruments. This presents a vulnerability whereby unauthorized instruments could be added to the system, or instruments could be moved without authorization. Such activity can happen anywhere there is an active network port or outlet. This is not only a configuration management problem but it could also allow theft of services or some other malicious attack. It is recognized however, that auto-registration is necessary during large deployments of VoIP instruments, as well as a short time thereafter, to facilitate additions and troubleshooting. This applies to initial system setup and to any subsequent large redeployments or additions. Normal, day to day, moves, additions, and changes will require manual registration. Since, it may be possible for an unauthorized VoIP instrument to easily be added to the system during auto-registration, the registration logs must be compared to the authorized terminal inventory.</t>
  </si>
  <si>
    <t>HCM10</t>
  </si>
  <si>
    <t>HCM10: System has unneeded functionality installed</t>
  </si>
  <si>
    <t>VoIP-27</t>
  </si>
  <si>
    <t>All ports, protocols and services that are not necessary for the operation or maintenance of the system are disabled or the supporting software removed. Production ports, protocols and services are limited to production interfaces and management ports, protocols and services are limited to the management interfaces.</t>
  </si>
  <si>
    <t>1. Interview the system administrator and verify all VoIP and UC servers and endpoints, all ports, protocols, and services that are not necessary for the operation or maintenance of the system are disabled or the supporting software removed.
2. Investigate the software on the VoIP and/or UC system servers. For Windows systems review Add/Remove Programs, for UNIX based systems, execute the command 'ps -ef | grep' and look for software that supports unnecessary ports, protocols and services that can be removed from the system. 
3. Review vulnerability scans or a port scans of the VoIP system VLANs provided by the System Administrator. Report open ports or protocols found that are not required by the system. For example, if HTTP is evident, and the system is not managed via HTTP and HTTP is not required for other system functions, then this is an unnecessary ports, protocols and services resulting in a finding under this requirement.
4. Search for the following ports and protocols that transmit in clear text and are vulnerable to network exploits: Telnet (23), HTTP (80), FTP (21)</t>
  </si>
  <si>
    <t>1-4. All ports, protocols and services that are not necessary for the operation or maintenance of the system are disabled or the supporting software removed.</t>
  </si>
  <si>
    <t>For VoIP and UC servers and endpoints, ensure all ports, protocols and services that are not necessary for the operation or maintenance of the system are disabled or the supporting software removed. 
· All services running on the IP phone which require access to servers outside of the administrative control of the organization (i.e., Internet, vendor web site) are to be disabled.
· HTTP based web services are to be disabled on the IP phone.
o In the event it is necessary to use web services for remote administration and management purposes, HTTPS is to be used.
· SNMP is to be disabled by default on the IP phone.
o SNMPv1 and SNMPv2c services are to remain disabled on the IP phone. 
o SNMPv3 with authentication and encryption may be enabled on IP phone.
o IP phone is to restrict SNMP access to authorized management systems.
· Telnet service is to be disabled on the IP phone.
· IP phone is to use strong authentication should the organization require a nonsecure protocol to be enabled on the phone.</t>
  </si>
  <si>
    <t>VoIP-28</t>
  </si>
  <si>
    <t>SC-7</t>
  </si>
  <si>
    <t>Boundary Protection</t>
  </si>
  <si>
    <t>VoIP-ready firewalls are used to filter VoIP traffic on the network. The system shall be capable of being configured to ensure that VoIP and non-VoIP traffic between their respective VLANs is filtered and controlled by a stateful inspection firewall, such that traffic is restricted to planned and approved traffic between authorized devices using approved ports, protocols, and services.</t>
  </si>
  <si>
    <t>1. Ask the administrator and/or review the system network architecture to verify that the system has the deployed VoIP-aware firewalls at all VoIP enclave boundaries.
2. Verify that the system has the capability to be configured to block all external traffic destined to or sourced from the VoIP VLANs and/or IP address space.
3. Verify the VoIP system is configured to ensure VoIP and non-VoIP traffic between their respective VLANs is filtered and controlled so that traffic is restricted to planned and approved traffic between authorized devices using approved ports, protocols, and services.</t>
  </si>
  <si>
    <t>1. VoIP-ready firewalls are used to filter VoIP traffic on the network. The system shall be capable of being configured to ensure that VoIP and non-VoIP traffic between their respective VLANs is filtered and controlled by a stateful inspection firewall, such that traffic is restricted to planned and approved traffic between authorized devices using approved ports, protocols, and services.
2. The VoIP system has VoIP aware firewalls at all VoIP security boundaries (internal and external).
3. The VoIP system has VoIP aware firewalls deployed at the boundaries
of the VoIP enclave shall have the capability to use stateful packet inspection.</t>
  </si>
  <si>
    <t>Because of the inherent vulnerabilities (e.g. susceptibility to packet sniffing) when operating telephony across a packet network, VoIP systems incorporate an array of security features and protocols. Organization security policy should ensure that these features are used. Additional measures, described in this document, should be added. In particular, firewalls designed for VoIP protocols are an essential component of a secure VoIP system. VoIP-ready firewalls must be used to filter VoIP traffic on the network. The system shall be capable of being configured to ensure that VoIP and non-VoIP traffic between their respective VLANs is filtered and controlled by a stateful inspection firewall, such that traffic is restricted to planned and approved traffic between authorized devices using approved ports, protocols, and services.</t>
  </si>
  <si>
    <t>HSC19</t>
  </si>
  <si>
    <t>HSC19: Network perimeter devices do not properly restrict traffic</t>
  </si>
  <si>
    <t>VoIP-29</t>
  </si>
  <si>
    <t>CM-6</t>
  </si>
  <si>
    <t>Configuration Settings</t>
  </si>
  <si>
    <t>"Soft-phone" systems, which implement VoIP using a computer, special software, and at times a headset, should be configured appropriately to reduce the risk of inadvertent disclosure of FTI.</t>
  </si>
  <si>
    <t>1. Interview the VoIP System Administrator to discover whether a soft-client application is used to transmit VoIP. Review Network Architecture diagrams and configuration of soft-phone system as needed.</t>
  </si>
  <si>
    <t>1. "Soft-phone" systems, which implement VoIP using a computer, special software, and at times a headset, are configured and managed appropriately.
- Agency clients with softphones must establish direct connections with the agency's network (e.g., must be located on premises or use a VPN if establishing a remote connection) such that all softphone VoIP traffic is routed through the agency's primary VoIP call management system before being sent out to the publicly-switched phone network.
- The softphone can only be installed and used from a state or agency trusted workstation.
- The softphone client software has to be licensed and part of the agency's VoIP system (e.g. Cisco Call manager use Cisco softphone, Avaya Communications Manager use Avaya softphone).
- Each softphone platform (e.g., workstation, smartphone) used to transmit FTI to an external customer is hardened in accordance with the requirements of Publication 1075 and is subject to frequent (monthly) vulnerability testing.
- The agency employs an intrusion detection system that can identify and filter packets, allowing only traffic from a legitimate network source.</t>
  </si>
  <si>
    <t>HCM45</t>
  </si>
  <si>
    <t>HCM45: System configuration provides additional attack surface</t>
  </si>
  <si>
    <t>Input of test results starting with this row require corresponding Test IDs in Column A. Insert new rows above here.</t>
  </si>
  <si>
    <t>Do not edit below</t>
  </si>
  <si>
    <t>Info</t>
  </si>
  <si>
    <t>Test (Automated)</t>
  </si>
  <si>
    <t>Test (Manual)</t>
  </si>
  <si>
    <t>Criticality Ratings</t>
  </si>
  <si>
    <t>Change Log</t>
  </si>
  <si>
    <t>Version</t>
  </si>
  <si>
    <t>Date</t>
  </si>
  <si>
    <t>Description of Changes</t>
  </si>
  <si>
    <t>Author</t>
  </si>
  <si>
    <t>First Release</t>
  </si>
  <si>
    <t>Minor update to correct worksheet locking capabilities.  Added back NIST control name to Test Cases Tab.</t>
  </si>
  <si>
    <t>Update test cases based on NIST 800-53 R4</t>
  </si>
  <si>
    <t>Updates based on Publication 1075.  See SCSEM notes column for specific updates.</t>
  </si>
  <si>
    <t>Added baseline Criticality Score and Issue Codes, weighted test cases based on criticality, and updated Results Tab</t>
  </si>
  <si>
    <t>Removed duplicative test cases, added test cases per latest Publication 1075, re-assigned issue codes and revised weighted risk formulas</t>
  </si>
  <si>
    <t>Session terminations set to 30 minutes, account automated unlock set to 15 minutes, Issue code changes</t>
  </si>
  <si>
    <t>Updated issue code table</t>
  </si>
  <si>
    <t>Minor updates</t>
  </si>
  <si>
    <t>Updated soft phone guidance and issue code table</t>
  </si>
  <si>
    <t>Internal Updates</t>
  </si>
  <si>
    <t>Internal Updates, and updated issue code table</t>
  </si>
  <si>
    <t xml:space="preserve">Updated based on IRS Publication 1075 (November 2021) Internal updates and Issue Code Table updates.  </t>
  </si>
  <si>
    <t>Updated Issue Code Table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</si>
  <si>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</si>
  <si>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</si>
  <si>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</si>
  <si>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</si>
  <si>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</si>
  <si>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</si>
  <si>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</si>
  <si>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</si>
  <si>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</si>
  <si>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</si>
  <si>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</si>
  <si>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</si>
  <si>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</si>
  <si>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</si>
  <si>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</si>
  <si>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</si>
  <si>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</si>
  <si>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</si>
  <si>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</si>
  <si>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</si>
  <si>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</si>
  <si>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</si>
  <si>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</si>
  <si>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</si>
  <si>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</si>
  <si>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</si>
  <si>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</si>
  <si>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</si>
  <si>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</si>
  <si>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</si>
  <si>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</si>
  <si>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</si>
  <si>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</si>
  <si>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</si>
  <si>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</si>
  <si>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</si>
  <si>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</si>
  <si>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</si>
  <si>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</si>
  <si>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</si>
  <si>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</si>
  <si>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</si>
  <si>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</si>
  <si>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</si>
  <si>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</si>
  <si>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</si>
  <si>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</si>
  <si>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</si>
  <si>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</si>
  <si>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</si>
  <si>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</si>
  <si>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</si>
  <si>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</si>
  <si>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</si>
  <si>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</si>
  <si>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</si>
  <si>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</si>
  <si>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</si>
  <si>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</si>
  <si>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</si>
  <si>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</si>
  <si>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</si>
  <si>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</si>
  <si>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</si>
  <si>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</si>
  <si>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</si>
  <si>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</si>
  <si>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</si>
  <si>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</si>
  <si>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</si>
  <si>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</si>
  <si>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</si>
  <si>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</si>
  <si>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</si>
  <si>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</si>
  <si>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</si>
  <si>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</si>
  <si>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</si>
  <si>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</si>
  <si>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</si>
  <si>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</si>
  <si>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</si>
  <si>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</si>
  <si>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</si>
  <si>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</si>
  <si>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</si>
  <si>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</si>
  <si>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</si>
  <si>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</si>
  <si>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</si>
  <si>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</si>
  <si>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</si>
  <si>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</si>
  <si>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</si>
  <si>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</si>
  <si>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</si>
  <si>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</si>
  <si>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</si>
  <si>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</si>
  <si>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</si>
  <si>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</si>
  <si>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</si>
  <si>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</si>
  <si>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</si>
  <si>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</si>
  <si>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</si>
  <si>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</si>
  <si>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</si>
  <si>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</si>
  <si>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</si>
  <si>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</si>
  <si>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</si>
  <si>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</si>
  <si>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</si>
  <si>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</si>
  <si>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</si>
  <si>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</si>
  <si>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</si>
  <si>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</si>
  <si>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</si>
  <si>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</si>
  <si>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</si>
  <si>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</si>
  <si>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</si>
  <si>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</si>
  <si>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</si>
  <si>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</si>
  <si>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</si>
  <si>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</si>
  <si>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</si>
  <si>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</si>
  <si>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</si>
  <si>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</si>
  <si>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</si>
  <si>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</si>
  <si>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</si>
  <si>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</si>
  <si>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</si>
  <si>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</si>
  <si>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</si>
  <si>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</si>
  <si>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</si>
  <si>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</si>
  <si>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</si>
  <si>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</si>
  <si>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</si>
  <si>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</si>
  <si>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</si>
  <si>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</si>
  <si>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</si>
  <si>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</si>
  <si>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</si>
  <si>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</si>
  <si>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</si>
  <si>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</si>
  <si>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</si>
  <si>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</si>
  <si>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</si>
  <si>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</si>
  <si>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</si>
  <si>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</si>
  <si>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</si>
  <si>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</si>
  <si>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</si>
  <si>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</si>
  <si>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</si>
  <si>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</si>
  <si>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</si>
  <si>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</si>
  <si>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</si>
  <si>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</si>
  <si>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</si>
  <si>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</si>
  <si>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</si>
  <si>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</si>
  <si>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</si>
  <si>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</si>
  <si>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</si>
  <si>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</si>
  <si>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</si>
  <si>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</si>
  <si>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</si>
  <si>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</si>
  <si>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</si>
  <si>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</si>
  <si>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</si>
  <si>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</si>
  <si>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</si>
  <si>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</si>
  <si>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</si>
  <si>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</si>
  <si>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</si>
  <si>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</si>
  <si>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</si>
  <si>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</si>
  <si>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</si>
  <si>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</si>
  <si>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</si>
  <si>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</si>
  <si>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</si>
  <si>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</si>
  <si>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</si>
  <si>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</si>
  <si>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</si>
  <si>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</si>
  <si>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</si>
  <si>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</si>
  <si>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</si>
  <si>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</si>
  <si>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</si>
  <si>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</si>
  <si>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</si>
  <si>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</si>
  <si>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</si>
  <si>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</si>
  <si>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</si>
  <si>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</si>
  <si>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</si>
  <si>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</si>
  <si>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</si>
  <si>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</si>
  <si>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</si>
  <si>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</si>
  <si>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</si>
  <si>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</si>
  <si>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</si>
  <si>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</si>
  <si>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</si>
  <si>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</si>
  <si>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</si>
  <si>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</si>
  <si>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</si>
  <si>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</si>
  <si>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</si>
  <si>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</si>
  <si>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</si>
  <si>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</si>
  <si>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</si>
  <si>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</si>
  <si>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</si>
  <si>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</si>
  <si>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</si>
  <si>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</si>
  <si>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</si>
  <si>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</si>
  <si>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</si>
  <si>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</si>
  <si>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</si>
  <si>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</si>
  <si>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</si>
  <si>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</si>
  <si>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</si>
  <si>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</si>
  <si>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</si>
  <si>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</si>
  <si>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</si>
  <si>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</si>
  <si>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</si>
  <si>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</si>
  <si>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</si>
  <si>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</si>
  <si>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</si>
  <si>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</si>
  <si>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</si>
  <si>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</si>
  <si>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</si>
  <si>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</si>
  <si>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</si>
  <si>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</si>
  <si>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</si>
  <si>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</si>
  <si>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</si>
  <si>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</si>
  <si>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</si>
  <si>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</si>
  <si>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</si>
  <si>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</si>
  <si>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</si>
  <si>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</si>
  <si>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</si>
  <si>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</si>
  <si>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</si>
  <si>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</si>
  <si>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</si>
  <si>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</si>
  <si>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</si>
  <si>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</si>
  <si>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</si>
  <si>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</si>
  <si>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</si>
  <si>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</si>
  <si>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</si>
  <si>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</si>
  <si>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</si>
  <si>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</si>
  <si>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</si>
  <si>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</si>
  <si>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</si>
  <si>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</si>
  <si>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</si>
  <si>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</si>
  <si>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</si>
  <si>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</si>
  <si>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</si>
  <si>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</si>
  <si>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</si>
  <si>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</si>
  <si>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</si>
  <si>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</si>
  <si>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</si>
  <si>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</si>
  <si>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</si>
  <si>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</si>
  <si>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</si>
  <si>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</si>
  <si>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</si>
  <si>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</si>
  <si>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</si>
  <si>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</si>
  <si>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</si>
  <si>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</si>
  <si>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</si>
  <si>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</si>
  <si>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</si>
  <si>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</si>
  <si>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</si>
  <si>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</si>
  <si>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</si>
  <si>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</si>
  <si>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</si>
  <si>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</si>
  <si>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</si>
  <si>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</si>
  <si>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</si>
  <si>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</si>
  <si>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</si>
  <si>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</si>
  <si>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</si>
  <si>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</si>
  <si>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</si>
  <si>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</si>
  <si>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</si>
  <si>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</si>
  <si>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</si>
  <si>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</si>
  <si>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</si>
  <si>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</si>
  <si>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</si>
  <si>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</si>
  <si>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</si>
  <si>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</si>
  <si>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</si>
  <si>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</si>
  <si>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</si>
  <si>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</si>
  <si>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</si>
  <si>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</si>
  <si>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</si>
  <si>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</si>
  <si>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</si>
  <si>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</si>
  <si>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</si>
  <si>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</si>
  <si>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</si>
  <si>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</si>
  <si>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</si>
  <si>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</si>
  <si>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</si>
  <si>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</si>
  <si>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</si>
  <si>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</si>
  <si>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</si>
  <si>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</si>
  <si>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</si>
  <si>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</si>
  <si>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</si>
  <si>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</si>
  <si>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</si>
  <si>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</si>
  <si>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</si>
  <si>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</si>
  <si>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</si>
  <si>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</si>
  <si>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</si>
  <si>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</si>
  <si>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</si>
  <si>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</si>
  <si>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</si>
  <si>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</si>
  <si>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</si>
  <si>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</si>
  <si>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</si>
  <si>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</si>
  <si>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</si>
  <si>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</si>
  <si>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</si>
  <si>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</si>
  <si>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</si>
  <si>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</si>
  <si>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</si>
  <si>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</si>
  <si>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</si>
  <si>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</si>
  <si>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</si>
  <si>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</si>
  <si>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</si>
  <si>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</si>
  <si>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</si>
  <si>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</si>
  <si>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</si>
  <si>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</si>
  <si>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</si>
  <si>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</si>
  <si>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</si>
  <si>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</si>
  <si>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</si>
  <si>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</si>
  <si>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</si>
  <si>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</si>
  <si>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</si>
  <si>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</si>
  <si>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</si>
  <si>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</si>
  <si>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</si>
  <si>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</si>
  <si>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</si>
  <si>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</si>
  <si>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</si>
  <si>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</si>
  <si>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</si>
  <si>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</si>
  <si>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</si>
  <si>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</si>
  <si>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</si>
  <si>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</si>
  <si>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</si>
  <si>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</si>
  <si>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</si>
  <si>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</si>
  <si>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</si>
  <si>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</si>
  <si>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</si>
  <si>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</si>
  <si>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</si>
  <si>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</si>
  <si>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</si>
  <si>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</si>
  <si>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</si>
  <si>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</si>
  <si>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</si>
  <si>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</si>
  <si>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</si>
  <si>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</si>
  <si>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</si>
  <si>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</si>
  <si>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</si>
  <si>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</si>
  <si>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</si>
  <si>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</si>
  <si>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</si>
  <si>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</si>
  <si>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</si>
  <si>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</si>
  <si>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</si>
  <si>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</si>
  <si>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</si>
  <si>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</si>
  <si>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</si>
  <si>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</si>
  <si>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</si>
  <si>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</si>
  <si>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</si>
  <si>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</si>
  <si>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</si>
  <si>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</si>
  <si>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</si>
  <si>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</si>
  <si>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</si>
  <si>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</si>
  <si>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</si>
  <si>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</si>
  <si>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</si>
  <si>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</si>
  <si>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</si>
  <si>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</si>
  <si>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</si>
  <si>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</si>
  <si>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</si>
  <si>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</si>
  <si>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</si>
  <si>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</si>
  <si>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</si>
  <si>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</si>
  <si>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</si>
  <si>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</si>
  <si>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</si>
  <si>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</si>
  <si>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</si>
  <si>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</si>
  <si>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</si>
  <si>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</si>
  <si>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</si>
  <si>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</si>
  <si>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</si>
  <si>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</si>
  <si>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</si>
  <si>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</si>
  <si>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</si>
  <si>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</si>
  <si>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</si>
  <si>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</si>
  <si>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</si>
  <si>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</si>
  <si>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</si>
  <si>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</si>
  <si>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</si>
  <si>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</si>
  <si>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</si>
  <si>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</si>
  <si>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</si>
  <si>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</si>
  <si>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</si>
  <si>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</si>
  <si>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</si>
  <si>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</si>
  <si>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</si>
  <si>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</si>
  <si>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</si>
  <si>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</si>
  <si>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</si>
  <si>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</si>
  <si>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</si>
  <si>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</si>
  <si>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</si>
  <si>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</si>
  <si>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</si>
  <si>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</si>
  <si>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</si>
  <si>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</si>
  <si>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</si>
  <si>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</si>
  <si>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</si>
  <si>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</si>
  <si>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</si>
  <si>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</si>
  <si>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</si>
  <si>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</si>
  <si>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</si>
  <si>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</si>
  <si>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</si>
  <si>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</si>
  <si>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</si>
  <si>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</si>
  <si>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</si>
  <si>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</si>
  <si>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</si>
  <si>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</si>
  <si>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</si>
  <si>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</si>
  <si>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</si>
  <si>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</si>
  <si>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</si>
  <si>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</si>
  <si>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</si>
  <si>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</si>
  <si>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</si>
  <si>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</si>
  <si>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</si>
  <si>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</si>
  <si>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</si>
  <si>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</si>
  <si>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</si>
  <si>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</si>
  <si>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</si>
  <si>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</si>
  <si>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</si>
  <si>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</si>
  <si>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</si>
  <si>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</si>
  <si>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</si>
  <si>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</si>
  <si>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</si>
  <si>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</si>
  <si>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</si>
  <si>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</si>
  <si>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</si>
  <si>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</si>
  <si>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</si>
  <si>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</si>
  <si>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</si>
  <si>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</si>
  <si>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</si>
  <si>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</si>
  <si>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</si>
  <si>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</si>
  <si>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</si>
  <si>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</si>
  <si>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</si>
  <si>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</si>
  <si>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</si>
  <si>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</si>
  <si>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</si>
  <si>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</si>
  <si>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</si>
  <si>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</si>
  <si>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</si>
  <si>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</si>
  <si>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</si>
  <si>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</si>
  <si>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</si>
  <si>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</si>
  <si>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</si>
  <si>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</si>
  <si>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</si>
  <si>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</si>
  <si>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</si>
  <si>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</si>
  <si>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</si>
  <si>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</si>
  <si>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</si>
  <si>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</si>
  <si>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</si>
  <si>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</si>
  <si>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</si>
  <si>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</si>
  <si>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</si>
  <si>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</si>
  <si>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</si>
  <si>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</si>
  <si>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</si>
  <si>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</si>
  <si>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</si>
  <si>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</si>
  <si>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</si>
  <si>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</si>
  <si>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</si>
  <si>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</si>
  <si>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</si>
  <si>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</si>
  <si>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</si>
  <si>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</si>
  <si>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</si>
  <si>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</si>
  <si>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</si>
  <si>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</si>
  <si>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</si>
  <si>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</si>
  <si>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</si>
  <si>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</si>
  <si>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</si>
  <si>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</si>
  <si>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</si>
  <si>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</si>
  <si>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</si>
  <si>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</si>
  <si>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</si>
  <si>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</si>
  <si>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</si>
  <si>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</si>
  <si>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</si>
  <si>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</si>
  <si>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</si>
  <si>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</si>
  <si>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</si>
  <si>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</si>
  <si>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</si>
  <si>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</si>
  <si>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</si>
  <si>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</si>
  <si>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</si>
  <si>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</si>
  <si>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</si>
  <si>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</si>
  <si>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</si>
  <si>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</si>
  <si>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</si>
  <si>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</si>
  <si>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</si>
  <si>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</si>
  <si>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</si>
  <si>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</si>
  <si>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</si>
  <si>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</si>
  <si>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</si>
  <si>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</si>
  <si>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</si>
  <si>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</si>
  <si>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</si>
  <si>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</si>
  <si>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</si>
  <si>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</si>
  <si>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</si>
  <si>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</si>
  <si>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</si>
  <si>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</si>
  <si>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</si>
  <si>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</si>
  <si>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</si>
  <si>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</si>
  <si>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</si>
  <si>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</si>
  <si>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</si>
  <si>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</si>
  <si>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</si>
  <si>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</si>
  <si>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</si>
  <si>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</si>
  <si>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</si>
  <si>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</si>
  <si>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</si>
  <si>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</si>
  <si>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</si>
  <si>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</si>
  <si>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</si>
  <si>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</si>
  <si>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</si>
  <si>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</si>
  <si>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</si>
  <si>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</si>
  <si>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</si>
  <si>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</si>
  <si>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</si>
  <si>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</si>
  <si>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</si>
  <si>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</si>
  <si>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</si>
  <si>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</si>
  <si>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</si>
  <si>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</si>
  <si>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</si>
  <si>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</si>
  <si>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</si>
  <si>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</si>
  <si>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</si>
  <si>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</si>
  <si>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</si>
  <si>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</si>
  <si>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</si>
  <si>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</si>
  <si>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</si>
  <si>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</si>
  <si>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</si>
  <si>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</si>
  <si>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</si>
  <si>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</si>
  <si>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</si>
  <si>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</si>
  <si>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</si>
  <si>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</si>
  <si>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</si>
  <si>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</si>
  <si>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</si>
  <si>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</si>
  <si>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</si>
  <si>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</si>
  <si>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</si>
  <si>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</si>
  <si>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</si>
  <si>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</si>
  <si>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</si>
  <si>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</si>
  <si>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</si>
  <si>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</si>
  <si>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</si>
  <si>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</si>
  <si>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</si>
  <si>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</si>
  <si>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</si>
  <si>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</si>
  <si>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</si>
  <si>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</si>
  <si>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</si>
  <si>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</si>
  <si>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</si>
  <si>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</si>
  <si>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</si>
  <si>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</si>
  <si>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</si>
  <si>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</si>
  <si>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</si>
  <si>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</si>
  <si>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</si>
  <si>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</si>
  <si>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</si>
  <si>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</si>
  <si>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</si>
  <si>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</si>
  <si>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</si>
  <si>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</si>
  <si>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</si>
  <si>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</si>
  <si>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</si>
  <si>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</si>
  <si>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</si>
  <si>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</si>
  <si>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</si>
  <si>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</si>
  <si>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</si>
  <si>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</si>
  <si>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</si>
  <si>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</si>
  <si>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</si>
  <si>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</si>
  <si>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</si>
  <si>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</si>
  <si>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</si>
  <si>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</si>
  <si>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</si>
  <si>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</si>
  <si>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</si>
  <si>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</si>
  <si>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</si>
  <si>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</si>
  <si>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</si>
  <si>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</si>
  <si>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</si>
  <si>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</si>
  <si>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</si>
  <si>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</si>
  <si>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</si>
  <si>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</si>
  <si>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</si>
  <si>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</si>
  <si>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</si>
  <si>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</si>
  <si>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</si>
  <si>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</si>
  <si>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</si>
  <si>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</si>
  <si>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</si>
  <si>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</si>
  <si>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</si>
  <si>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</si>
  <si>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</si>
  <si>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</si>
  <si>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</si>
  <si>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</si>
  <si>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</si>
  <si>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</si>
  <si>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</si>
  <si>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</si>
  <si>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</si>
  <si>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</si>
  <si>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</si>
  <si>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</si>
  <si>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</si>
  <si>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</si>
  <si>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</si>
  <si>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</si>
  <si>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</si>
  <si>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</si>
  <si>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</si>
  <si>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</si>
  <si>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</si>
  <si>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</si>
  <si>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</si>
  <si>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</si>
  <si>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</si>
  <si>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</si>
  <si>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</si>
  <si>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</si>
  <si>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</si>
  <si>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</si>
  <si>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</si>
  <si>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</si>
  <si>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</si>
  <si>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</si>
  <si>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</si>
  <si>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</si>
  <si>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</si>
  <si>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</si>
  <si>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</si>
  <si>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</si>
  <si>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</si>
  <si>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</si>
  <si>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</si>
  <si>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</si>
  <si>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</si>
  <si>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</si>
  <si>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</si>
  <si>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</si>
  <si>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</si>
  <si>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</si>
  <si>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</si>
  <si>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</si>
  <si>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</si>
  <si>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</si>
  <si>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</si>
  <si>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</si>
  <si>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</si>
  <si>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</si>
  <si>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</si>
  <si>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</si>
  <si>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</si>
  <si>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</si>
  <si>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</si>
  <si>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</si>
  <si>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</si>
  <si>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</si>
  <si>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</si>
  <si>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</si>
  <si>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</si>
  <si>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</si>
  <si>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</si>
  <si>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</si>
  <si>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</si>
  <si>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</si>
  <si>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</si>
  <si>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</si>
  <si>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</si>
  <si>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</si>
  <si>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</si>
  <si>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</si>
  <si>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</si>
  <si>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</si>
  <si>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</si>
  <si>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</si>
  <si>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</si>
  <si>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</si>
  <si>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</si>
  <si>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</si>
  <si>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</si>
  <si>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</si>
  <si>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</si>
  <si>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</si>
  <si>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</si>
  <si>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</si>
  <si>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</si>
  <si>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</si>
  <si>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</si>
  <si>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</si>
  <si>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</si>
  <si>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</si>
  <si>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</si>
  <si>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</si>
  <si>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</si>
  <si>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</si>
  <si>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</si>
  <si>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</si>
  <si>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</si>
  <si>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</si>
  <si>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</si>
  <si>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</si>
  <si>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</si>
  <si>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</si>
  <si>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</si>
  <si>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</si>
  <si>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</si>
  <si>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</si>
  <si>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</si>
  <si>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</si>
  <si>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</si>
  <si>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</si>
  <si>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</si>
  <si>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</si>
  <si>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</si>
  <si>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</si>
  <si>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</si>
  <si>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</si>
  <si>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</si>
  <si>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</si>
  <si>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</si>
  <si>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</si>
  <si>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</si>
  <si>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</si>
  <si>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</si>
  <si>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</si>
  <si>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</si>
  <si>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</si>
  <si>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</si>
  <si>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</si>
  <si>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</si>
  <si>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</si>
  <si>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</si>
  <si>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</si>
  <si>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</si>
  <si>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</si>
  <si>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</si>
  <si>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</si>
  <si>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</si>
  <si>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</si>
  <si>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</si>
  <si>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</si>
  <si>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</si>
  <si>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</si>
  <si>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</si>
  <si>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</si>
  <si>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</si>
  <si>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</si>
  <si>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</si>
  <si>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</si>
  <si>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</si>
  <si>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</si>
  <si>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</si>
  <si>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</si>
  <si>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</si>
  <si>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</si>
  <si>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</si>
  <si>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</si>
  <si>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</si>
  <si>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</si>
  <si>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</si>
  <si>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</si>
  <si>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</si>
  <si>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</si>
  <si>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</si>
  <si>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</si>
  <si>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</si>
  <si>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</si>
  <si>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</si>
  <si>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</si>
  <si>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</si>
  <si>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</si>
  <si>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</si>
  <si>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</si>
  <si>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</si>
  <si>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</si>
  <si>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</si>
  <si>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</si>
  <si>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</si>
  <si>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</si>
  <si>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</si>
  <si>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</si>
  <si>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</si>
  <si>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</si>
  <si>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</si>
  <si>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</si>
  <si>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</si>
  <si>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</si>
  <si>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</si>
  <si>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</si>
  <si>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</si>
  <si>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</si>
  <si>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</si>
  <si>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</si>
  <si>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</si>
  <si>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</si>
  <si>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</si>
  <si>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</si>
  <si>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</si>
  <si>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</si>
  <si>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</si>
  <si>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VOIP-10</t>
  </si>
  <si>
    <t xml:space="preserve">Aligned Test Objective with test procedure. </t>
  </si>
  <si>
    <t xml:space="preserve">Internal Revenue Service </t>
  </si>
  <si>
    <t xml:space="preserve"> ▪ SCSEM Version: 2.9</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</si>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</sst>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4"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b/>
      <u/>
      <sz val="10"/>
      <name val="Arial"/>
      <family val="2"/>
    </font>
    <font>
      <u/>
      <sz val="10"/>
      <name val="Arial"/>
      <family val="2"/>
    </font>
    <font>
      <sz val="11"/>
      <color theme="1"/>
      <name val="Calibri"/>
      <family val="2"/>
      <scheme val="minor"/>
    </font>
    <font>
      <sz val="10"/>
      <color theme="1"/>
      <name val="Arial"/>
      <family val="2"/>
    </font>
    <font>
      <b/>
      <sz val="11"/>
      <color theme="1"/>
      <name val="Calibri"/>
      <family val="2"/>
      <scheme val="minor"/>
    </font>
    <font>
      <sz val="10"/>
      <color rgb="FFAC0000"/>
      <name val="Arial"/>
      <family val="2"/>
    </font>
    <font>
      <b/>
      <sz val="10"/>
      <color theme="1"/>
      <name val="Arial"/>
      <family val="2"/>
    </font>
    <font>
      <sz val="10"/>
      <color rgb="FF00B050"/>
      <name val="Arial"/>
      <family val="2"/>
    </font>
    <font>
      <b/>
      <sz val="10"/>
      <color rgb="FF00B050"/>
      <name val="Arial"/>
      <family val="2"/>
    </font>
    <font>
      <sz val="10"/>
      <color theme="0"/>
      <name val="Arial"/>
      <family val="2"/>
    </font>
    <font>
      <b/>
      <sz val="10"/>
      <color rgb="FFFF0000"/>
      <name val="Arial"/>
      <family val="2"/>
    </font>
    <font>
      <sz val="12"/>
      <color theme="1"/>
      <name val="Calibri"/>
      <family val="2"/>
      <scheme val="minor"/>
    </font>
    <font>
      <sz val="10"/>
      <color theme="1" tint="4.9989318521683403E-2"/>
      <name val="Arial"/>
      <family val="2"/>
    </font>
    <font>
      <sz val="10"/>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bgColor indexed="8"/>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3"/>
      </bottom>
      <diagonal/>
    </border>
    <border>
      <left style="thin">
        <color indexed="64"/>
      </left>
      <right style="thin">
        <color indexed="64"/>
      </right>
      <top style="thin">
        <color indexed="63"/>
      </top>
      <bottom style="thin">
        <color indexed="63"/>
      </bottom>
      <diagonal/>
    </border>
    <border>
      <left style="thin">
        <color indexed="64"/>
      </left>
      <right style="thin">
        <color indexed="64"/>
      </right>
      <top style="thin">
        <color indexed="63"/>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s>
  <cellStyleXfs count="852">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7" fillId="19"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0" borderId="0" applyNumberFormat="0" applyFill="0" applyBorder="0" applyAlignment="0" applyProtection="0">
      <alignment wrapText="1"/>
    </xf>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7" fillId="0" borderId="0">
      <alignment wrapText="1"/>
    </xf>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3" fillId="0" borderId="0"/>
    <xf numFmtId="0" fontId="19" fillId="0" borderId="0"/>
    <xf numFmtId="0" fontId="23" fillId="0" borderId="0"/>
    <xf numFmtId="0" fontId="23"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2" fillId="0" borderId="0"/>
    <xf numFmtId="0" fontId="7"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7" fillId="0" borderId="0"/>
    <xf numFmtId="0" fontId="19" fillId="0" borderId="0"/>
    <xf numFmtId="0" fontId="19" fillId="0" borderId="0"/>
    <xf numFmtId="0" fontId="19" fillId="0" borderId="0"/>
    <xf numFmtId="0" fontId="7"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29"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9" applyNumberFormat="0" applyFill="0" applyAlignment="0" applyProtection="0"/>
    <xf numFmtId="0" fontId="1" fillId="0" borderId="9" applyNumberFormat="0" applyFill="0" applyAlignment="0" applyProtection="0"/>
    <xf numFmtId="0" fontId="19"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3" fillId="0" borderId="0"/>
  </cellStyleXfs>
  <cellXfs count="197">
    <xf numFmtId="0" fontId="0" fillId="0" borderId="0" xfId="0"/>
    <xf numFmtId="0" fontId="5"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14" fontId="0" fillId="0" borderId="8" xfId="0" applyNumberFormat="1" applyBorder="1" applyAlignment="1">
      <alignment horizontal="left" vertical="top"/>
    </xf>
    <xf numFmtId="14" fontId="0" fillId="0" borderId="0" xfId="0" applyNumberFormat="1"/>
    <xf numFmtId="0" fontId="3" fillId="34" borderId="10" xfId="0" applyFont="1" applyFill="1" applyBorder="1"/>
    <xf numFmtId="0" fontId="3" fillId="34" borderId="11" xfId="0" applyFont="1" applyFill="1" applyBorder="1"/>
    <xf numFmtId="0" fontId="3" fillId="34"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5" fillId="0" borderId="0" xfId="0" applyFont="1" applyAlignment="1">
      <alignment vertical="top"/>
    </xf>
    <xf numFmtId="0" fontId="3" fillId="37" borderId="8" xfId="0" applyFont="1" applyFill="1" applyBorder="1" applyAlignment="1">
      <alignment horizontal="left" vertical="center" wrapText="1"/>
    </xf>
    <xf numFmtId="0" fontId="0" fillId="37" borderId="12" xfId="0" applyFill="1" applyBorder="1" applyAlignment="1">
      <alignment vertical="center"/>
    </xf>
    <xf numFmtId="0" fontId="7" fillId="35" borderId="14" xfId="0" applyFont="1" applyFill="1" applyBorder="1"/>
    <xf numFmtId="0" fontId="9" fillId="35" borderId="0" xfId="0" applyFont="1" applyFill="1"/>
    <xf numFmtId="0" fontId="7" fillId="35" borderId="0" xfId="0" applyFont="1" applyFill="1"/>
    <xf numFmtId="0" fontId="7" fillId="35" borderId="18" xfId="0" applyFont="1" applyFill="1" applyBorder="1"/>
    <xf numFmtId="0" fontId="3" fillId="36" borderId="13" xfId="0" applyFont="1" applyFill="1" applyBorder="1" applyAlignment="1">
      <alignment vertical="center"/>
    </xf>
    <xf numFmtId="0" fontId="3" fillId="36" borderId="14" xfId="0" applyFont="1" applyFill="1" applyBorder="1" applyAlignment="1">
      <alignment vertical="center"/>
    </xf>
    <xf numFmtId="0" fontId="7" fillId="36" borderId="16" xfId="0" applyFont="1" applyFill="1" applyBorder="1" applyAlignment="1">
      <alignment vertical="top"/>
    </xf>
    <xf numFmtId="0" fontId="0" fillId="36" borderId="0" xfId="0" applyFill="1" applyAlignment="1">
      <alignment vertical="top"/>
    </xf>
    <xf numFmtId="0" fontId="0" fillId="36" borderId="19" xfId="0" applyFill="1" applyBorder="1" applyAlignment="1">
      <alignment vertical="top"/>
    </xf>
    <xf numFmtId="0" fontId="0" fillId="36" borderId="18" xfId="0" applyFill="1" applyBorder="1" applyAlignment="1">
      <alignment vertical="top"/>
    </xf>
    <xf numFmtId="0" fontId="3" fillId="34" borderId="10" xfId="0" applyFont="1" applyFill="1" applyBorder="1" applyAlignment="1">
      <alignment vertical="center"/>
    </xf>
    <xf numFmtId="0" fontId="3" fillId="34" borderId="11" xfId="0" applyFont="1" applyFill="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0" fillId="37" borderId="10" xfId="0" applyFill="1" applyBorder="1" applyAlignment="1">
      <alignment vertical="center"/>
    </xf>
    <xf numFmtId="0" fontId="0" fillId="37" borderId="11" xfId="0" applyFill="1" applyBorder="1" applyAlignment="1">
      <alignment vertical="center"/>
    </xf>
    <xf numFmtId="0" fontId="23" fillId="0" borderId="20" xfId="0" applyFont="1" applyBorder="1" applyAlignment="1">
      <alignment vertical="center" wrapText="1"/>
    </xf>
    <xf numFmtId="165" fontId="23" fillId="0" borderId="20" xfId="0" applyNumberFormat="1" applyFont="1" applyBorder="1" applyAlignment="1">
      <alignment vertical="center" wrapText="1"/>
    </xf>
    <xf numFmtId="0" fontId="0" fillId="37" borderId="20" xfId="0" applyFill="1" applyBorder="1" applyAlignment="1">
      <alignment vertical="center"/>
    </xf>
    <xf numFmtId="0" fontId="3" fillId="37" borderId="10" xfId="0" applyFont="1" applyFill="1" applyBorder="1" applyAlignment="1">
      <alignment vertical="center"/>
    </xf>
    <xf numFmtId="0" fontId="3" fillId="37" borderId="11" xfId="0" applyFont="1" applyFill="1" applyBorder="1" applyAlignment="1">
      <alignment vertical="center"/>
    </xf>
    <xf numFmtId="0" fontId="25" fillId="0" borderId="0" xfId="0" applyFont="1"/>
    <xf numFmtId="0" fontId="3" fillId="38" borderId="13" xfId="0" applyFont="1" applyFill="1" applyBorder="1" applyAlignment="1">
      <alignment vertical="top"/>
    </xf>
    <xf numFmtId="0" fontId="3" fillId="38" borderId="14" xfId="0" applyFont="1" applyFill="1" applyBorder="1" applyAlignment="1">
      <alignment vertical="top"/>
    </xf>
    <xf numFmtId="0" fontId="3" fillId="38" borderId="19" xfId="0" applyFont="1" applyFill="1" applyBorder="1" applyAlignment="1">
      <alignment vertical="top"/>
    </xf>
    <xf numFmtId="0" fontId="3" fillId="38" borderId="18" xfId="0" applyFont="1" applyFill="1" applyBorder="1" applyAlignment="1">
      <alignment vertical="top"/>
    </xf>
    <xf numFmtId="0" fontId="3" fillId="38" borderId="10" xfId="0" applyFont="1" applyFill="1" applyBorder="1" applyAlignment="1">
      <alignment vertical="top"/>
    </xf>
    <xf numFmtId="0" fontId="3" fillId="38" borderId="11" xfId="0" applyFont="1" applyFill="1" applyBorder="1" applyAlignment="1">
      <alignment vertical="top"/>
    </xf>
    <xf numFmtId="0" fontId="3" fillId="38" borderId="16" xfId="0" applyFont="1" applyFill="1" applyBorder="1" applyAlignment="1">
      <alignment vertical="top"/>
    </xf>
    <xf numFmtId="0" fontId="3" fillId="38" borderId="0" xfId="0" applyFont="1" applyFill="1" applyAlignment="1">
      <alignment vertical="top"/>
    </xf>
    <xf numFmtId="0" fontId="6" fillId="36" borderId="0" xfId="0" applyFont="1" applyFill="1"/>
    <xf numFmtId="0" fontId="4" fillId="35" borderId="13" xfId="0" applyFont="1" applyFill="1" applyBorder="1"/>
    <xf numFmtId="0" fontId="4" fillId="35" borderId="16" xfId="0" applyFont="1" applyFill="1" applyBorder="1"/>
    <xf numFmtId="0" fontId="7" fillId="0" borderId="8" xfId="0" applyFont="1" applyBorder="1" applyAlignment="1">
      <alignment horizontal="left" vertical="top"/>
    </xf>
    <xf numFmtId="0" fontId="7" fillId="0" borderId="8" xfId="0" applyFont="1" applyBorder="1" applyAlignment="1">
      <alignment horizontal="left" vertical="top" wrapText="1"/>
    </xf>
    <xf numFmtId="14" fontId="23" fillId="0" borderId="10" xfId="0" applyNumberFormat="1" applyFont="1" applyBorder="1" applyAlignment="1">
      <alignment horizontal="left" vertical="top"/>
    </xf>
    <xf numFmtId="0" fontId="23" fillId="0" borderId="8" xfId="0" applyFont="1" applyBorder="1" applyAlignment="1">
      <alignment horizontal="left" vertical="top" wrapText="1"/>
    </xf>
    <xf numFmtId="0" fontId="6" fillId="36" borderId="0" xfId="0" applyFont="1" applyFill="1" applyAlignment="1">
      <alignment vertical="center" wrapText="1"/>
    </xf>
    <xf numFmtId="0" fontId="0" fillId="0" borderId="0" xfId="0" applyAlignment="1">
      <alignment wrapText="1"/>
    </xf>
    <xf numFmtId="0" fontId="7" fillId="0" borderId="0" xfId="0" applyFont="1" applyAlignment="1">
      <alignment vertical="center"/>
    </xf>
    <xf numFmtId="0" fontId="7" fillId="35" borderId="21" xfId="0" applyFont="1" applyFill="1" applyBorder="1"/>
    <xf numFmtId="0" fontId="9" fillId="35" borderId="22" xfId="0" applyFont="1" applyFill="1" applyBorder="1"/>
    <xf numFmtId="0" fontId="7" fillId="35" borderId="22" xfId="0" applyFont="1" applyFill="1" applyBorder="1"/>
    <xf numFmtId="0" fontId="7" fillId="35" borderId="23" xfId="0" applyFont="1" applyFill="1" applyBorder="1"/>
    <xf numFmtId="0" fontId="3" fillId="36" borderId="21" xfId="0" applyFont="1" applyFill="1" applyBorder="1" applyAlignment="1">
      <alignment vertical="center"/>
    </xf>
    <xf numFmtId="0" fontId="0" fillId="36" borderId="22" xfId="0" applyFill="1" applyBorder="1" applyAlignment="1">
      <alignment vertical="top"/>
    </xf>
    <xf numFmtId="0" fontId="0" fillId="36" borderId="23" xfId="0" applyFill="1" applyBorder="1" applyAlignment="1">
      <alignment vertical="top"/>
    </xf>
    <xf numFmtId="0" fontId="0" fillId="0" borderId="22" xfId="0" applyBorder="1"/>
    <xf numFmtId="0" fontId="3" fillId="34" borderId="20" xfId="0" applyFont="1" applyFill="1" applyBorder="1" applyAlignment="1">
      <alignment vertical="center"/>
    </xf>
    <xf numFmtId="0" fontId="3" fillId="37" borderId="24" xfId="0" applyFont="1" applyFill="1" applyBorder="1"/>
    <xf numFmtId="0" fontId="3" fillId="37" borderId="25" xfId="0" applyFont="1" applyFill="1" applyBorder="1"/>
    <xf numFmtId="0" fontId="3" fillId="37" borderId="26" xfId="0" applyFont="1" applyFill="1" applyBorder="1"/>
    <xf numFmtId="0" fontId="3" fillId="36" borderId="27" xfId="0" applyFont="1" applyFill="1" applyBorder="1"/>
    <xf numFmtId="0" fontId="0" fillId="39" borderId="28" xfId="0" applyFill="1" applyBorder="1"/>
    <xf numFmtId="0" fontId="3" fillId="36" borderId="28" xfId="0" applyFont="1" applyFill="1" applyBorder="1"/>
    <xf numFmtId="0" fontId="0" fillId="39" borderId="29" xfId="0" applyFill="1" applyBorder="1"/>
    <xf numFmtId="0" fontId="3" fillId="36" borderId="30" xfId="0" applyFont="1" applyFill="1" applyBorder="1"/>
    <xf numFmtId="0" fontId="3" fillId="36" borderId="31" xfId="0" applyFont="1" applyFill="1" applyBorder="1"/>
    <xf numFmtId="0" fontId="3" fillId="36" borderId="32" xfId="0" applyFont="1" applyFill="1" applyBorder="1"/>
    <xf numFmtId="0" fontId="8" fillId="37" borderId="33" xfId="0" applyFont="1" applyFill="1" applyBorder="1" applyAlignment="1">
      <alignment horizontal="center" vertical="center" wrapText="1"/>
    </xf>
    <xf numFmtId="0" fontId="8" fillId="37" borderId="34" xfId="0" applyFont="1" applyFill="1" applyBorder="1" applyAlignment="1">
      <alignment horizontal="center" vertical="center" wrapText="1"/>
    </xf>
    <xf numFmtId="0" fontId="8" fillId="37" borderId="35" xfId="0" applyFont="1" applyFill="1" applyBorder="1" applyAlignment="1">
      <alignment horizontal="center" vertical="center" wrapText="1"/>
    </xf>
    <xf numFmtId="0" fontId="7" fillId="37" borderId="36" xfId="0" applyFont="1" applyFill="1" applyBorder="1" applyAlignment="1">
      <alignment vertical="center"/>
    </xf>
    <xf numFmtId="0" fontId="8" fillId="37" borderId="8" xfId="0" applyFont="1" applyFill="1" applyBorder="1" applyAlignment="1">
      <alignment horizontal="center" vertical="center"/>
    </xf>
    <xf numFmtId="0" fontId="8" fillId="37" borderId="37" xfId="0" applyFont="1" applyFill="1" applyBorder="1" applyAlignment="1">
      <alignment horizontal="center" vertical="center"/>
    </xf>
    <xf numFmtId="0" fontId="5" fillId="0" borderId="38" xfId="0" applyFont="1" applyBorder="1" applyAlignment="1">
      <alignment horizontal="center" vertical="center"/>
    </xf>
    <xf numFmtId="0" fontId="5" fillId="0" borderId="38" xfId="0" applyFont="1" applyBorder="1" applyAlignment="1">
      <alignment horizontal="center" vertical="center" wrapText="1"/>
    </xf>
    <xf numFmtId="0" fontId="3" fillId="0" borderId="39" xfId="0" applyFont="1" applyBorder="1" applyAlignment="1">
      <alignment vertical="center"/>
    </xf>
    <xf numFmtId="0" fontId="3" fillId="0" borderId="40" xfId="0" applyFont="1" applyBorder="1" applyAlignment="1">
      <alignment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3" fillId="0" borderId="0" xfId="0" applyFont="1"/>
    <xf numFmtId="0" fontId="3" fillId="36" borderId="29" xfId="0" applyFont="1" applyFill="1" applyBorder="1"/>
    <xf numFmtId="0" fontId="8" fillId="37" borderId="43" xfId="0" applyFont="1" applyFill="1" applyBorder="1" applyAlignment="1">
      <alignment horizontal="center" vertical="center"/>
    </xf>
    <xf numFmtId="0" fontId="8" fillId="40" borderId="0" xfId="0" applyFont="1" applyFill="1" applyAlignment="1">
      <alignment horizontal="center" vertical="center"/>
    </xf>
    <xf numFmtId="0" fontId="7" fillId="0" borderId="38" xfId="0" applyFont="1" applyBorder="1" applyAlignment="1">
      <alignment horizontal="center" vertical="center"/>
    </xf>
    <xf numFmtId="0" fontId="5" fillId="0" borderId="38" xfId="0" applyFont="1" applyBorder="1" applyAlignment="1">
      <alignment horizontal="center" vertical="top" wrapText="1"/>
    </xf>
    <xf numFmtId="0" fontId="0" fillId="0" borderId="24" xfId="0" applyBorder="1"/>
    <xf numFmtId="0" fontId="0" fillId="0" borderId="25" xfId="0" applyBorder="1"/>
    <xf numFmtId="0" fontId="0" fillId="0" borderId="26" xfId="0" applyBorder="1"/>
    <xf numFmtId="0" fontId="0" fillId="0" borderId="44" xfId="0" applyBorder="1"/>
    <xf numFmtId="0" fontId="0" fillId="0" borderId="45" xfId="0" applyBorder="1"/>
    <xf numFmtId="0" fontId="0" fillId="0" borderId="46" xfId="0" applyBorder="1"/>
    <xf numFmtId="0" fontId="0" fillId="0" borderId="47" xfId="0" applyBorder="1"/>
    <xf numFmtId="0" fontId="26" fillId="38" borderId="24" xfId="0" applyFont="1" applyFill="1" applyBorder="1" applyAlignment="1">
      <alignment vertical="top"/>
    </xf>
    <xf numFmtId="0" fontId="3" fillId="38" borderId="25" xfId="0" applyFont="1" applyFill="1" applyBorder="1" applyAlignment="1">
      <alignment vertical="top"/>
    </xf>
    <xf numFmtId="0" fontId="3" fillId="38" borderId="44" xfId="0" applyFont="1" applyFill="1" applyBorder="1" applyAlignment="1">
      <alignment vertical="top"/>
    </xf>
    <xf numFmtId="0" fontId="3" fillId="38" borderId="45" xfId="0" applyFont="1" applyFill="1" applyBorder="1" applyAlignment="1">
      <alignment vertical="top"/>
    </xf>
    <xf numFmtId="0" fontId="3" fillId="38" borderId="46" xfId="0" applyFont="1" applyFill="1" applyBorder="1" applyAlignment="1">
      <alignment vertical="top"/>
    </xf>
    <xf numFmtId="0" fontId="0" fillId="0" borderId="0" xfId="0" applyProtection="1">
      <protection locked="0"/>
    </xf>
    <xf numFmtId="0" fontId="3" fillId="37" borderId="38" xfId="0" applyFont="1" applyFill="1" applyBorder="1" applyAlignment="1" applyProtection="1">
      <alignment vertical="top" wrapText="1"/>
      <protection locked="0"/>
    </xf>
    <xf numFmtId="0" fontId="7" fillId="0" borderId="0" xfId="0" applyFont="1" applyProtection="1">
      <protection locked="0"/>
    </xf>
    <xf numFmtId="0" fontId="7" fillId="0" borderId="38" xfId="0" applyFont="1" applyBorder="1" applyAlignment="1" applyProtection="1">
      <alignment vertical="top" wrapText="1"/>
      <protection locked="0"/>
    </xf>
    <xf numFmtId="0" fontId="7" fillId="40" borderId="27" xfId="0" applyFont="1" applyFill="1" applyBorder="1"/>
    <xf numFmtId="0" fontId="7" fillId="0" borderId="28" xfId="0" applyFont="1" applyBorder="1"/>
    <xf numFmtId="2" fontId="3" fillId="0" borderId="29" xfId="0" applyNumberFormat="1" applyFont="1" applyBorder="1" applyAlignment="1">
      <alignment horizontal="center"/>
    </xf>
    <xf numFmtId="1" fontId="3" fillId="0" borderId="38" xfId="0" applyNumberFormat="1" applyFont="1" applyBorder="1" applyAlignment="1">
      <alignment horizontal="center" vertical="center"/>
    </xf>
    <xf numFmtId="0" fontId="0" fillId="0" borderId="0" xfId="0" applyAlignment="1">
      <alignment vertical="top"/>
    </xf>
    <xf numFmtId="0" fontId="6" fillId="36" borderId="0" xfId="0" applyFont="1" applyFill="1" applyAlignment="1">
      <alignment vertical="top"/>
    </xf>
    <xf numFmtId="0" fontId="7" fillId="0" borderId="0" xfId="0" applyFont="1"/>
    <xf numFmtId="0" fontId="27" fillId="0" borderId="0" xfId="0" applyFont="1"/>
    <xf numFmtId="0" fontId="3" fillId="37" borderId="13" xfId="0" applyFont="1" applyFill="1" applyBorder="1" applyAlignment="1">
      <alignment vertical="center"/>
    </xf>
    <xf numFmtId="0" fontId="3" fillId="37" borderId="14" xfId="0" applyFont="1" applyFill="1" applyBorder="1" applyAlignment="1">
      <alignment vertical="center"/>
    </xf>
    <xf numFmtId="0" fontId="7" fillId="0" borderId="48" xfId="0" applyFont="1" applyBorder="1" applyAlignment="1">
      <alignment vertical="top"/>
    </xf>
    <xf numFmtId="0" fontId="7" fillId="0" borderId="49" xfId="0" applyFont="1" applyBorder="1" applyAlignment="1">
      <alignment vertical="top"/>
    </xf>
    <xf numFmtId="0" fontId="7" fillId="0" borderId="50" xfId="0" applyFont="1" applyBorder="1" applyAlignment="1">
      <alignment vertical="top"/>
    </xf>
    <xf numFmtId="0" fontId="7" fillId="0" borderId="51" xfId="0" applyFont="1" applyBorder="1" applyAlignment="1">
      <alignment vertical="top"/>
    </xf>
    <xf numFmtId="0" fontId="7" fillId="0" borderId="52" xfId="0" applyFont="1" applyBorder="1" applyAlignment="1">
      <alignment vertical="top"/>
    </xf>
    <xf numFmtId="0" fontId="3" fillId="37" borderId="38" xfId="0" applyFont="1" applyFill="1" applyBorder="1" applyAlignment="1">
      <alignment vertical="center"/>
    </xf>
    <xf numFmtId="0" fontId="27" fillId="0" borderId="0" xfId="0" applyFont="1" applyAlignment="1">
      <alignment vertical="top" wrapText="1"/>
    </xf>
    <xf numFmtId="0" fontId="28" fillId="0" borderId="12" xfId="0" applyFont="1" applyBorder="1" applyAlignment="1">
      <alignment vertical="center"/>
    </xf>
    <xf numFmtId="0" fontId="23" fillId="0" borderId="0" xfId="0" applyFont="1"/>
    <xf numFmtId="0" fontId="7" fillId="0" borderId="38" xfId="690" applyFont="1" applyBorder="1" applyAlignment="1" applyProtection="1">
      <alignment vertical="top" wrapText="1"/>
      <protection locked="0"/>
    </xf>
    <xf numFmtId="0" fontId="7" fillId="0" borderId="38" xfId="0" applyFont="1" applyBorder="1" applyAlignment="1" applyProtection="1">
      <alignment horizontal="left" vertical="top" wrapText="1"/>
      <protection locked="0"/>
    </xf>
    <xf numFmtId="0" fontId="7" fillId="40" borderId="38" xfId="0" applyFont="1" applyFill="1" applyBorder="1" applyAlignment="1">
      <alignment vertical="top" wrapText="1"/>
    </xf>
    <xf numFmtId="0" fontId="7" fillId="40" borderId="38" xfId="0" applyFont="1" applyFill="1" applyBorder="1" applyAlignment="1" applyProtection="1">
      <alignment vertical="top" wrapText="1"/>
      <protection locked="0"/>
    </xf>
    <xf numFmtId="0" fontId="7" fillId="35" borderId="16" xfId="0" applyFont="1" applyFill="1" applyBorder="1"/>
    <xf numFmtId="0" fontId="7" fillId="35" borderId="19" xfId="0" applyFont="1" applyFill="1" applyBorder="1"/>
    <xf numFmtId="0" fontId="3" fillId="38" borderId="24" xfId="0" applyFont="1" applyFill="1" applyBorder="1" applyAlignment="1">
      <alignment vertical="top"/>
    </xf>
    <xf numFmtId="0" fontId="7" fillId="0" borderId="38" xfId="0" applyFont="1" applyBorder="1" applyAlignment="1">
      <alignment horizontal="left" vertical="top" wrapText="1"/>
    </xf>
    <xf numFmtId="0" fontId="7" fillId="0" borderId="38" xfId="664" applyBorder="1" applyAlignment="1">
      <alignment horizontal="left" vertical="top" wrapText="1"/>
    </xf>
    <xf numFmtId="0" fontId="7" fillId="0" borderId="38" xfId="648" applyFont="1" applyBorder="1" applyAlignment="1">
      <alignment horizontal="left" vertical="top" wrapText="1"/>
    </xf>
    <xf numFmtId="0" fontId="7" fillId="40" borderId="38" xfId="0" applyFont="1" applyFill="1" applyBorder="1" applyAlignment="1" applyProtection="1">
      <alignment horizontal="left" vertical="top" wrapText="1"/>
      <protection locked="0"/>
    </xf>
    <xf numFmtId="0" fontId="7" fillId="0" borderId="38" xfId="508" applyBorder="1" applyAlignment="1">
      <alignment horizontal="left" vertical="top" wrapText="1"/>
    </xf>
    <xf numFmtId="0" fontId="7" fillId="40" borderId="38" xfId="648" applyFont="1" applyFill="1" applyBorder="1" applyAlignment="1">
      <alignment horizontal="left" vertical="top" wrapText="1"/>
    </xf>
    <xf numFmtId="0" fontId="3" fillId="34" borderId="38" xfId="0" applyFont="1" applyFill="1" applyBorder="1"/>
    <xf numFmtId="0" fontId="3" fillId="34" borderId="38" xfId="0" applyFont="1" applyFill="1" applyBorder="1" applyAlignment="1">
      <alignment wrapText="1"/>
    </xf>
    <xf numFmtId="0" fontId="3" fillId="34" borderId="38" xfId="0" applyFont="1" applyFill="1" applyBorder="1" applyProtection="1">
      <protection locked="0"/>
    </xf>
    <xf numFmtId="0" fontId="3" fillId="34" borderId="38" xfId="0" applyFont="1" applyFill="1" applyBorder="1" applyAlignment="1" applyProtection="1">
      <alignment vertical="top"/>
      <protection locked="0"/>
    </xf>
    <xf numFmtId="0" fontId="3" fillId="37" borderId="38" xfId="0" applyFont="1" applyFill="1" applyBorder="1" applyAlignment="1">
      <alignment vertical="top" wrapText="1"/>
    </xf>
    <xf numFmtId="0" fontId="7" fillId="0" borderId="38" xfId="648" applyFont="1" applyBorder="1" applyAlignment="1">
      <alignment vertical="top" wrapText="1"/>
    </xf>
    <xf numFmtId="0" fontId="7" fillId="0" borderId="38" xfId="508" applyBorder="1" applyAlignment="1">
      <alignment vertical="top" wrapText="1"/>
    </xf>
    <xf numFmtId="0" fontId="7" fillId="0" borderId="38" xfId="649" applyBorder="1" applyAlignment="1" applyProtection="1">
      <alignment horizontal="left" vertical="top" wrapText="1"/>
      <protection locked="0"/>
    </xf>
    <xf numFmtId="0" fontId="7" fillId="40" borderId="38" xfId="508" applyFill="1" applyBorder="1" applyAlignment="1">
      <alignment vertical="top" wrapText="1"/>
    </xf>
    <xf numFmtId="0" fontId="7" fillId="40" borderId="38" xfId="648" applyFont="1" applyFill="1" applyBorder="1" applyAlignment="1">
      <alignment vertical="top" wrapText="1"/>
    </xf>
    <xf numFmtId="0" fontId="29" fillId="0" borderId="0" xfId="0" applyFont="1"/>
    <xf numFmtId="0" fontId="30" fillId="0" borderId="0" xfId="0" applyFont="1"/>
    <xf numFmtId="0" fontId="29" fillId="40" borderId="0" xfId="0" applyFont="1" applyFill="1"/>
    <xf numFmtId="166" fontId="7" fillId="0" borderId="8" xfId="0" applyNumberFormat="1" applyFont="1" applyBorder="1" applyAlignment="1">
      <alignment horizontal="left" vertical="top"/>
    </xf>
    <xf numFmtId="14" fontId="7" fillId="0" borderId="8" xfId="0" applyNumberFormat="1" applyFont="1" applyBorder="1" applyAlignment="1">
      <alignment horizontal="left" vertical="top"/>
    </xf>
    <xf numFmtId="0" fontId="7" fillId="40" borderId="38" xfId="0" applyFont="1" applyFill="1" applyBorder="1" applyAlignment="1" applyProtection="1">
      <alignment horizontal="center" vertical="top" wrapText="1"/>
      <protection locked="0"/>
    </xf>
    <xf numFmtId="0" fontId="7" fillId="0" borderId="38" xfId="0" applyFont="1" applyBorder="1" applyAlignment="1">
      <alignment horizontal="center" vertical="center" wrapText="1"/>
    </xf>
    <xf numFmtId="166" fontId="0" fillId="0" borderId="38" xfId="0" applyNumberFormat="1" applyBorder="1" applyAlignment="1">
      <alignment horizontal="left" vertical="top" wrapText="1"/>
    </xf>
    <xf numFmtId="14" fontId="0" fillId="0" borderId="38" xfId="0" applyNumberFormat="1" applyBorder="1" applyAlignment="1">
      <alignment horizontal="left" vertical="top" wrapText="1"/>
    </xf>
    <xf numFmtId="0" fontId="6" fillId="36" borderId="15" xfId="0" applyFont="1" applyFill="1" applyBorder="1" applyAlignment="1">
      <alignment vertical="center"/>
    </xf>
    <xf numFmtId="0" fontId="7" fillId="0" borderId="37" xfId="0" applyFont="1" applyBorder="1" applyAlignment="1" applyProtection="1">
      <alignment horizontal="left" vertical="top" wrapText="1"/>
      <protection locked="0"/>
    </xf>
    <xf numFmtId="14" fontId="7" fillId="0" borderId="37" xfId="0" quotePrefix="1" applyNumberFormat="1" applyFont="1" applyBorder="1" applyAlignment="1" applyProtection="1">
      <alignment horizontal="left" vertical="top" wrapText="1"/>
      <protection locked="0"/>
    </xf>
    <xf numFmtId="164" fontId="7" fillId="0" borderId="37" xfId="0" applyNumberFormat="1"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165" fontId="23" fillId="0" borderId="20" xfId="0" applyNumberFormat="1" applyFont="1" applyBorder="1" applyAlignment="1" applyProtection="1">
      <alignment horizontal="left" vertical="top" wrapText="1"/>
      <protection locked="0"/>
    </xf>
    <xf numFmtId="0" fontId="7" fillId="0" borderId="38" xfId="690" applyFont="1" applyBorder="1" applyAlignment="1" applyProtection="1">
      <alignment horizontal="left" vertical="top" wrapText="1"/>
      <protection locked="0"/>
    </xf>
    <xf numFmtId="0" fontId="7" fillId="40" borderId="38" xfId="690" applyFont="1" applyFill="1" applyBorder="1" applyAlignment="1" applyProtection="1">
      <alignment horizontal="left" vertical="top" wrapText="1"/>
      <protection locked="0"/>
    </xf>
    <xf numFmtId="0" fontId="7" fillId="0" borderId="38" xfId="508" applyBorder="1" applyAlignment="1" applyProtection="1">
      <alignment horizontal="left" vertical="top" wrapText="1"/>
      <protection locked="0"/>
    </xf>
    <xf numFmtId="0" fontId="7" fillId="40" borderId="38" xfId="508" applyFill="1" applyBorder="1" applyAlignment="1">
      <alignment horizontal="left" vertical="top" wrapText="1"/>
    </xf>
    <xf numFmtId="166" fontId="7" fillId="0" borderId="38" xfId="508" applyNumberFormat="1" applyBorder="1" applyAlignment="1">
      <alignment horizontal="left" vertical="top" wrapText="1"/>
    </xf>
    <xf numFmtId="14" fontId="7" fillId="0" borderId="38" xfId="508" applyNumberFormat="1" applyBorder="1" applyAlignment="1">
      <alignment horizontal="left" vertical="top" wrapText="1"/>
    </xf>
    <xf numFmtId="0" fontId="32" fillId="0" borderId="38" xfId="690" applyFont="1" applyBorder="1" applyAlignment="1">
      <alignment horizontal="left" vertical="top" wrapText="1"/>
    </xf>
    <xf numFmtId="0" fontId="3" fillId="34" borderId="10" xfId="851" applyFont="1" applyFill="1" applyBorder="1"/>
    <xf numFmtId="0" fontId="3" fillId="34" borderId="11" xfId="851" applyFont="1" applyFill="1" applyBorder="1"/>
    <xf numFmtId="0" fontId="33" fillId="0" borderId="0" xfId="851"/>
    <xf numFmtId="0" fontId="3" fillId="37" borderId="8" xfId="851" applyFont="1" applyFill="1" applyBorder="1" applyAlignment="1">
      <alignment horizontal="left" vertical="center" wrapText="1"/>
    </xf>
    <xf numFmtId="166" fontId="33" fillId="0" borderId="8" xfId="851" applyNumberFormat="1" applyBorder="1" applyAlignment="1">
      <alignment horizontal="left" vertical="top"/>
    </xf>
    <xf numFmtId="14" fontId="7" fillId="0" borderId="10" xfId="851" applyNumberFormat="1" applyFont="1" applyBorder="1" applyAlignment="1">
      <alignment horizontal="left" vertical="top"/>
    </xf>
    <xf numFmtId="0" fontId="6" fillId="42" borderId="53" xfId="851" applyFont="1" applyFill="1" applyBorder="1" applyAlignment="1">
      <alignment horizontal="left" vertical="top" wrapText="1"/>
    </xf>
    <xf numFmtId="14" fontId="33" fillId="0" borderId="8" xfId="851" applyNumberFormat="1" applyBorder="1" applyAlignment="1">
      <alignment horizontal="left" vertical="top"/>
    </xf>
    <xf numFmtId="14" fontId="7" fillId="0" borderId="53" xfId="508" applyNumberFormat="1" applyBorder="1" applyAlignment="1">
      <alignment horizontal="left" vertical="top" wrapText="1"/>
    </xf>
    <xf numFmtId="49" fontId="7" fillId="0" borderId="53" xfId="0" applyNumberFormat="1" applyFont="1" applyBorder="1" applyAlignment="1">
      <alignment vertical="top" wrapText="1"/>
    </xf>
    <xf numFmtId="0" fontId="7" fillId="0" borderId="54" xfId="0" applyFont="1" applyBorder="1" applyAlignment="1">
      <alignment horizontal="left" vertical="top" wrapText="1"/>
    </xf>
    <xf numFmtId="14" fontId="0" fillId="0" borderId="53" xfId="0" applyNumberFormat="1" applyBorder="1" applyAlignment="1">
      <alignment horizontal="left" vertical="top" wrapText="1"/>
    </xf>
    <xf numFmtId="0" fontId="7" fillId="0" borderId="53" xfId="0" applyFont="1" applyBorder="1" applyAlignment="1">
      <alignment horizontal="left" vertical="top" wrapText="1"/>
    </xf>
    <xf numFmtId="0" fontId="24" fillId="41" borderId="53" xfId="0" applyFont="1" applyFill="1" applyBorder="1" applyAlignment="1">
      <alignment wrapText="1"/>
    </xf>
    <xf numFmtId="0" fontId="31" fillId="40" borderId="53" xfId="0" applyFont="1" applyFill="1" applyBorder="1" applyAlignment="1">
      <alignment horizontal="left" vertical="center" wrapText="1"/>
    </xf>
    <xf numFmtId="0" fontId="31" fillId="40" borderId="53" xfId="0" applyFont="1" applyFill="1" applyBorder="1" applyAlignment="1">
      <alignment horizontal="center" wrapText="1"/>
    </xf>
    <xf numFmtId="0" fontId="7" fillId="0" borderId="48" xfId="0" applyFont="1" applyBorder="1" applyAlignment="1">
      <alignment horizontal="left" vertical="top" wrapText="1"/>
    </xf>
    <xf numFmtId="0" fontId="7" fillId="0" borderId="52" xfId="0" applyFont="1" applyBorder="1" applyAlignment="1">
      <alignment horizontal="left" vertical="top" wrapText="1"/>
    </xf>
    <xf numFmtId="0" fontId="7" fillId="0" borderId="38" xfId="0" applyFont="1" applyBorder="1" applyAlignment="1">
      <alignment vertical="top" wrapText="1"/>
    </xf>
    <xf numFmtId="0" fontId="7" fillId="0" borderId="48" xfId="0" applyFont="1" applyBorder="1" applyAlignment="1">
      <alignment vertical="top" wrapText="1"/>
    </xf>
    <xf numFmtId="0" fontId="7" fillId="0" borderId="43" xfId="0" applyFont="1" applyBorder="1" applyAlignment="1">
      <alignment vertical="top" wrapText="1"/>
    </xf>
  </cellXfs>
  <cellStyles count="852">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Good 2" xfId="217" xr:uid="{00000000-0005-0000-0000-0000D8000000}"/>
    <cellStyle name="Good 2 2" xfId="218" xr:uid="{00000000-0005-0000-0000-0000D9000000}"/>
    <cellStyle name="Good 3" xfId="219" xr:uid="{00000000-0005-0000-0000-0000DA000000}"/>
    <cellStyle name="Good 3 2" xfId="220" xr:uid="{00000000-0005-0000-0000-0000DB000000}"/>
    <cellStyle name="Good 4" xfId="221" xr:uid="{00000000-0005-0000-0000-0000DC000000}"/>
    <cellStyle name="Good 4 2" xfId="222" xr:uid="{00000000-0005-0000-0000-0000DD000000}"/>
    <cellStyle name="Good 5" xfId="223" xr:uid="{00000000-0005-0000-0000-0000DE000000}"/>
    <cellStyle name="Good 5 2" xfId="224" xr:uid="{00000000-0005-0000-0000-0000DF000000}"/>
    <cellStyle name="Good 6" xfId="225" xr:uid="{00000000-0005-0000-0000-0000E0000000}"/>
    <cellStyle name="Good 6 2" xfId="226" xr:uid="{00000000-0005-0000-0000-0000E1000000}"/>
    <cellStyle name="Heading 1 2" xfId="227" xr:uid="{00000000-0005-0000-0000-0000E2000000}"/>
    <cellStyle name="Heading 1 3" xfId="228" xr:uid="{00000000-0005-0000-0000-0000E3000000}"/>
    <cellStyle name="Heading 1 4" xfId="229" xr:uid="{00000000-0005-0000-0000-0000E4000000}"/>
    <cellStyle name="Heading 1 5" xfId="230" xr:uid="{00000000-0005-0000-0000-0000E5000000}"/>
    <cellStyle name="Heading 1 6" xfId="231" xr:uid="{00000000-0005-0000-0000-0000E6000000}"/>
    <cellStyle name="Heading 2 2" xfId="232" xr:uid="{00000000-0005-0000-0000-0000E7000000}"/>
    <cellStyle name="Heading 2 3" xfId="233" xr:uid="{00000000-0005-0000-0000-0000E8000000}"/>
    <cellStyle name="Heading 2 4" xfId="234" xr:uid="{00000000-0005-0000-0000-0000E9000000}"/>
    <cellStyle name="Heading 2 5" xfId="235" xr:uid="{00000000-0005-0000-0000-0000EA000000}"/>
    <cellStyle name="Heading 2 6" xfId="236" xr:uid="{00000000-0005-0000-0000-0000EB000000}"/>
    <cellStyle name="Heading 3 2" xfId="237" xr:uid="{00000000-0005-0000-0000-0000EC000000}"/>
    <cellStyle name="Heading 3 3" xfId="238" xr:uid="{00000000-0005-0000-0000-0000ED000000}"/>
    <cellStyle name="Heading 3 4" xfId="239" xr:uid="{00000000-0005-0000-0000-0000EE000000}"/>
    <cellStyle name="Heading 3 5" xfId="240" xr:uid="{00000000-0005-0000-0000-0000EF000000}"/>
    <cellStyle name="Heading 3 6" xfId="241" xr:uid="{00000000-0005-0000-0000-0000F0000000}"/>
    <cellStyle name="Heading 4 2" xfId="242" xr:uid="{00000000-0005-0000-0000-0000F1000000}"/>
    <cellStyle name="Heading 4 3" xfId="243" xr:uid="{00000000-0005-0000-0000-0000F2000000}"/>
    <cellStyle name="Heading 4 4" xfId="244" xr:uid="{00000000-0005-0000-0000-0000F3000000}"/>
    <cellStyle name="Heading 4 5" xfId="245" xr:uid="{00000000-0005-0000-0000-0000F4000000}"/>
    <cellStyle name="Heading 4 6" xfId="246" xr:uid="{00000000-0005-0000-0000-0000F5000000}"/>
    <cellStyle name="Hyperlink 2" xfId="247" xr:uid="{00000000-0005-0000-0000-0000F6000000}"/>
    <cellStyle name="Hyperlink 3" xfId="248" xr:uid="{00000000-0005-0000-0000-0000F7000000}"/>
    <cellStyle name="Input 2" xfId="249" xr:uid="{00000000-0005-0000-0000-0000F8000000}"/>
    <cellStyle name="Input 3" xfId="250" xr:uid="{00000000-0005-0000-0000-0000F9000000}"/>
    <cellStyle name="Input 4" xfId="251" xr:uid="{00000000-0005-0000-0000-0000FA000000}"/>
    <cellStyle name="Input 5" xfId="252" xr:uid="{00000000-0005-0000-0000-0000FB000000}"/>
    <cellStyle name="Input 6" xfId="253" xr:uid="{00000000-0005-0000-0000-0000FC000000}"/>
    <cellStyle name="Linked Cell 2" xfId="254" xr:uid="{00000000-0005-0000-0000-0000FD000000}"/>
    <cellStyle name="Linked Cell 2 2" xfId="255" xr:uid="{00000000-0005-0000-0000-0000FE000000}"/>
    <cellStyle name="Linked Cell 3" xfId="256" xr:uid="{00000000-0005-0000-0000-0000FF000000}"/>
    <cellStyle name="Linked Cell 3 2" xfId="257" xr:uid="{00000000-0005-0000-0000-000000010000}"/>
    <cellStyle name="Linked Cell 4" xfId="258" xr:uid="{00000000-0005-0000-0000-000001010000}"/>
    <cellStyle name="Linked Cell 4 2" xfId="259" xr:uid="{00000000-0005-0000-0000-000002010000}"/>
    <cellStyle name="Linked Cell 5" xfId="260" xr:uid="{00000000-0005-0000-0000-000003010000}"/>
    <cellStyle name="Linked Cell 5 2" xfId="261" xr:uid="{00000000-0005-0000-0000-000004010000}"/>
    <cellStyle name="Linked Cell 6" xfId="262" xr:uid="{00000000-0005-0000-0000-000005010000}"/>
    <cellStyle name="Linked Cell 6 2" xfId="263" xr:uid="{00000000-0005-0000-0000-000006010000}"/>
    <cellStyle name="My Normal" xfId="264" xr:uid="{00000000-0005-0000-0000-000007010000}"/>
    <cellStyle name="Neutral 2" xfId="265" xr:uid="{00000000-0005-0000-0000-000008010000}"/>
    <cellStyle name="Neutral 3" xfId="266" xr:uid="{00000000-0005-0000-0000-000009010000}"/>
    <cellStyle name="Neutral 4" xfId="267" xr:uid="{00000000-0005-0000-0000-00000A010000}"/>
    <cellStyle name="Neutral 5" xfId="268" xr:uid="{00000000-0005-0000-0000-00000B010000}"/>
    <cellStyle name="Neutral 6" xfId="269" xr:uid="{00000000-0005-0000-0000-00000C010000}"/>
    <cellStyle name="Normal" xfId="0" builtinId="0"/>
    <cellStyle name="Normal 10" xfId="270" xr:uid="{00000000-0005-0000-0000-00000E010000}"/>
    <cellStyle name="Normal 10 2" xfId="271" xr:uid="{00000000-0005-0000-0000-00000F010000}"/>
    <cellStyle name="Normal 10 3" xfId="272" xr:uid="{00000000-0005-0000-0000-000010010000}"/>
    <cellStyle name="Normal 10 4" xfId="273" xr:uid="{00000000-0005-0000-0000-000011010000}"/>
    <cellStyle name="Normal 10 5" xfId="274" xr:uid="{00000000-0005-0000-0000-000012010000}"/>
    <cellStyle name="Normal 100" xfId="275" xr:uid="{00000000-0005-0000-0000-000013010000}"/>
    <cellStyle name="Normal 100 2" xfId="276" xr:uid="{00000000-0005-0000-0000-000014010000}"/>
    <cellStyle name="Normal 101" xfId="277" xr:uid="{00000000-0005-0000-0000-000015010000}"/>
    <cellStyle name="Normal 101 2" xfId="278" xr:uid="{00000000-0005-0000-0000-000016010000}"/>
    <cellStyle name="Normal 102" xfId="279" xr:uid="{00000000-0005-0000-0000-000017010000}"/>
    <cellStyle name="Normal 102 2" xfId="280" xr:uid="{00000000-0005-0000-0000-000018010000}"/>
    <cellStyle name="Normal 103" xfId="281" xr:uid="{00000000-0005-0000-0000-000019010000}"/>
    <cellStyle name="Normal 103 2" xfId="282" xr:uid="{00000000-0005-0000-0000-00001A010000}"/>
    <cellStyle name="Normal 104" xfId="283" xr:uid="{00000000-0005-0000-0000-00001B010000}"/>
    <cellStyle name="Normal 104 2" xfId="284" xr:uid="{00000000-0005-0000-0000-00001C010000}"/>
    <cellStyle name="Normal 105" xfId="285" xr:uid="{00000000-0005-0000-0000-00001D010000}"/>
    <cellStyle name="Normal 105 2" xfId="286" xr:uid="{00000000-0005-0000-0000-00001E010000}"/>
    <cellStyle name="Normal 106" xfId="287" xr:uid="{00000000-0005-0000-0000-00001F010000}"/>
    <cellStyle name="Normal 106 2" xfId="288" xr:uid="{00000000-0005-0000-0000-000020010000}"/>
    <cellStyle name="Normal 107" xfId="289" xr:uid="{00000000-0005-0000-0000-000021010000}"/>
    <cellStyle name="Normal 107 2" xfId="290" xr:uid="{00000000-0005-0000-0000-000022010000}"/>
    <cellStyle name="Normal 108" xfId="291" xr:uid="{00000000-0005-0000-0000-000023010000}"/>
    <cellStyle name="Normal 108 2" xfId="292" xr:uid="{00000000-0005-0000-0000-000024010000}"/>
    <cellStyle name="Normal 109" xfId="293" xr:uid="{00000000-0005-0000-0000-000025010000}"/>
    <cellStyle name="Normal 109 2" xfId="294" xr:uid="{00000000-0005-0000-0000-000026010000}"/>
    <cellStyle name="Normal 11" xfId="295" xr:uid="{00000000-0005-0000-0000-000027010000}"/>
    <cellStyle name="Normal 11 2" xfId="296" xr:uid="{00000000-0005-0000-0000-000028010000}"/>
    <cellStyle name="Normal 110" xfId="297" xr:uid="{00000000-0005-0000-0000-000029010000}"/>
    <cellStyle name="Normal 110 2" xfId="298" xr:uid="{00000000-0005-0000-0000-00002A010000}"/>
    <cellStyle name="Normal 111" xfId="299" xr:uid="{00000000-0005-0000-0000-00002B010000}"/>
    <cellStyle name="Normal 111 2" xfId="300" xr:uid="{00000000-0005-0000-0000-00002C010000}"/>
    <cellStyle name="Normal 112" xfId="301" xr:uid="{00000000-0005-0000-0000-00002D010000}"/>
    <cellStyle name="Normal 112 2" xfId="302" xr:uid="{00000000-0005-0000-0000-00002E010000}"/>
    <cellStyle name="Normal 113" xfId="303" xr:uid="{00000000-0005-0000-0000-00002F010000}"/>
    <cellStyle name="Normal 113 2" xfId="304" xr:uid="{00000000-0005-0000-0000-000030010000}"/>
    <cellStyle name="Normal 114" xfId="305" xr:uid="{00000000-0005-0000-0000-000031010000}"/>
    <cellStyle name="Normal 114 2" xfId="306" xr:uid="{00000000-0005-0000-0000-000032010000}"/>
    <cellStyle name="Normal 115" xfId="307" xr:uid="{00000000-0005-0000-0000-000033010000}"/>
    <cellStyle name="Normal 115 2" xfId="308" xr:uid="{00000000-0005-0000-0000-000034010000}"/>
    <cellStyle name="Normal 116" xfId="309" xr:uid="{00000000-0005-0000-0000-000035010000}"/>
    <cellStyle name="Normal 116 2" xfId="310" xr:uid="{00000000-0005-0000-0000-000036010000}"/>
    <cellStyle name="Normal 117" xfId="311" xr:uid="{00000000-0005-0000-0000-000037010000}"/>
    <cellStyle name="Normal 117 2" xfId="312" xr:uid="{00000000-0005-0000-0000-000038010000}"/>
    <cellStyle name="Normal 118" xfId="313" xr:uid="{00000000-0005-0000-0000-000039010000}"/>
    <cellStyle name="Normal 118 2" xfId="314" xr:uid="{00000000-0005-0000-0000-00003A010000}"/>
    <cellStyle name="Normal 119" xfId="315" xr:uid="{00000000-0005-0000-0000-00003B010000}"/>
    <cellStyle name="Normal 119 2" xfId="316" xr:uid="{00000000-0005-0000-0000-00003C010000}"/>
    <cellStyle name="Normal 12" xfId="317" xr:uid="{00000000-0005-0000-0000-00003D010000}"/>
    <cellStyle name="Normal 12 2" xfId="318" xr:uid="{00000000-0005-0000-0000-00003E010000}"/>
    <cellStyle name="Normal 12 3" xfId="319" xr:uid="{00000000-0005-0000-0000-00003F010000}"/>
    <cellStyle name="Normal 12 4" xfId="320" xr:uid="{00000000-0005-0000-0000-000040010000}"/>
    <cellStyle name="Normal 12 5" xfId="321" xr:uid="{00000000-0005-0000-0000-000041010000}"/>
    <cellStyle name="Normal 120" xfId="322" xr:uid="{00000000-0005-0000-0000-000042010000}"/>
    <cellStyle name="Normal 120 2" xfId="323" xr:uid="{00000000-0005-0000-0000-000043010000}"/>
    <cellStyle name="Normal 121" xfId="324" xr:uid="{00000000-0005-0000-0000-000044010000}"/>
    <cellStyle name="Normal 121 2" xfId="325" xr:uid="{00000000-0005-0000-0000-000045010000}"/>
    <cellStyle name="Normal 122" xfId="326" xr:uid="{00000000-0005-0000-0000-000046010000}"/>
    <cellStyle name="Normal 122 2" xfId="327" xr:uid="{00000000-0005-0000-0000-000047010000}"/>
    <cellStyle name="Normal 123" xfId="328" xr:uid="{00000000-0005-0000-0000-000048010000}"/>
    <cellStyle name="Normal 123 2" xfId="329" xr:uid="{00000000-0005-0000-0000-000049010000}"/>
    <cellStyle name="Normal 124" xfId="330" xr:uid="{00000000-0005-0000-0000-00004A010000}"/>
    <cellStyle name="Normal 124 2" xfId="331" xr:uid="{00000000-0005-0000-0000-00004B010000}"/>
    <cellStyle name="Normal 125" xfId="332" xr:uid="{00000000-0005-0000-0000-00004C010000}"/>
    <cellStyle name="Normal 125 2" xfId="333" xr:uid="{00000000-0005-0000-0000-00004D010000}"/>
    <cellStyle name="Normal 126" xfId="334" xr:uid="{00000000-0005-0000-0000-00004E010000}"/>
    <cellStyle name="Normal 126 2" xfId="335" xr:uid="{00000000-0005-0000-0000-00004F010000}"/>
    <cellStyle name="Normal 127" xfId="336" xr:uid="{00000000-0005-0000-0000-000050010000}"/>
    <cellStyle name="Normal 127 2" xfId="337" xr:uid="{00000000-0005-0000-0000-000051010000}"/>
    <cellStyle name="Normal 128" xfId="338" xr:uid="{00000000-0005-0000-0000-000052010000}"/>
    <cellStyle name="Normal 128 2" xfId="339" xr:uid="{00000000-0005-0000-0000-000053010000}"/>
    <cellStyle name="Normal 129" xfId="340" xr:uid="{00000000-0005-0000-0000-000054010000}"/>
    <cellStyle name="Normal 129 2" xfId="341" xr:uid="{00000000-0005-0000-0000-000055010000}"/>
    <cellStyle name="Normal 13" xfId="342" xr:uid="{00000000-0005-0000-0000-000056010000}"/>
    <cellStyle name="Normal 13 2" xfId="343" xr:uid="{00000000-0005-0000-0000-000057010000}"/>
    <cellStyle name="Normal 13 3" xfId="344" xr:uid="{00000000-0005-0000-0000-000058010000}"/>
    <cellStyle name="Normal 13 4" xfId="345" xr:uid="{00000000-0005-0000-0000-000059010000}"/>
    <cellStyle name="Normal 13 5" xfId="346" xr:uid="{00000000-0005-0000-0000-00005A010000}"/>
    <cellStyle name="Normal 130" xfId="347" xr:uid="{00000000-0005-0000-0000-00005B010000}"/>
    <cellStyle name="Normal 130 2" xfId="348" xr:uid="{00000000-0005-0000-0000-00005C010000}"/>
    <cellStyle name="Normal 131" xfId="349" xr:uid="{00000000-0005-0000-0000-00005D010000}"/>
    <cellStyle name="Normal 131 2" xfId="350" xr:uid="{00000000-0005-0000-0000-00005E010000}"/>
    <cellStyle name="Normal 132" xfId="351" xr:uid="{00000000-0005-0000-0000-00005F010000}"/>
    <cellStyle name="Normal 132 2" xfId="352" xr:uid="{00000000-0005-0000-0000-000060010000}"/>
    <cellStyle name="Normal 133" xfId="353" xr:uid="{00000000-0005-0000-0000-000061010000}"/>
    <cellStyle name="Normal 133 2" xfId="354" xr:uid="{00000000-0005-0000-0000-000062010000}"/>
    <cellStyle name="Normal 134" xfId="355" xr:uid="{00000000-0005-0000-0000-000063010000}"/>
    <cellStyle name="Normal 134 2" xfId="356" xr:uid="{00000000-0005-0000-0000-000064010000}"/>
    <cellStyle name="Normal 135" xfId="357" xr:uid="{00000000-0005-0000-0000-000065010000}"/>
    <cellStyle name="Normal 135 2" xfId="358" xr:uid="{00000000-0005-0000-0000-000066010000}"/>
    <cellStyle name="Normal 136" xfId="359" xr:uid="{00000000-0005-0000-0000-000067010000}"/>
    <cellStyle name="Normal 136 2" xfId="360" xr:uid="{00000000-0005-0000-0000-000068010000}"/>
    <cellStyle name="Normal 137" xfId="361" xr:uid="{00000000-0005-0000-0000-000069010000}"/>
    <cellStyle name="Normal 137 2" xfId="362" xr:uid="{00000000-0005-0000-0000-00006A010000}"/>
    <cellStyle name="Normal 138" xfId="363" xr:uid="{00000000-0005-0000-0000-00006B010000}"/>
    <cellStyle name="Normal 138 2" xfId="364" xr:uid="{00000000-0005-0000-0000-00006C010000}"/>
    <cellStyle name="Normal 139" xfId="365" xr:uid="{00000000-0005-0000-0000-00006D010000}"/>
    <cellStyle name="Normal 139 2" xfId="366" xr:uid="{00000000-0005-0000-0000-00006E010000}"/>
    <cellStyle name="Normal 14" xfId="367" xr:uid="{00000000-0005-0000-0000-00006F010000}"/>
    <cellStyle name="Normal 14 2" xfId="368" xr:uid="{00000000-0005-0000-0000-000070010000}"/>
    <cellStyle name="Normal 14 3" xfId="369" xr:uid="{00000000-0005-0000-0000-000071010000}"/>
    <cellStyle name="Normal 14 4" xfId="370" xr:uid="{00000000-0005-0000-0000-000072010000}"/>
    <cellStyle name="Normal 14 5" xfId="371" xr:uid="{00000000-0005-0000-0000-000073010000}"/>
    <cellStyle name="Normal 140" xfId="372" xr:uid="{00000000-0005-0000-0000-000074010000}"/>
    <cellStyle name="Normal 140 2" xfId="373" xr:uid="{00000000-0005-0000-0000-000075010000}"/>
    <cellStyle name="Normal 141" xfId="374" xr:uid="{00000000-0005-0000-0000-000076010000}"/>
    <cellStyle name="Normal 141 2" xfId="375" xr:uid="{00000000-0005-0000-0000-000077010000}"/>
    <cellStyle name="Normal 142" xfId="376" xr:uid="{00000000-0005-0000-0000-000078010000}"/>
    <cellStyle name="Normal 142 2" xfId="377" xr:uid="{00000000-0005-0000-0000-000079010000}"/>
    <cellStyle name="Normal 143" xfId="378" xr:uid="{00000000-0005-0000-0000-00007A010000}"/>
    <cellStyle name="Normal 143 2" xfId="379" xr:uid="{00000000-0005-0000-0000-00007B010000}"/>
    <cellStyle name="Normal 144" xfId="380" xr:uid="{00000000-0005-0000-0000-00007C010000}"/>
    <cellStyle name="Normal 144 2" xfId="381" xr:uid="{00000000-0005-0000-0000-00007D010000}"/>
    <cellStyle name="Normal 145" xfId="382" xr:uid="{00000000-0005-0000-0000-00007E010000}"/>
    <cellStyle name="Normal 145 2" xfId="383" xr:uid="{00000000-0005-0000-0000-00007F010000}"/>
    <cellStyle name="Normal 146" xfId="384" xr:uid="{00000000-0005-0000-0000-000080010000}"/>
    <cellStyle name="Normal 146 2" xfId="385" xr:uid="{00000000-0005-0000-0000-000081010000}"/>
    <cellStyle name="Normal 147" xfId="386" xr:uid="{00000000-0005-0000-0000-000082010000}"/>
    <cellStyle name="Normal 147 2" xfId="387" xr:uid="{00000000-0005-0000-0000-000083010000}"/>
    <cellStyle name="Normal 148" xfId="388" xr:uid="{00000000-0005-0000-0000-000084010000}"/>
    <cellStyle name="Normal 148 2" xfId="389" xr:uid="{00000000-0005-0000-0000-000085010000}"/>
    <cellStyle name="Normal 149" xfId="390" xr:uid="{00000000-0005-0000-0000-000086010000}"/>
    <cellStyle name="Normal 149 2" xfId="391" xr:uid="{00000000-0005-0000-0000-000087010000}"/>
    <cellStyle name="Normal 15" xfId="392" xr:uid="{00000000-0005-0000-0000-000088010000}"/>
    <cellStyle name="Normal 15 2" xfId="393" xr:uid="{00000000-0005-0000-0000-000089010000}"/>
    <cellStyle name="Normal 15 3" xfId="394" xr:uid="{00000000-0005-0000-0000-00008A010000}"/>
    <cellStyle name="Normal 15 4" xfId="395" xr:uid="{00000000-0005-0000-0000-00008B010000}"/>
    <cellStyle name="Normal 15 5" xfId="396" xr:uid="{00000000-0005-0000-0000-00008C010000}"/>
    <cellStyle name="Normal 150" xfId="397" xr:uid="{00000000-0005-0000-0000-00008D010000}"/>
    <cellStyle name="Normal 150 2" xfId="398" xr:uid="{00000000-0005-0000-0000-00008E010000}"/>
    <cellStyle name="Normal 151" xfId="399" xr:uid="{00000000-0005-0000-0000-00008F010000}"/>
    <cellStyle name="Normal 151 2" xfId="400" xr:uid="{00000000-0005-0000-0000-000090010000}"/>
    <cellStyle name="Normal 152" xfId="401" xr:uid="{00000000-0005-0000-0000-000091010000}"/>
    <cellStyle name="Normal 152 2" xfId="402" xr:uid="{00000000-0005-0000-0000-000092010000}"/>
    <cellStyle name="Normal 153" xfId="403" xr:uid="{00000000-0005-0000-0000-000093010000}"/>
    <cellStyle name="Normal 153 2" xfId="404" xr:uid="{00000000-0005-0000-0000-000094010000}"/>
    <cellStyle name="Normal 154" xfId="405" xr:uid="{00000000-0005-0000-0000-000095010000}"/>
    <cellStyle name="Normal 154 2" xfId="406" xr:uid="{00000000-0005-0000-0000-000096010000}"/>
    <cellStyle name="Normal 155" xfId="407" xr:uid="{00000000-0005-0000-0000-000097010000}"/>
    <cellStyle name="Normal 155 2" xfId="408" xr:uid="{00000000-0005-0000-0000-000098010000}"/>
    <cellStyle name="Normal 156" xfId="409" xr:uid="{00000000-0005-0000-0000-000099010000}"/>
    <cellStyle name="Normal 156 2" xfId="410" xr:uid="{00000000-0005-0000-0000-00009A010000}"/>
    <cellStyle name="Normal 157" xfId="411" xr:uid="{00000000-0005-0000-0000-00009B010000}"/>
    <cellStyle name="Normal 157 2" xfId="412" xr:uid="{00000000-0005-0000-0000-00009C010000}"/>
    <cellStyle name="Normal 158" xfId="413" xr:uid="{00000000-0005-0000-0000-00009D010000}"/>
    <cellStyle name="Normal 158 2" xfId="414" xr:uid="{00000000-0005-0000-0000-00009E010000}"/>
    <cellStyle name="Normal 159" xfId="415" xr:uid="{00000000-0005-0000-0000-00009F010000}"/>
    <cellStyle name="Normal 159 2" xfId="416" xr:uid="{00000000-0005-0000-0000-0000A0010000}"/>
    <cellStyle name="Normal 16" xfId="417" xr:uid="{00000000-0005-0000-0000-0000A1010000}"/>
    <cellStyle name="Normal 16 2" xfId="418" xr:uid="{00000000-0005-0000-0000-0000A2010000}"/>
    <cellStyle name="Normal 160" xfId="419" xr:uid="{00000000-0005-0000-0000-0000A3010000}"/>
    <cellStyle name="Normal 160 2" xfId="420" xr:uid="{00000000-0005-0000-0000-0000A4010000}"/>
    <cellStyle name="Normal 161" xfId="421" xr:uid="{00000000-0005-0000-0000-0000A5010000}"/>
    <cellStyle name="Normal 161 2" xfId="422" xr:uid="{00000000-0005-0000-0000-0000A6010000}"/>
    <cellStyle name="Normal 162" xfId="423" xr:uid="{00000000-0005-0000-0000-0000A7010000}"/>
    <cellStyle name="Normal 162 2" xfId="424" xr:uid="{00000000-0005-0000-0000-0000A8010000}"/>
    <cellStyle name="Normal 163" xfId="425" xr:uid="{00000000-0005-0000-0000-0000A9010000}"/>
    <cellStyle name="Normal 163 2" xfId="426" xr:uid="{00000000-0005-0000-0000-0000AA010000}"/>
    <cellStyle name="Normal 164" xfId="427" xr:uid="{00000000-0005-0000-0000-0000AB010000}"/>
    <cellStyle name="Normal 164 2" xfId="428" xr:uid="{00000000-0005-0000-0000-0000AC010000}"/>
    <cellStyle name="Normal 165" xfId="429" xr:uid="{00000000-0005-0000-0000-0000AD010000}"/>
    <cellStyle name="Normal 165 2" xfId="430" xr:uid="{00000000-0005-0000-0000-0000AE010000}"/>
    <cellStyle name="Normal 166" xfId="431" xr:uid="{00000000-0005-0000-0000-0000AF010000}"/>
    <cellStyle name="Normal 166 2" xfId="432" xr:uid="{00000000-0005-0000-0000-0000B0010000}"/>
    <cellStyle name="Normal 167" xfId="433" xr:uid="{00000000-0005-0000-0000-0000B1010000}"/>
    <cellStyle name="Normal 167 2" xfId="434" xr:uid="{00000000-0005-0000-0000-0000B2010000}"/>
    <cellStyle name="Normal 168" xfId="435" xr:uid="{00000000-0005-0000-0000-0000B3010000}"/>
    <cellStyle name="Normal 168 2" xfId="436" xr:uid="{00000000-0005-0000-0000-0000B4010000}"/>
    <cellStyle name="Normal 169" xfId="437" xr:uid="{00000000-0005-0000-0000-0000B5010000}"/>
    <cellStyle name="Normal 169 2" xfId="438" xr:uid="{00000000-0005-0000-0000-0000B6010000}"/>
    <cellStyle name="Normal 17" xfId="439" xr:uid="{00000000-0005-0000-0000-0000B7010000}"/>
    <cellStyle name="Normal 17 2" xfId="440" xr:uid="{00000000-0005-0000-0000-0000B8010000}"/>
    <cellStyle name="Normal 170" xfId="441" xr:uid="{00000000-0005-0000-0000-0000B9010000}"/>
    <cellStyle name="Normal 170 2" xfId="442" xr:uid="{00000000-0005-0000-0000-0000BA010000}"/>
    <cellStyle name="Normal 171" xfId="443" xr:uid="{00000000-0005-0000-0000-0000BB010000}"/>
    <cellStyle name="Normal 171 2" xfId="444" xr:uid="{00000000-0005-0000-0000-0000BC010000}"/>
    <cellStyle name="Normal 172" xfId="445" xr:uid="{00000000-0005-0000-0000-0000BD010000}"/>
    <cellStyle name="Normal 172 2" xfId="446" xr:uid="{00000000-0005-0000-0000-0000BE010000}"/>
    <cellStyle name="Normal 173" xfId="447" xr:uid="{00000000-0005-0000-0000-0000BF010000}"/>
    <cellStyle name="Normal 173 2" xfId="448" xr:uid="{00000000-0005-0000-0000-0000C0010000}"/>
    <cellStyle name="Normal 174" xfId="449" xr:uid="{00000000-0005-0000-0000-0000C1010000}"/>
    <cellStyle name="Normal 174 2" xfId="450" xr:uid="{00000000-0005-0000-0000-0000C2010000}"/>
    <cellStyle name="Normal 175" xfId="451" xr:uid="{00000000-0005-0000-0000-0000C3010000}"/>
    <cellStyle name="Normal 175 2" xfId="452" xr:uid="{00000000-0005-0000-0000-0000C4010000}"/>
    <cellStyle name="Normal 176" xfId="453" xr:uid="{00000000-0005-0000-0000-0000C5010000}"/>
    <cellStyle name="Normal 176 2" xfId="454" xr:uid="{00000000-0005-0000-0000-0000C6010000}"/>
    <cellStyle name="Normal 177" xfId="455" xr:uid="{00000000-0005-0000-0000-0000C7010000}"/>
    <cellStyle name="Normal 177 2" xfId="456" xr:uid="{00000000-0005-0000-0000-0000C8010000}"/>
    <cellStyle name="Normal 178" xfId="457" xr:uid="{00000000-0005-0000-0000-0000C9010000}"/>
    <cellStyle name="Normal 178 2" xfId="458" xr:uid="{00000000-0005-0000-0000-0000CA010000}"/>
    <cellStyle name="Normal 179" xfId="459" xr:uid="{00000000-0005-0000-0000-0000CB010000}"/>
    <cellStyle name="Normal 179 2" xfId="460" xr:uid="{00000000-0005-0000-0000-0000CC010000}"/>
    <cellStyle name="Normal 18" xfId="461" xr:uid="{00000000-0005-0000-0000-0000CD010000}"/>
    <cellStyle name="Normal 18 2" xfId="462" xr:uid="{00000000-0005-0000-0000-0000CE010000}"/>
    <cellStyle name="Normal 18 3" xfId="463" xr:uid="{00000000-0005-0000-0000-0000CF010000}"/>
    <cellStyle name="Normal 18 4" xfId="464" xr:uid="{00000000-0005-0000-0000-0000D0010000}"/>
    <cellStyle name="Normal 18 5" xfId="465" xr:uid="{00000000-0005-0000-0000-0000D1010000}"/>
    <cellStyle name="Normal 180" xfId="466" xr:uid="{00000000-0005-0000-0000-0000D2010000}"/>
    <cellStyle name="Normal 180 2" xfId="467" xr:uid="{00000000-0005-0000-0000-0000D3010000}"/>
    <cellStyle name="Normal 181" xfId="468" xr:uid="{00000000-0005-0000-0000-0000D4010000}"/>
    <cellStyle name="Normal 181 2" xfId="469" xr:uid="{00000000-0005-0000-0000-0000D5010000}"/>
    <cellStyle name="Normal 182" xfId="470" xr:uid="{00000000-0005-0000-0000-0000D6010000}"/>
    <cellStyle name="Normal 182 2" xfId="471" xr:uid="{00000000-0005-0000-0000-0000D7010000}"/>
    <cellStyle name="Normal 183" xfId="472" xr:uid="{00000000-0005-0000-0000-0000D8010000}"/>
    <cellStyle name="Normal 183 2" xfId="473" xr:uid="{00000000-0005-0000-0000-0000D9010000}"/>
    <cellStyle name="Normal 184" xfId="474" xr:uid="{00000000-0005-0000-0000-0000DA010000}"/>
    <cellStyle name="Normal 184 2" xfId="475" xr:uid="{00000000-0005-0000-0000-0000DB010000}"/>
    <cellStyle name="Normal 185" xfId="476" xr:uid="{00000000-0005-0000-0000-0000DC010000}"/>
    <cellStyle name="Normal 185 2" xfId="477" xr:uid="{00000000-0005-0000-0000-0000DD010000}"/>
    <cellStyle name="Normal 186" xfId="478" xr:uid="{00000000-0005-0000-0000-0000DE010000}"/>
    <cellStyle name="Normal 186 2" xfId="479" xr:uid="{00000000-0005-0000-0000-0000DF010000}"/>
    <cellStyle name="Normal 187" xfId="480" xr:uid="{00000000-0005-0000-0000-0000E0010000}"/>
    <cellStyle name="Normal 187 2" xfId="481" xr:uid="{00000000-0005-0000-0000-0000E1010000}"/>
    <cellStyle name="Normal 188" xfId="482" xr:uid="{00000000-0005-0000-0000-0000E2010000}"/>
    <cellStyle name="Normal 188 2" xfId="483" xr:uid="{00000000-0005-0000-0000-0000E3010000}"/>
    <cellStyle name="Normal 189" xfId="484" xr:uid="{00000000-0005-0000-0000-0000E4010000}"/>
    <cellStyle name="Normal 189 2" xfId="485" xr:uid="{00000000-0005-0000-0000-0000E5010000}"/>
    <cellStyle name="Normal 19" xfId="486" xr:uid="{00000000-0005-0000-0000-0000E6010000}"/>
    <cellStyle name="Normal 19 2" xfId="487" xr:uid="{00000000-0005-0000-0000-0000E7010000}"/>
    <cellStyle name="Normal 190" xfId="488" xr:uid="{00000000-0005-0000-0000-0000E8010000}"/>
    <cellStyle name="Normal 190 2" xfId="489" xr:uid="{00000000-0005-0000-0000-0000E9010000}"/>
    <cellStyle name="Normal 191" xfId="490" xr:uid="{00000000-0005-0000-0000-0000EA010000}"/>
    <cellStyle name="Normal 191 2" xfId="491" xr:uid="{00000000-0005-0000-0000-0000EB010000}"/>
    <cellStyle name="Normal 192" xfId="492" xr:uid="{00000000-0005-0000-0000-0000EC010000}"/>
    <cellStyle name="Normal 192 2" xfId="493" xr:uid="{00000000-0005-0000-0000-0000ED010000}"/>
    <cellStyle name="Normal 193" xfId="494" xr:uid="{00000000-0005-0000-0000-0000EE010000}"/>
    <cellStyle name="Normal 193 2" xfId="495" xr:uid="{00000000-0005-0000-0000-0000EF010000}"/>
    <cellStyle name="Normal 194" xfId="496" xr:uid="{00000000-0005-0000-0000-0000F0010000}"/>
    <cellStyle name="Normal 194 2" xfId="497" xr:uid="{00000000-0005-0000-0000-0000F1010000}"/>
    <cellStyle name="Normal 195" xfId="498" xr:uid="{00000000-0005-0000-0000-0000F2010000}"/>
    <cellStyle name="Normal 195 2" xfId="499" xr:uid="{00000000-0005-0000-0000-0000F3010000}"/>
    <cellStyle name="Normal 196" xfId="500" xr:uid="{00000000-0005-0000-0000-0000F4010000}"/>
    <cellStyle name="Normal 196 2" xfId="501" xr:uid="{00000000-0005-0000-0000-0000F5010000}"/>
    <cellStyle name="Normal 197" xfId="502" xr:uid="{00000000-0005-0000-0000-0000F6010000}"/>
    <cellStyle name="Normal 197 2" xfId="503" xr:uid="{00000000-0005-0000-0000-0000F7010000}"/>
    <cellStyle name="Normal 198" xfId="504" xr:uid="{00000000-0005-0000-0000-0000F8010000}"/>
    <cellStyle name="Normal 198 2" xfId="505" xr:uid="{00000000-0005-0000-0000-0000F9010000}"/>
    <cellStyle name="Normal 199" xfId="506" xr:uid="{00000000-0005-0000-0000-0000FA010000}"/>
    <cellStyle name="Normal 199 2" xfId="507" xr:uid="{00000000-0005-0000-0000-0000FB010000}"/>
    <cellStyle name="Normal 2" xfId="508" xr:uid="{00000000-0005-0000-0000-0000FC010000}"/>
    <cellStyle name="Normal 2 2" xfId="509" xr:uid="{00000000-0005-0000-0000-0000FD010000}"/>
    <cellStyle name="Normal 2 2 2" xfId="510" xr:uid="{00000000-0005-0000-0000-0000FE010000}"/>
    <cellStyle name="Normal 2 2 2 50" xfId="511" xr:uid="{00000000-0005-0000-0000-0000FF010000}"/>
    <cellStyle name="Normal 2 2 76" xfId="512" xr:uid="{00000000-0005-0000-0000-000000020000}"/>
    <cellStyle name="Normal 20" xfId="513" xr:uid="{00000000-0005-0000-0000-000001020000}"/>
    <cellStyle name="Normal 20 2" xfId="514" xr:uid="{00000000-0005-0000-0000-000002020000}"/>
    <cellStyle name="Normal 20 3" xfId="515" xr:uid="{00000000-0005-0000-0000-000003020000}"/>
    <cellStyle name="Normal 20 4" xfId="516" xr:uid="{00000000-0005-0000-0000-000004020000}"/>
    <cellStyle name="Normal 20 5" xfId="517" xr:uid="{00000000-0005-0000-0000-000005020000}"/>
    <cellStyle name="Normal 200" xfId="518" xr:uid="{00000000-0005-0000-0000-000006020000}"/>
    <cellStyle name="Normal 200 2" xfId="519" xr:uid="{00000000-0005-0000-0000-000007020000}"/>
    <cellStyle name="Normal 201" xfId="520" xr:uid="{00000000-0005-0000-0000-000008020000}"/>
    <cellStyle name="Normal 201 2" xfId="521" xr:uid="{00000000-0005-0000-0000-000009020000}"/>
    <cellStyle name="Normal 202" xfId="522" xr:uid="{00000000-0005-0000-0000-00000A020000}"/>
    <cellStyle name="Normal 202 2" xfId="523" xr:uid="{00000000-0005-0000-0000-00000B020000}"/>
    <cellStyle name="Normal 203" xfId="524" xr:uid="{00000000-0005-0000-0000-00000C020000}"/>
    <cellStyle name="Normal 203 2" xfId="525" xr:uid="{00000000-0005-0000-0000-00000D020000}"/>
    <cellStyle name="Normal 204" xfId="526" xr:uid="{00000000-0005-0000-0000-00000E020000}"/>
    <cellStyle name="Normal 204 2" xfId="527" xr:uid="{00000000-0005-0000-0000-00000F020000}"/>
    <cellStyle name="Normal 205" xfId="528" xr:uid="{00000000-0005-0000-0000-000010020000}"/>
    <cellStyle name="Normal 205 2" xfId="529" xr:uid="{00000000-0005-0000-0000-000011020000}"/>
    <cellStyle name="Normal 206" xfId="530" xr:uid="{00000000-0005-0000-0000-000012020000}"/>
    <cellStyle name="Normal 206 2" xfId="531" xr:uid="{00000000-0005-0000-0000-000013020000}"/>
    <cellStyle name="Normal 207" xfId="532" xr:uid="{00000000-0005-0000-0000-000014020000}"/>
    <cellStyle name="Normal 207 2" xfId="533" xr:uid="{00000000-0005-0000-0000-000015020000}"/>
    <cellStyle name="Normal 208" xfId="534" xr:uid="{00000000-0005-0000-0000-000016020000}"/>
    <cellStyle name="Normal 208 2" xfId="535" xr:uid="{00000000-0005-0000-0000-000017020000}"/>
    <cellStyle name="Normal 209" xfId="536" xr:uid="{00000000-0005-0000-0000-000018020000}"/>
    <cellStyle name="Normal 209 2" xfId="537" xr:uid="{00000000-0005-0000-0000-000019020000}"/>
    <cellStyle name="Normal 21" xfId="538" xr:uid="{00000000-0005-0000-0000-00001A020000}"/>
    <cellStyle name="Normal 21 2" xfId="539" xr:uid="{00000000-0005-0000-0000-00001B020000}"/>
    <cellStyle name="Normal 21 3" xfId="540" xr:uid="{00000000-0005-0000-0000-00001C020000}"/>
    <cellStyle name="Normal 21 4" xfId="541" xr:uid="{00000000-0005-0000-0000-00001D020000}"/>
    <cellStyle name="Normal 21 5" xfId="542" xr:uid="{00000000-0005-0000-0000-00001E020000}"/>
    <cellStyle name="Normal 210" xfId="543" xr:uid="{00000000-0005-0000-0000-00001F020000}"/>
    <cellStyle name="Normal 210 2" xfId="544" xr:uid="{00000000-0005-0000-0000-000020020000}"/>
    <cellStyle name="Normal 211" xfId="545" xr:uid="{00000000-0005-0000-0000-000021020000}"/>
    <cellStyle name="Normal 211 2" xfId="546" xr:uid="{00000000-0005-0000-0000-000022020000}"/>
    <cellStyle name="Normal 212" xfId="547" xr:uid="{00000000-0005-0000-0000-000023020000}"/>
    <cellStyle name="Normal 212 2" xfId="548" xr:uid="{00000000-0005-0000-0000-000024020000}"/>
    <cellStyle name="Normal 213" xfId="549" xr:uid="{00000000-0005-0000-0000-000025020000}"/>
    <cellStyle name="Normal 213 2" xfId="550" xr:uid="{00000000-0005-0000-0000-000026020000}"/>
    <cellStyle name="Normal 214" xfId="551" xr:uid="{00000000-0005-0000-0000-000027020000}"/>
    <cellStyle name="Normal 214 2" xfId="552" xr:uid="{00000000-0005-0000-0000-000028020000}"/>
    <cellStyle name="Normal 215" xfId="553" xr:uid="{00000000-0005-0000-0000-000029020000}"/>
    <cellStyle name="Normal 215 2" xfId="554" xr:uid="{00000000-0005-0000-0000-00002A020000}"/>
    <cellStyle name="Normal 216" xfId="555" xr:uid="{00000000-0005-0000-0000-00002B020000}"/>
    <cellStyle name="Normal 216 2" xfId="556" xr:uid="{00000000-0005-0000-0000-00002C020000}"/>
    <cellStyle name="Normal 217" xfId="557" xr:uid="{00000000-0005-0000-0000-00002D020000}"/>
    <cellStyle name="Normal 217 2" xfId="558" xr:uid="{00000000-0005-0000-0000-00002E020000}"/>
    <cellStyle name="Normal 218" xfId="559" xr:uid="{00000000-0005-0000-0000-00002F020000}"/>
    <cellStyle name="Normal 218 2" xfId="560" xr:uid="{00000000-0005-0000-0000-000030020000}"/>
    <cellStyle name="Normal 219" xfId="561" xr:uid="{00000000-0005-0000-0000-000031020000}"/>
    <cellStyle name="Normal 219 2" xfId="562" xr:uid="{00000000-0005-0000-0000-000032020000}"/>
    <cellStyle name="Normal 22" xfId="563" xr:uid="{00000000-0005-0000-0000-000033020000}"/>
    <cellStyle name="Normal 22 2" xfId="564" xr:uid="{00000000-0005-0000-0000-000034020000}"/>
    <cellStyle name="Normal 220" xfId="565" xr:uid="{00000000-0005-0000-0000-000035020000}"/>
    <cellStyle name="Normal 220 2" xfId="566" xr:uid="{00000000-0005-0000-0000-000036020000}"/>
    <cellStyle name="Normal 221" xfId="567" xr:uid="{00000000-0005-0000-0000-000037020000}"/>
    <cellStyle name="Normal 221 2" xfId="568" xr:uid="{00000000-0005-0000-0000-000038020000}"/>
    <cellStyle name="Normal 222" xfId="569" xr:uid="{00000000-0005-0000-0000-000039020000}"/>
    <cellStyle name="Normal 222 2" xfId="570" xr:uid="{00000000-0005-0000-0000-00003A020000}"/>
    <cellStyle name="Normal 223" xfId="571" xr:uid="{00000000-0005-0000-0000-00003B020000}"/>
    <cellStyle name="Normal 223 2" xfId="572" xr:uid="{00000000-0005-0000-0000-00003C020000}"/>
    <cellStyle name="Normal 224" xfId="573" xr:uid="{00000000-0005-0000-0000-00003D020000}"/>
    <cellStyle name="Normal 224 2" xfId="574" xr:uid="{00000000-0005-0000-0000-00003E020000}"/>
    <cellStyle name="Normal 225" xfId="575" xr:uid="{00000000-0005-0000-0000-00003F020000}"/>
    <cellStyle name="Normal 225 2" xfId="576" xr:uid="{00000000-0005-0000-0000-000040020000}"/>
    <cellStyle name="Normal 226" xfId="577" xr:uid="{00000000-0005-0000-0000-000041020000}"/>
    <cellStyle name="Normal 226 2" xfId="578" xr:uid="{00000000-0005-0000-0000-000042020000}"/>
    <cellStyle name="Normal 227" xfId="579" xr:uid="{00000000-0005-0000-0000-000043020000}"/>
    <cellStyle name="Normal 227 2" xfId="580" xr:uid="{00000000-0005-0000-0000-000044020000}"/>
    <cellStyle name="Normal 228" xfId="581" xr:uid="{00000000-0005-0000-0000-000045020000}"/>
    <cellStyle name="Normal 228 2" xfId="582" xr:uid="{00000000-0005-0000-0000-000046020000}"/>
    <cellStyle name="Normal 229" xfId="583" xr:uid="{00000000-0005-0000-0000-000047020000}"/>
    <cellStyle name="Normal 229 2" xfId="584" xr:uid="{00000000-0005-0000-0000-000048020000}"/>
    <cellStyle name="Normal 23" xfId="585" xr:uid="{00000000-0005-0000-0000-000049020000}"/>
    <cellStyle name="Normal 23 2" xfId="586" xr:uid="{00000000-0005-0000-0000-00004A020000}"/>
    <cellStyle name="Normal 23 3" xfId="587" xr:uid="{00000000-0005-0000-0000-00004B020000}"/>
    <cellStyle name="Normal 23 4" xfId="588" xr:uid="{00000000-0005-0000-0000-00004C020000}"/>
    <cellStyle name="Normal 23 5" xfId="589" xr:uid="{00000000-0005-0000-0000-00004D020000}"/>
    <cellStyle name="Normal 230" xfId="590" xr:uid="{00000000-0005-0000-0000-00004E020000}"/>
    <cellStyle name="Normal 230 2" xfId="591" xr:uid="{00000000-0005-0000-0000-00004F020000}"/>
    <cellStyle name="Normal 231" xfId="592" xr:uid="{00000000-0005-0000-0000-000050020000}"/>
    <cellStyle name="Normal 231 2" xfId="593" xr:uid="{00000000-0005-0000-0000-000051020000}"/>
    <cellStyle name="Normal 232" xfId="594" xr:uid="{00000000-0005-0000-0000-000052020000}"/>
    <cellStyle name="Normal 232 2" xfId="595" xr:uid="{00000000-0005-0000-0000-000053020000}"/>
    <cellStyle name="Normal 233" xfId="596" xr:uid="{00000000-0005-0000-0000-000054020000}"/>
    <cellStyle name="Normal 233 2" xfId="597" xr:uid="{00000000-0005-0000-0000-000055020000}"/>
    <cellStyle name="Normal 234" xfId="598" xr:uid="{00000000-0005-0000-0000-000056020000}"/>
    <cellStyle name="Normal 234 2" xfId="599" xr:uid="{00000000-0005-0000-0000-000057020000}"/>
    <cellStyle name="Normal 235" xfId="600" xr:uid="{00000000-0005-0000-0000-000058020000}"/>
    <cellStyle name="Normal 235 2" xfId="601" xr:uid="{00000000-0005-0000-0000-000059020000}"/>
    <cellStyle name="Normal 236" xfId="602" xr:uid="{00000000-0005-0000-0000-00005A020000}"/>
    <cellStyle name="Normal 236 2" xfId="603" xr:uid="{00000000-0005-0000-0000-00005B020000}"/>
    <cellStyle name="Normal 237" xfId="604" xr:uid="{00000000-0005-0000-0000-00005C020000}"/>
    <cellStyle name="Normal 237 2" xfId="605" xr:uid="{00000000-0005-0000-0000-00005D020000}"/>
    <cellStyle name="Normal 238" xfId="606" xr:uid="{00000000-0005-0000-0000-00005E020000}"/>
    <cellStyle name="Normal 238 2" xfId="607" xr:uid="{00000000-0005-0000-0000-00005F020000}"/>
    <cellStyle name="Normal 239" xfId="608" xr:uid="{00000000-0005-0000-0000-000060020000}"/>
    <cellStyle name="Normal 239 2" xfId="609" xr:uid="{00000000-0005-0000-0000-000061020000}"/>
    <cellStyle name="Normal 24" xfId="610" xr:uid="{00000000-0005-0000-0000-000062020000}"/>
    <cellStyle name="Normal 24 2" xfId="611" xr:uid="{00000000-0005-0000-0000-000063020000}"/>
    <cellStyle name="Normal 240" xfId="612" xr:uid="{00000000-0005-0000-0000-000064020000}"/>
    <cellStyle name="Normal 240 2" xfId="613" xr:uid="{00000000-0005-0000-0000-000065020000}"/>
    <cellStyle name="Normal 241" xfId="614" xr:uid="{00000000-0005-0000-0000-000066020000}"/>
    <cellStyle name="Normal 241 2" xfId="615" xr:uid="{00000000-0005-0000-0000-000067020000}"/>
    <cellStyle name="Normal 242" xfId="616" xr:uid="{00000000-0005-0000-0000-000068020000}"/>
    <cellStyle name="Normal 242 2" xfId="617" xr:uid="{00000000-0005-0000-0000-000069020000}"/>
    <cellStyle name="Normal 243" xfId="618" xr:uid="{00000000-0005-0000-0000-00006A020000}"/>
    <cellStyle name="Normal 243 2" xfId="619" xr:uid="{00000000-0005-0000-0000-00006B020000}"/>
    <cellStyle name="Normal 244" xfId="620" xr:uid="{00000000-0005-0000-0000-00006C020000}"/>
    <cellStyle name="Normal 244 2" xfId="621" xr:uid="{00000000-0005-0000-0000-00006D020000}"/>
    <cellStyle name="Normal 245" xfId="622" xr:uid="{00000000-0005-0000-0000-00006E020000}"/>
    <cellStyle name="Normal 245 2" xfId="623" xr:uid="{00000000-0005-0000-0000-00006F020000}"/>
    <cellStyle name="Normal 246" xfId="624" xr:uid="{00000000-0005-0000-0000-000070020000}"/>
    <cellStyle name="Normal 246 2" xfId="625" xr:uid="{00000000-0005-0000-0000-000071020000}"/>
    <cellStyle name="Normal 247" xfId="626" xr:uid="{00000000-0005-0000-0000-000072020000}"/>
    <cellStyle name="Normal 247 2" xfId="627" xr:uid="{00000000-0005-0000-0000-000073020000}"/>
    <cellStyle name="Normal 248" xfId="628" xr:uid="{00000000-0005-0000-0000-000074020000}"/>
    <cellStyle name="Normal 248 2" xfId="629" xr:uid="{00000000-0005-0000-0000-000075020000}"/>
    <cellStyle name="Normal 249" xfId="630" xr:uid="{00000000-0005-0000-0000-000076020000}"/>
    <cellStyle name="Normal 249 2" xfId="631" xr:uid="{00000000-0005-0000-0000-000077020000}"/>
    <cellStyle name="Normal 25" xfId="632" xr:uid="{00000000-0005-0000-0000-000078020000}"/>
    <cellStyle name="Normal 25 2" xfId="633" xr:uid="{00000000-0005-0000-0000-000079020000}"/>
    <cellStyle name="Normal 250" xfId="634" xr:uid="{00000000-0005-0000-0000-00007A020000}"/>
    <cellStyle name="Normal 250 2" xfId="635" xr:uid="{00000000-0005-0000-0000-00007B020000}"/>
    <cellStyle name="Normal 251" xfId="636" xr:uid="{00000000-0005-0000-0000-00007C020000}"/>
    <cellStyle name="Normal 251 2" xfId="637" xr:uid="{00000000-0005-0000-0000-00007D020000}"/>
    <cellStyle name="Normal 252" xfId="638" xr:uid="{00000000-0005-0000-0000-00007E020000}"/>
    <cellStyle name="Normal 252 2" xfId="639" xr:uid="{00000000-0005-0000-0000-00007F020000}"/>
    <cellStyle name="Normal 253" xfId="640" xr:uid="{00000000-0005-0000-0000-000080020000}"/>
    <cellStyle name="Normal 253 2" xfId="641" xr:uid="{00000000-0005-0000-0000-000081020000}"/>
    <cellStyle name="Normal 254" xfId="642" xr:uid="{00000000-0005-0000-0000-000082020000}"/>
    <cellStyle name="Normal 254 2" xfId="643" xr:uid="{00000000-0005-0000-0000-000083020000}"/>
    <cellStyle name="Normal 255" xfId="644" xr:uid="{00000000-0005-0000-0000-000084020000}"/>
    <cellStyle name="Normal 255 2" xfId="645" xr:uid="{00000000-0005-0000-0000-000085020000}"/>
    <cellStyle name="Normal 256" xfId="646" xr:uid="{00000000-0005-0000-0000-000086020000}"/>
    <cellStyle name="Normal 256 2" xfId="647" xr:uid="{00000000-0005-0000-0000-000087020000}"/>
    <cellStyle name="Normal 257" xfId="648" xr:uid="{00000000-0005-0000-0000-000088020000}"/>
    <cellStyle name="Normal 258" xfId="649" xr:uid="{00000000-0005-0000-0000-000089020000}"/>
    <cellStyle name="Normal 26" xfId="650" xr:uid="{00000000-0005-0000-0000-00008A020000}"/>
    <cellStyle name="Normal 26 2" xfId="651" xr:uid="{00000000-0005-0000-0000-00008B020000}"/>
    <cellStyle name="Normal 27" xfId="652" xr:uid="{00000000-0005-0000-0000-00008C020000}"/>
    <cellStyle name="Normal 27 2" xfId="653" xr:uid="{00000000-0005-0000-0000-00008D020000}"/>
    <cellStyle name="Normal 28" xfId="654" xr:uid="{00000000-0005-0000-0000-00008E020000}"/>
    <cellStyle name="Normal 28 2" xfId="655" xr:uid="{00000000-0005-0000-0000-00008F020000}"/>
    <cellStyle name="Normal 28 3" xfId="656" xr:uid="{00000000-0005-0000-0000-000090020000}"/>
    <cellStyle name="Normal 28 4" xfId="657" xr:uid="{00000000-0005-0000-0000-000091020000}"/>
    <cellStyle name="Normal 28 5" xfId="658" xr:uid="{00000000-0005-0000-0000-000092020000}"/>
    <cellStyle name="Normal 29" xfId="659" xr:uid="{00000000-0005-0000-0000-000093020000}"/>
    <cellStyle name="Normal 29 2" xfId="660" xr:uid="{00000000-0005-0000-0000-000094020000}"/>
    <cellStyle name="Normal 29 3" xfId="661" xr:uid="{00000000-0005-0000-0000-000095020000}"/>
    <cellStyle name="Normal 29 4" xfId="662" xr:uid="{00000000-0005-0000-0000-000096020000}"/>
    <cellStyle name="Normal 29 5" xfId="663" xr:uid="{00000000-0005-0000-0000-000097020000}"/>
    <cellStyle name="Normal 3" xfId="664" xr:uid="{00000000-0005-0000-0000-000098020000}"/>
    <cellStyle name="Normal 3 2" xfId="665" xr:uid="{00000000-0005-0000-0000-000099020000}"/>
    <cellStyle name="Normal 3 3" xfId="666" xr:uid="{00000000-0005-0000-0000-00009A020000}"/>
    <cellStyle name="Normal 3 4" xfId="667" xr:uid="{00000000-0005-0000-0000-00009B020000}"/>
    <cellStyle name="Normal 3 5" xfId="668" xr:uid="{00000000-0005-0000-0000-00009C020000}"/>
    <cellStyle name="Normal 3 6" xfId="669" xr:uid="{00000000-0005-0000-0000-00009D020000}"/>
    <cellStyle name="Normal 30" xfId="670" xr:uid="{00000000-0005-0000-0000-00009E020000}"/>
    <cellStyle name="Normal 30 2" xfId="671" xr:uid="{00000000-0005-0000-0000-00009F020000}"/>
    <cellStyle name="Normal 31" xfId="672" xr:uid="{00000000-0005-0000-0000-0000A0020000}"/>
    <cellStyle name="Normal 31 2" xfId="673" xr:uid="{00000000-0005-0000-0000-0000A1020000}"/>
    <cellStyle name="Normal 32" xfId="674" xr:uid="{00000000-0005-0000-0000-0000A2020000}"/>
    <cellStyle name="Normal 32 2" xfId="675" xr:uid="{00000000-0005-0000-0000-0000A3020000}"/>
    <cellStyle name="Normal 33" xfId="676" xr:uid="{00000000-0005-0000-0000-0000A4020000}"/>
    <cellStyle name="Normal 33 2" xfId="677" xr:uid="{00000000-0005-0000-0000-0000A5020000}"/>
    <cellStyle name="Normal 34" xfId="678" xr:uid="{00000000-0005-0000-0000-0000A6020000}"/>
    <cellStyle name="Normal 34 2" xfId="679" xr:uid="{00000000-0005-0000-0000-0000A7020000}"/>
    <cellStyle name="Normal 35" xfId="680" xr:uid="{00000000-0005-0000-0000-0000A8020000}"/>
    <cellStyle name="Normal 35 2" xfId="681" xr:uid="{00000000-0005-0000-0000-0000A9020000}"/>
    <cellStyle name="Normal 36" xfId="682" xr:uid="{00000000-0005-0000-0000-0000AA020000}"/>
    <cellStyle name="Normal 36 2" xfId="683" xr:uid="{00000000-0005-0000-0000-0000AB020000}"/>
    <cellStyle name="Normal 37" xfId="684" xr:uid="{00000000-0005-0000-0000-0000AC020000}"/>
    <cellStyle name="Normal 37 2" xfId="685" xr:uid="{00000000-0005-0000-0000-0000AD020000}"/>
    <cellStyle name="Normal 38" xfId="686" xr:uid="{00000000-0005-0000-0000-0000AE020000}"/>
    <cellStyle name="Normal 38 2" xfId="687" xr:uid="{00000000-0005-0000-0000-0000AF020000}"/>
    <cellStyle name="Normal 39" xfId="688" xr:uid="{00000000-0005-0000-0000-0000B0020000}"/>
    <cellStyle name="Normal 39 2" xfId="689" xr:uid="{00000000-0005-0000-0000-0000B1020000}"/>
    <cellStyle name="Normal 4" xfId="690" xr:uid="{00000000-0005-0000-0000-0000B2020000}"/>
    <cellStyle name="Normal 4 2" xfId="691" xr:uid="{00000000-0005-0000-0000-0000B3020000}"/>
    <cellStyle name="Normal 4 3" xfId="692" xr:uid="{00000000-0005-0000-0000-0000B4020000}"/>
    <cellStyle name="Normal 4 4" xfId="693" xr:uid="{00000000-0005-0000-0000-0000B5020000}"/>
    <cellStyle name="Normal 40" xfId="694" xr:uid="{00000000-0005-0000-0000-0000B6020000}"/>
    <cellStyle name="Normal 40 2" xfId="695" xr:uid="{00000000-0005-0000-0000-0000B7020000}"/>
    <cellStyle name="Normal 41" xfId="696" xr:uid="{00000000-0005-0000-0000-0000B8020000}"/>
    <cellStyle name="Normal 41 2" xfId="697" xr:uid="{00000000-0005-0000-0000-0000B9020000}"/>
    <cellStyle name="Normal 42" xfId="698" xr:uid="{00000000-0005-0000-0000-0000BA020000}"/>
    <cellStyle name="Normal 42 2" xfId="699" xr:uid="{00000000-0005-0000-0000-0000BB020000}"/>
    <cellStyle name="Normal 43" xfId="700" xr:uid="{00000000-0005-0000-0000-0000BC020000}"/>
    <cellStyle name="Normal 43 2" xfId="701" xr:uid="{00000000-0005-0000-0000-0000BD020000}"/>
    <cellStyle name="Normal 44" xfId="702" xr:uid="{00000000-0005-0000-0000-0000BE020000}"/>
    <cellStyle name="Normal 44 2" xfId="703" xr:uid="{00000000-0005-0000-0000-0000BF020000}"/>
    <cellStyle name="Normal 45" xfId="704" xr:uid="{00000000-0005-0000-0000-0000C0020000}"/>
    <cellStyle name="Normal 45 2" xfId="705" xr:uid="{00000000-0005-0000-0000-0000C1020000}"/>
    <cellStyle name="Normal 46" xfId="706" xr:uid="{00000000-0005-0000-0000-0000C2020000}"/>
    <cellStyle name="Normal 46 2" xfId="707" xr:uid="{00000000-0005-0000-0000-0000C3020000}"/>
    <cellStyle name="Normal 47" xfId="708" xr:uid="{00000000-0005-0000-0000-0000C4020000}"/>
    <cellStyle name="Normal 47 2" xfId="709" xr:uid="{00000000-0005-0000-0000-0000C5020000}"/>
    <cellStyle name="Normal 48" xfId="710" xr:uid="{00000000-0005-0000-0000-0000C6020000}"/>
    <cellStyle name="Normal 48 2" xfId="711" xr:uid="{00000000-0005-0000-0000-0000C7020000}"/>
    <cellStyle name="Normal 49" xfId="712" xr:uid="{00000000-0005-0000-0000-0000C8020000}"/>
    <cellStyle name="Normal 49 2" xfId="713" xr:uid="{00000000-0005-0000-0000-0000C9020000}"/>
    <cellStyle name="Normal 5" xfId="714" xr:uid="{00000000-0005-0000-0000-0000CA020000}"/>
    <cellStyle name="Normal 50" xfId="715" xr:uid="{00000000-0005-0000-0000-0000CB020000}"/>
    <cellStyle name="Normal 50 2" xfId="716" xr:uid="{00000000-0005-0000-0000-0000CC020000}"/>
    <cellStyle name="Normal 51" xfId="717" xr:uid="{00000000-0005-0000-0000-0000CD020000}"/>
    <cellStyle name="Normal 51 2" xfId="718" xr:uid="{00000000-0005-0000-0000-0000CE020000}"/>
    <cellStyle name="Normal 52" xfId="719" xr:uid="{00000000-0005-0000-0000-0000CF020000}"/>
    <cellStyle name="Normal 52 2" xfId="720" xr:uid="{00000000-0005-0000-0000-0000D0020000}"/>
    <cellStyle name="Normal 53" xfId="721" xr:uid="{00000000-0005-0000-0000-0000D1020000}"/>
    <cellStyle name="Normal 53 2" xfId="722" xr:uid="{00000000-0005-0000-0000-0000D2020000}"/>
    <cellStyle name="Normal 54" xfId="723" xr:uid="{00000000-0005-0000-0000-0000D3020000}"/>
    <cellStyle name="Normal 54 2" xfId="724" xr:uid="{00000000-0005-0000-0000-0000D4020000}"/>
    <cellStyle name="Normal 55" xfId="725" xr:uid="{00000000-0005-0000-0000-0000D5020000}"/>
    <cellStyle name="Normal 55 2" xfId="726" xr:uid="{00000000-0005-0000-0000-0000D6020000}"/>
    <cellStyle name="Normal 56" xfId="727" xr:uid="{00000000-0005-0000-0000-0000D7020000}"/>
    <cellStyle name="Normal 56 2" xfId="728" xr:uid="{00000000-0005-0000-0000-0000D8020000}"/>
    <cellStyle name="Normal 57" xfId="729" xr:uid="{00000000-0005-0000-0000-0000D9020000}"/>
    <cellStyle name="Normal 57 2" xfId="730" xr:uid="{00000000-0005-0000-0000-0000DA020000}"/>
    <cellStyle name="Normal 58" xfId="731" xr:uid="{00000000-0005-0000-0000-0000DB020000}"/>
    <cellStyle name="Normal 58 2" xfId="732" xr:uid="{00000000-0005-0000-0000-0000DC020000}"/>
    <cellStyle name="Normal 59" xfId="733" xr:uid="{00000000-0005-0000-0000-0000DD020000}"/>
    <cellStyle name="Normal 59 2" xfId="734" xr:uid="{00000000-0005-0000-0000-0000DE020000}"/>
    <cellStyle name="Normal 6" xfId="735" xr:uid="{00000000-0005-0000-0000-0000DF020000}"/>
    <cellStyle name="Normal 6 2" xfId="736" xr:uid="{00000000-0005-0000-0000-0000E0020000}"/>
    <cellStyle name="Normal 60" xfId="737" xr:uid="{00000000-0005-0000-0000-0000E1020000}"/>
    <cellStyle name="Normal 60 2" xfId="738" xr:uid="{00000000-0005-0000-0000-0000E2020000}"/>
    <cellStyle name="Normal 61" xfId="739" xr:uid="{00000000-0005-0000-0000-0000E3020000}"/>
    <cellStyle name="Normal 61 2" xfId="740" xr:uid="{00000000-0005-0000-0000-0000E4020000}"/>
    <cellStyle name="Normal 62" xfId="741" xr:uid="{00000000-0005-0000-0000-0000E5020000}"/>
    <cellStyle name="Normal 62 2" xfId="742" xr:uid="{00000000-0005-0000-0000-0000E6020000}"/>
    <cellStyle name="Normal 63" xfId="743" xr:uid="{00000000-0005-0000-0000-0000E7020000}"/>
    <cellStyle name="Normal 63 2" xfId="744" xr:uid="{00000000-0005-0000-0000-0000E8020000}"/>
    <cellStyle name="Normal 64" xfId="745" xr:uid="{00000000-0005-0000-0000-0000E9020000}"/>
    <cellStyle name="Normal 64 2" xfId="746" xr:uid="{00000000-0005-0000-0000-0000EA020000}"/>
    <cellStyle name="Normal 65" xfId="747" xr:uid="{00000000-0005-0000-0000-0000EB020000}"/>
    <cellStyle name="Normal 65 2" xfId="748" xr:uid="{00000000-0005-0000-0000-0000EC020000}"/>
    <cellStyle name="Normal 66" xfId="749" xr:uid="{00000000-0005-0000-0000-0000ED020000}"/>
    <cellStyle name="Normal 66 2" xfId="750" xr:uid="{00000000-0005-0000-0000-0000EE020000}"/>
    <cellStyle name="Normal 67" xfId="751" xr:uid="{00000000-0005-0000-0000-0000EF020000}"/>
    <cellStyle name="Normal 67 2" xfId="752" xr:uid="{00000000-0005-0000-0000-0000F0020000}"/>
    <cellStyle name="Normal 68" xfId="753" xr:uid="{00000000-0005-0000-0000-0000F1020000}"/>
    <cellStyle name="Normal 68 2" xfId="754" xr:uid="{00000000-0005-0000-0000-0000F2020000}"/>
    <cellStyle name="Normal 69" xfId="755" xr:uid="{00000000-0005-0000-0000-0000F3020000}"/>
    <cellStyle name="Normal 69 2" xfId="756" xr:uid="{00000000-0005-0000-0000-0000F4020000}"/>
    <cellStyle name="Normal 7" xfId="757" xr:uid="{00000000-0005-0000-0000-0000F5020000}"/>
    <cellStyle name="Normal 7 2" xfId="758" xr:uid="{00000000-0005-0000-0000-0000F6020000}"/>
    <cellStyle name="Normal 7 3" xfId="759" xr:uid="{00000000-0005-0000-0000-0000F7020000}"/>
    <cellStyle name="Normal 7 4" xfId="760" xr:uid="{00000000-0005-0000-0000-0000F8020000}"/>
    <cellStyle name="Normal 7 5" xfId="761" xr:uid="{00000000-0005-0000-0000-0000F9020000}"/>
    <cellStyle name="Normal 7 6" xfId="851" xr:uid="{21798ED2-0AC6-4E67-A47E-E694B967AE1E}"/>
    <cellStyle name="Normal 70" xfId="762" xr:uid="{00000000-0005-0000-0000-0000FA020000}"/>
    <cellStyle name="Normal 70 2" xfId="763" xr:uid="{00000000-0005-0000-0000-0000FB020000}"/>
    <cellStyle name="Normal 71" xfId="764" xr:uid="{00000000-0005-0000-0000-0000FC020000}"/>
    <cellStyle name="Normal 71 2" xfId="765" xr:uid="{00000000-0005-0000-0000-0000FD020000}"/>
    <cellStyle name="Normal 72" xfId="766" xr:uid="{00000000-0005-0000-0000-0000FE020000}"/>
    <cellStyle name="Normal 72 2" xfId="767" xr:uid="{00000000-0005-0000-0000-0000FF020000}"/>
    <cellStyle name="Normal 73" xfId="768" xr:uid="{00000000-0005-0000-0000-000000030000}"/>
    <cellStyle name="Normal 73 2" xfId="769" xr:uid="{00000000-0005-0000-0000-000001030000}"/>
    <cellStyle name="Normal 74" xfId="770" xr:uid="{00000000-0005-0000-0000-000002030000}"/>
    <cellStyle name="Normal 74 2" xfId="771" xr:uid="{00000000-0005-0000-0000-000003030000}"/>
    <cellStyle name="Normal 75" xfId="772" xr:uid="{00000000-0005-0000-0000-000004030000}"/>
    <cellStyle name="Normal 75 2" xfId="773" xr:uid="{00000000-0005-0000-0000-000005030000}"/>
    <cellStyle name="Normal 76" xfId="774" xr:uid="{00000000-0005-0000-0000-000006030000}"/>
    <cellStyle name="Normal 76 2" xfId="775" xr:uid="{00000000-0005-0000-0000-000007030000}"/>
    <cellStyle name="Normal 77" xfId="776" xr:uid="{00000000-0005-0000-0000-000008030000}"/>
    <cellStyle name="Normal 77 2" xfId="777" xr:uid="{00000000-0005-0000-0000-000009030000}"/>
    <cellStyle name="Normal 78" xfId="778" xr:uid="{00000000-0005-0000-0000-00000A030000}"/>
    <cellStyle name="Normal 78 2" xfId="779" xr:uid="{00000000-0005-0000-0000-00000B030000}"/>
    <cellStyle name="Normal 79" xfId="780" xr:uid="{00000000-0005-0000-0000-00000C030000}"/>
    <cellStyle name="Normal 79 2" xfId="781" xr:uid="{00000000-0005-0000-0000-00000D030000}"/>
    <cellStyle name="Normal 8" xfId="782" xr:uid="{00000000-0005-0000-0000-00000E030000}"/>
    <cellStyle name="Normal 80" xfId="783" xr:uid="{00000000-0005-0000-0000-00000F030000}"/>
    <cellStyle name="Normal 80 2" xfId="784" xr:uid="{00000000-0005-0000-0000-000010030000}"/>
    <cellStyle name="Normal 81" xfId="785" xr:uid="{00000000-0005-0000-0000-000011030000}"/>
    <cellStyle name="Normal 81 2" xfId="786" xr:uid="{00000000-0005-0000-0000-000012030000}"/>
    <cellStyle name="Normal 82" xfId="787" xr:uid="{00000000-0005-0000-0000-000013030000}"/>
    <cellStyle name="Normal 82 2" xfId="788" xr:uid="{00000000-0005-0000-0000-000014030000}"/>
    <cellStyle name="Normal 83" xfId="789" xr:uid="{00000000-0005-0000-0000-000015030000}"/>
    <cellStyle name="Normal 83 2" xfId="790" xr:uid="{00000000-0005-0000-0000-000016030000}"/>
    <cellStyle name="Normal 84" xfId="791" xr:uid="{00000000-0005-0000-0000-000017030000}"/>
    <cellStyle name="Normal 84 2" xfId="792" xr:uid="{00000000-0005-0000-0000-000018030000}"/>
    <cellStyle name="Normal 85" xfId="793" xr:uid="{00000000-0005-0000-0000-000019030000}"/>
    <cellStyle name="Normal 85 2" xfId="794" xr:uid="{00000000-0005-0000-0000-00001A030000}"/>
    <cellStyle name="Normal 86" xfId="795" xr:uid="{00000000-0005-0000-0000-00001B030000}"/>
    <cellStyle name="Normal 86 2" xfId="796" xr:uid="{00000000-0005-0000-0000-00001C030000}"/>
    <cellStyle name="Normal 87" xfId="797" xr:uid="{00000000-0005-0000-0000-00001D030000}"/>
    <cellStyle name="Normal 87 2" xfId="798" xr:uid="{00000000-0005-0000-0000-00001E030000}"/>
    <cellStyle name="Normal 88" xfId="799" xr:uid="{00000000-0005-0000-0000-00001F030000}"/>
    <cellStyle name="Normal 88 2" xfId="800" xr:uid="{00000000-0005-0000-0000-000020030000}"/>
    <cellStyle name="Normal 89" xfId="801" xr:uid="{00000000-0005-0000-0000-000021030000}"/>
    <cellStyle name="Normal 89 2" xfId="802" xr:uid="{00000000-0005-0000-0000-000022030000}"/>
    <cellStyle name="Normal 9" xfId="803" xr:uid="{00000000-0005-0000-0000-000023030000}"/>
    <cellStyle name="Normal 9 2" xfId="804" xr:uid="{00000000-0005-0000-0000-000024030000}"/>
    <cellStyle name="Normal 9 3" xfId="805" xr:uid="{00000000-0005-0000-0000-000025030000}"/>
    <cellStyle name="Normal 9 4" xfId="806" xr:uid="{00000000-0005-0000-0000-000026030000}"/>
    <cellStyle name="Normal 9 5" xfId="807" xr:uid="{00000000-0005-0000-0000-000027030000}"/>
    <cellStyle name="Normal 90" xfId="808" xr:uid="{00000000-0005-0000-0000-000028030000}"/>
    <cellStyle name="Normal 90 2" xfId="809" xr:uid="{00000000-0005-0000-0000-000029030000}"/>
    <cellStyle name="Normal 91" xfId="810" xr:uid="{00000000-0005-0000-0000-00002A030000}"/>
    <cellStyle name="Normal 91 2" xfId="811" xr:uid="{00000000-0005-0000-0000-00002B030000}"/>
    <cellStyle name="Normal 92" xfId="812" xr:uid="{00000000-0005-0000-0000-00002C030000}"/>
    <cellStyle name="Normal 92 2" xfId="813" xr:uid="{00000000-0005-0000-0000-00002D030000}"/>
    <cellStyle name="Normal 93" xfId="814" xr:uid="{00000000-0005-0000-0000-00002E030000}"/>
    <cellStyle name="Normal 93 2" xfId="815" xr:uid="{00000000-0005-0000-0000-00002F030000}"/>
    <cellStyle name="Normal 94" xfId="816" xr:uid="{00000000-0005-0000-0000-000030030000}"/>
    <cellStyle name="Normal 94 2" xfId="817" xr:uid="{00000000-0005-0000-0000-000031030000}"/>
    <cellStyle name="Normal 95" xfId="818" xr:uid="{00000000-0005-0000-0000-000032030000}"/>
    <cellStyle name="Normal 95 2" xfId="819" xr:uid="{00000000-0005-0000-0000-000033030000}"/>
    <cellStyle name="Normal 96" xfId="820" xr:uid="{00000000-0005-0000-0000-000034030000}"/>
    <cellStyle name="Normal 96 2" xfId="821" xr:uid="{00000000-0005-0000-0000-000035030000}"/>
    <cellStyle name="Normal 97" xfId="822" xr:uid="{00000000-0005-0000-0000-000036030000}"/>
    <cellStyle name="Normal 97 2" xfId="823" xr:uid="{00000000-0005-0000-0000-000037030000}"/>
    <cellStyle name="Normal 98" xfId="824" xr:uid="{00000000-0005-0000-0000-000038030000}"/>
    <cellStyle name="Normal 98 2" xfId="825" xr:uid="{00000000-0005-0000-0000-000039030000}"/>
    <cellStyle name="Normal 99" xfId="826" xr:uid="{00000000-0005-0000-0000-00003A030000}"/>
    <cellStyle name="Normal 99 2" xfId="827" xr:uid="{00000000-0005-0000-0000-00003B030000}"/>
    <cellStyle name="Note 2" xfId="828" xr:uid="{00000000-0005-0000-0000-00003C030000}"/>
    <cellStyle name="Note 2 2" xfId="829" xr:uid="{00000000-0005-0000-0000-00003D030000}"/>
    <cellStyle name="Note 2 3" xfId="830" xr:uid="{00000000-0005-0000-0000-00003E030000}"/>
    <cellStyle name="Note 2 4" xfId="831" xr:uid="{00000000-0005-0000-0000-00003F030000}"/>
    <cellStyle name="Note 3" xfId="832" xr:uid="{00000000-0005-0000-0000-000040030000}"/>
    <cellStyle name="Note 3 2" xfId="833" xr:uid="{00000000-0005-0000-0000-000041030000}"/>
    <cellStyle name="Note 4" xfId="834" xr:uid="{00000000-0005-0000-0000-000042030000}"/>
    <cellStyle name="Output 2" xfId="835" xr:uid="{00000000-0005-0000-0000-000043030000}"/>
    <cellStyle name="Sheet Title" xfId="836" xr:uid="{00000000-0005-0000-0000-000044030000}"/>
    <cellStyle name="Title 2" xfId="837" xr:uid="{00000000-0005-0000-0000-000045030000}"/>
    <cellStyle name="Total 2" xfId="838" xr:uid="{00000000-0005-0000-0000-000046030000}"/>
    <cellStyle name="Total 2 2" xfId="839" xr:uid="{00000000-0005-0000-0000-000047030000}"/>
    <cellStyle name="Warning Text 2" xfId="840" xr:uid="{00000000-0005-0000-0000-000048030000}"/>
    <cellStyle name="Warning Text 2 2" xfId="841" xr:uid="{00000000-0005-0000-0000-000049030000}"/>
    <cellStyle name="Warning Text 2 2 2" xfId="842" xr:uid="{00000000-0005-0000-0000-00004A030000}"/>
    <cellStyle name="Warning Text 2 3" xfId="843" xr:uid="{00000000-0005-0000-0000-00004B030000}"/>
    <cellStyle name="Warning Text 2 3 2" xfId="844" xr:uid="{00000000-0005-0000-0000-00004C030000}"/>
    <cellStyle name="Warning Text 3" xfId="845" xr:uid="{00000000-0005-0000-0000-00004D030000}"/>
    <cellStyle name="Warning Text 3 2" xfId="846" xr:uid="{00000000-0005-0000-0000-00004E030000}"/>
    <cellStyle name="Warning Text 3 2 2" xfId="847" xr:uid="{00000000-0005-0000-0000-00004F030000}"/>
    <cellStyle name="Warning Text 3 3" xfId="848" xr:uid="{00000000-0005-0000-0000-000050030000}"/>
    <cellStyle name="Warning Text 4" xfId="849" xr:uid="{00000000-0005-0000-0000-000051030000}"/>
    <cellStyle name="Warning Text 4 2" xfId="850" xr:uid="{00000000-0005-0000-0000-000052030000}"/>
  </cellStyles>
  <dxfs count="57">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998</xdr:colOff>
      <xdr:row>1</xdr:row>
      <xdr:rowOff>907</xdr:rowOff>
    </xdr:from>
    <xdr:to>
      <xdr:col>3</xdr:col>
      <xdr:colOff>998</xdr:colOff>
      <xdr:row>7</xdr:row>
      <xdr:rowOff>2091</xdr:rowOff>
    </xdr:to>
    <xdr:pic>
      <xdr:nvPicPr>
        <xdr:cNvPr id="1058" name="Picture 1" descr="The official logo of the IRS" title="IRS Logo">
          <a:extLst>
            <a:ext uri="{FF2B5EF4-FFF2-40B4-BE49-F238E27FC236}">
              <a16:creationId xmlns:a16="http://schemas.microsoft.com/office/drawing/2014/main" id="{20F26F1D-B64F-4FAF-9EE2-ABFFDAE208B4}"/>
            </a:ext>
          </a:extLst>
        </xdr:cNvPr>
        <xdr:cNvPicPr>
          <a:picLocks noChangeAspect="1"/>
        </xdr:cNvPicPr>
      </xdr:nvPicPr>
      <xdr:blipFill>
        <a:blip xmlns:r="http://schemas.openxmlformats.org/officeDocument/2006/relationships" r:embed="rId1"/>
        <a:srcRect/>
        <a:stretch>
          <a:fillRect/>
        </a:stretch>
      </xdr:blipFill>
      <xdr:spPr bwMode="auto">
        <a:xfrm>
          <a:off x="6915150" y="76200"/>
          <a:ext cx="1038225"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50"/>
  <sheetViews>
    <sheetView showGridLines="0" zoomScale="80" zoomScaleNormal="80" workbookViewId="0">
      <selection activeCell="H38" sqref="H38"/>
    </sheetView>
  </sheetViews>
  <sheetFormatPr defaultColWidth="9.26953125" defaultRowHeight="12.5" x14ac:dyDescent="0.25"/>
  <cols>
    <col min="2" max="2" width="11.7265625" customWidth="1"/>
    <col min="3" max="3" width="105.7265625" customWidth="1"/>
  </cols>
  <sheetData>
    <row r="1" spans="1:3" ht="15.5" x14ac:dyDescent="0.35">
      <c r="A1" s="50" t="s">
        <v>0</v>
      </c>
      <c r="B1" s="19"/>
      <c r="C1" s="59"/>
    </row>
    <row r="2" spans="1:3" ht="15.5" x14ac:dyDescent="0.35">
      <c r="A2" s="51" t="s">
        <v>1</v>
      </c>
      <c r="B2" s="20"/>
      <c r="C2" s="60"/>
    </row>
    <row r="3" spans="1:3" x14ac:dyDescent="0.25">
      <c r="A3" s="135"/>
      <c r="B3" s="21"/>
      <c r="C3" s="61"/>
    </row>
    <row r="4" spans="1:3" x14ac:dyDescent="0.25">
      <c r="A4" s="135" t="s">
        <v>2</v>
      </c>
      <c r="B4" s="21"/>
      <c r="C4" s="61"/>
    </row>
    <row r="5" spans="1:3" x14ac:dyDescent="0.25">
      <c r="A5" s="135" t="s">
        <v>1414</v>
      </c>
      <c r="B5" s="21"/>
      <c r="C5" s="61"/>
    </row>
    <row r="6" spans="1:3" x14ac:dyDescent="0.25">
      <c r="A6" s="135" t="s">
        <v>1415</v>
      </c>
      <c r="B6" s="21"/>
      <c r="C6" s="61"/>
    </row>
    <row r="7" spans="1:3" x14ac:dyDescent="0.25">
      <c r="A7" s="136"/>
      <c r="B7" s="22"/>
      <c r="C7" s="62"/>
    </row>
    <row r="8" spans="1:3" ht="18" customHeight="1" x14ac:dyDescent="0.25">
      <c r="A8" s="23" t="s">
        <v>3</v>
      </c>
      <c r="B8" s="24"/>
      <c r="C8" s="63"/>
    </row>
    <row r="9" spans="1:3" ht="12.75" customHeight="1" x14ac:dyDescent="0.25">
      <c r="A9" s="25" t="s">
        <v>4</v>
      </c>
      <c r="B9" s="26"/>
      <c r="C9" s="64"/>
    </row>
    <row r="10" spans="1:3" x14ac:dyDescent="0.25">
      <c r="A10" s="25" t="s">
        <v>5</v>
      </c>
      <c r="B10" s="26"/>
      <c r="C10" s="64"/>
    </row>
    <row r="11" spans="1:3" x14ac:dyDescent="0.25">
      <c r="A11" s="25" t="s">
        <v>6</v>
      </c>
      <c r="B11" s="26"/>
      <c r="C11" s="64"/>
    </row>
    <row r="12" spans="1:3" x14ac:dyDescent="0.25">
      <c r="A12" s="25" t="s">
        <v>7</v>
      </c>
      <c r="B12" s="26"/>
      <c r="C12" s="64"/>
    </row>
    <row r="13" spans="1:3" x14ac:dyDescent="0.25">
      <c r="A13" s="25" t="s">
        <v>8</v>
      </c>
      <c r="B13" s="26"/>
      <c r="C13" s="64"/>
    </row>
    <row r="14" spans="1:3" x14ac:dyDescent="0.25">
      <c r="A14" s="27"/>
      <c r="B14" s="28"/>
      <c r="C14" s="65"/>
    </row>
    <row r="15" spans="1:3" x14ac:dyDescent="0.25">
      <c r="C15" s="66"/>
    </row>
    <row r="16" spans="1:3" ht="13" x14ac:dyDescent="0.25">
      <c r="A16" s="29" t="s">
        <v>9</v>
      </c>
      <c r="B16" s="30"/>
      <c r="C16" s="67"/>
    </row>
    <row r="17" spans="1:3" ht="13" x14ac:dyDescent="0.25">
      <c r="A17" s="31" t="s">
        <v>10</v>
      </c>
      <c r="B17" s="32"/>
      <c r="C17" s="164"/>
    </row>
    <row r="18" spans="1:3" ht="13" x14ac:dyDescent="0.25">
      <c r="A18" s="31" t="s">
        <v>11</v>
      </c>
      <c r="B18" s="32"/>
      <c r="C18" s="164"/>
    </row>
    <row r="19" spans="1:3" ht="13" x14ac:dyDescent="0.25">
      <c r="A19" s="31" t="s">
        <v>12</v>
      </c>
      <c r="B19" s="32"/>
      <c r="C19" s="164"/>
    </row>
    <row r="20" spans="1:3" ht="13" x14ac:dyDescent="0.25">
      <c r="A20" s="31" t="s">
        <v>13</v>
      </c>
      <c r="B20" s="32"/>
      <c r="C20" s="165"/>
    </row>
    <row r="21" spans="1:3" ht="13" x14ac:dyDescent="0.25">
      <c r="A21" s="31" t="s">
        <v>14</v>
      </c>
      <c r="B21" s="32"/>
      <c r="C21" s="166"/>
    </row>
    <row r="22" spans="1:3" ht="13" x14ac:dyDescent="0.25">
      <c r="A22" s="31" t="s">
        <v>15</v>
      </c>
      <c r="B22" s="32"/>
      <c r="C22" s="164"/>
    </row>
    <row r="23" spans="1:3" ht="13" x14ac:dyDescent="0.25">
      <c r="A23" s="31" t="s">
        <v>16</v>
      </c>
      <c r="B23" s="32"/>
      <c r="C23" s="164"/>
    </row>
    <row r="24" spans="1:3" ht="13" x14ac:dyDescent="0.25">
      <c r="A24" s="31" t="s">
        <v>17</v>
      </c>
      <c r="B24" s="32"/>
      <c r="C24" s="164"/>
    </row>
    <row r="25" spans="1:3" ht="13" x14ac:dyDescent="0.25">
      <c r="A25" s="31" t="s">
        <v>18</v>
      </c>
      <c r="B25" s="32"/>
      <c r="C25" s="164"/>
    </row>
    <row r="26" spans="1:3" ht="13" x14ac:dyDescent="0.25">
      <c r="A26" s="31" t="s">
        <v>19</v>
      </c>
      <c r="B26" s="129"/>
      <c r="C26" s="164"/>
    </row>
    <row r="27" spans="1:3" s="40" customFormat="1" ht="13" x14ac:dyDescent="0.25">
      <c r="A27" s="31" t="s">
        <v>20</v>
      </c>
      <c r="B27" s="129"/>
      <c r="C27" s="164"/>
    </row>
    <row r="28" spans="1:3" x14ac:dyDescent="0.25">
      <c r="C28" s="66"/>
    </row>
    <row r="29" spans="1:3" ht="13" x14ac:dyDescent="0.25">
      <c r="A29" s="29" t="s">
        <v>21</v>
      </c>
      <c r="B29" s="30"/>
      <c r="C29" s="67"/>
    </row>
    <row r="30" spans="1:3" x14ac:dyDescent="0.25">
      <c r="A30" s="33"/>
      <c r="B30" s="34"/>
      <c r="C30" s="37"/>
    </row>
    <row r="31" spans="1:3" ht="13" x14ac:dyDescent="0.25">
      <c r="A31" s="31" t="s">
        <v>22</v>
      </c>
      <c r="B31" s="35"/>
      <c r="C31" s="167"/>
    </row>
    <row r="32" spans="1:3" ht="13" x14ac:dyDescent="0.25">
      <c r="A32" s="31" t="s">
        <v>23</v>
      </c>
      <c r="B32" s="35"/>
      <c r="C32" s="167"/>
    </row>
    <row r="33" spans="1:3" ht="12.75" customHeight="1" x14ac:dyDescent="0.25">
      <c r="A33" s="31" t="s">
        <v>24</v>
      </c>
      <c r="B33" s="35"/>
      <c r="C33" s="167"/>
    </row>
    <row r="34" spans="1:3" ht="12.75" customHeight="1" x14ac:dyDescent="0.25">
      <c r="A34" s="31" t="s">
        <v>25</v>
      </c>
      <c r="B34" s="36"/>
      <c r="C34" s="168"/>
    </row>
    <row r="35" spans="1:3" ht="13" x14ac:dyDescent="0.25">
      <c r="A35" s="31" t="s">
        <v>26</v>
      </c>
      <c r="B35" s="35"/>
      <c r="C35" s="167"/>
    </row>
    <row r="36" spans="1:3" x14ac:dyDescent="0.25">
      <c r="A36" s="33"/>
      <c r="B36" s="34"/>
      <c r="C36" s="37"/>
    </row>
    <row r="37" spans="1:3" ht="13" x14ac:dyDescent="0.25">
      <c r="A37" s="31" t="s">
        <v>22</v>
      </c>
      <c r="B37" s="35"/>
      <c r="C37" s="167"/>
    </row>
    <row r="38" spans="1:3" ht="13" x14ac:dyDescent="0.25">
      <c r="A38" s="31" t="s">
        <v>23</v>
      </c>
      <c r="B38" s="35"/>
      <c r="C38" s="167"/>
    </row>
    <row r="39" spans="1:3" ht="13" x14ac:dyDescent="0.25">
      <c r="A39" s="31" t="s">
        <v>24</v>
      </c>
      <c r="B39" s="35"/>
      <c r="C39" s="167"/>
    </row>
    <row r="40" spans="1:3" ht="13" x14ac:dyDescent="0.25">
      <c r="A40" s="31" t="s">
        <v>25</v>
      </c>
      <c r="B40" s="36"/>
      <c r="C40" s="168"/>
    </row>
    <row r="41" spans="1:3" ht="13" x14ac:dyDescent="0.25">
      <c r="A41" s="31" t="s">
        <v>26</v>
      </c>
      <c r="B41" s="35"/>
      <c r="C41" s="167"/>
    </row>
    <row r="43" spans="1:3" x14ac:dyDescent="0.25">
      <c r="A43" s="58" t="s">
        <v>27</v>
      </c>
    </row>
    <row r="44" spans="1:3" x14ac:dyDescent="0.25">
      <c r="A44" s="58" t="s">
        <v>28</v>
      </c>
    </row>
    <row r="45" spans="1:3" x14ac:dyDescent="0.25">
      <c r="A45" s="58" t="s">
        <v>29</v>
      </c>
    </row>
    <row r="47" spans="1:3" ht="12.75" hidden="1" customHeight="1" x14ac:dyDescent="0.25"/>
    <row r="48" spans="1:3" ht="12.75" hidden="1" customHeight="1" x14ac:dyDescent="0.25">
      <c r="A48" s="58" t="s">
        <v>30</v>
      </c>
    </row>
    <row r="49" spans="1:1" ht="12.75" hidden="1" customHeight="1" x14ac:dyDescent="0.25">
      <c r="A49" s="58" t="s">
        <v>31</v>
      </c>
    </row>
    <row r="50" spans="1:1" hidden="1" x14ac:dyDescent="0.25">
      <c r="A50" s="58" t="s">
        <v>32</v>
      </c>
    </row>
  </sheetData>
  <phoneticPr fontId="2" type="noConversion"/>
  <dataValidations xWindow="515" yWindow="605" count="11">
    <dataValidation allowBlank="1" showInputMessage="1" showErrorMessage="1" prompt="Insert device function" sqref="C27" xr:uid="{00000000-0002-0000-0000-000000000000}"/>
    <dataValidation type="list" allowBlank="1" showInputMessage="1" showErrorMessage="1" prompt="Select logical network location of device" sqref="C26" xr:uid="{00000000-0002-0000-0000-000001000000}">
      <formula1>$A$48:$A$50</formula1>
    </dataValidation>
    <dataValidation allowBlank="1" showInputMessage="1" showErrorMessage="1" prompt="Insert operating system version (major and minor release/version)" sqref="C25" xr:uid="{00000000-0002-0000-0000-000002000000}"/>
    <dataValidation allowBlank="1" showInputMessage="1" showErrorMessage="1" prompt="Insert device/host name" sqref="C24" xr:uid="{00000000-0002-0000-0000-000003000000}"/>
    <dataValidation allowBlank="1" showInputMessage="1" showErrorMessage="1" prompt="Insert tester name and organization" sqref="C23"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tabSelected="1" zoomScale="90" zoomScaleNormal="90" workbookViewId="0">
      <selection activeCell="M18" sqref="M18"/>
    </sheetView>
  </sheetViews>
  <sheetFormatPr defaultRowHeight="12.5" x14ac:dyDescent="0.25"/>
  <cols>
    <col min="2" max="2" width="11.7265625" customWidth="1"/>
    <col min="3" max="3" width="11.26953125" customWidth="1"/>
    <col min="4" max="5" width="11.7265625" customWidth="1"/>
    <col min="6" max="6" width="12.453125" customWidth="1"/>
    <col min="7" max="7" width="10.26953125" customWidth="1"/>
    <col min="8" max="8" width="8.7265625" hidden="1" customWidth="1"/>
    <col min="9" max="9" width="6.7265625" hidden="1" customWidth="1"/>
    <col min="14" max="14" width="9.26953125" customWidth="1"/>
  </cols>
  <sheetData>
    <row r="1" spans="1:16" ht="13" x14ac:dyDescent="0.3">
      <c r="A1" s="7" t="s">
        <v>33</v>
      </c>
      <c r="B1" s="8"/>
      <c r="C1" s="8"/>
      <c r="D1" s="8"/>
      <c r="E1" s="8"/>
      <c r="F1" s="8"/>
      <c r="G1" s="8"/>
      <c r="H1" s="8"/>
      <c r="I1" s="8"/>
      <c r="J1" s="8"/>
      <c r="K1" s="8"/>
      <c r="L1" s="8"/>
      <c r="M1" s="8"/>
      <c r="N1" s="8"/>
      <c r="O1" s="8"/>
      <c r="P1" s="9"/>
    </row>
    <row r="2" spans="1:16" ht="18" customHeight="1" x14ac:dyDescent="0.25">
      <c r="A2" s="10" t="s">
        <v>34</v>
      </c>
      <c r="B2" s="11"/>
      <c r="C2" s="11"/>
      <c r="D2" s="11"/>
      <c r="E2" s="11"/>
      <c r="F2" s="11"/>
      <c r="G2" s="11"/>
      <c r="H2" s="11"/>
      <c r="I2" s="11"/>
      <c r="J2" s="11"/>
      <c r="K2" s="11"/>
      <c r="L2" s="11"/>
      <c r="M2" s="11"/>
      <c r="N2" s="11"/>
      <c r="O2" s="11"/>
      <c r="P2" s="12"/>
    </row>
    <row r="3" spans="1:16" ht="12.75" customHeight="1" x14ac:dyDescent="0.25">
      <c r="A3" s="13" t="s">
        <v>35</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36</v>
      </c>
      <c r="B5" s="14"/>
      <c r="C5" s="14"/>
      <c r="D5" s="14"/>
      <c r="E5" s="14"/>
      <c r="F5" s="14"/>
      <c r="G5" s="14"/>
      <c r="H5" s="14"/>
      <c r="I5" s="14"/>
      <c r="J5" s="14"/>
      <c r="K5" s="14"/>
      <c r="L5" s="14"/>
      <c r="M5" s="14"/>
      <c r="N5" s="14"/>
      <c r="O5" s="14"/>
      <c r="P5" s="15"/>
    </row>
    <row r="6" spans="1:16" x14ac:dyDescent="0.25">
      <c r="A6" s="13" t="s">
        <v>37</v>
      </c>
      <c r="B6" s="14"/>
      <c r="C6" s="14"/>
      <c r="D6" s="14"/>
      <c r="E6" s="14"/>
      <c r="F6" s="14"/>
      <c r="G6" s="14"/>
      <c r="H6" s="14"/>
      <c r="I6" s="14"/>
      <c r="J6" s="14"/>
      <c r="K6" s="14"/>
      <c r="L6" s="14"/>
      <c r="M6" s="14"/>
      <c r="N6" s="14"/>
      <c r="O6" s="14"/>
      <c r="P6" s="15"/>
    </row>
    <row r="7" spans="1:16" x14ac:dyDescent="0.25">
      <c r="A7" s="13"/>
      <c r="B7" s="14"/>
      <c r="C7" s="14"/>
      <c r="D7" s="14"/>
      <c r="E7" s="14"/>
      <c r="F7" s="14"/>
      <c r="G7" s="14"/>
      <c r="H7" s="14"/>
      <c r="I7" s="14"/>
      <c r="J7" s="14"/>
      <c r="K7" s="14"/>
      <c r="L7" s="14"/>
      <c r="M7" s="14"/>
      <c r="N7" s="14"/>
      <c r="O7" s="14"/>
      <c r="P7" s="15"/>
    </row>
    <row r="8" spans="1:16" x14ac:dyDescent="0.25">
      <c r="A8" s="96"/>
      <c r="B8" s="97"/>
      <c r="C8" s="97"/>
      <c r="D8" s="97"/>
      <c r="E8" s="97"/>
      <c r="F8" s="97"/>
      <c r="G8" s="97"/>
      <c r="H8" s="97"/>
      <c r="I8" s="97"/>
      <c r="J8" s="97"/>
      <c r="K8" s="97"/>
      <c r="L8" s="97"/>
      <c r="M8" s="97"/>
      <c r="N8" s="97"/>
      <c r="O8" s="97"/>
      <c r="P8" s="98"/>
    </row>
    <row r="9" spans="1:16" ht="12.75" customHeight="1" x14ac:dyDescent="0.3">
      <c r="A9" s="99"/>
      <c r="B9" s="68" t="s">
        <v>38</v>
      </c>
      <c r="C9" s="69"/>
      <c r="D9" s="69"/>
      <c r="E9" s="69"/>
      <c r="F9" s="69"/>
      <c r="G9" s="70"/>
      <c r="P9" s="66"/>
    </row>
    <row r="10" spans="1:16" ht="12.75" customHeight="1" x14ac:dyDescent="0.3">
      <c r="A10" s="99"/>
      <c r="B10" s="71" t="s">
        <v>39</v>
      </c>
      <c r="C10" s="72"/>
      <c r="D10" s="73"/>
      <c r="E10" s="73"/>
      <c r="F10" s="73"/>
      <c r="G10" s="74"/>
      <c r="K10" s="75" t="s">
        <v>40</v>
      </c>
      <c r="L10" s="76"/>
      <c r="M10" s="76"/>
      <c r="N10" s="76"/>
      <c r="O10" s="77"/>
      <c r="P10" s="66"/>
    </row>
    <row r="11" spans="1:16" ht="36" x14ac:dyDescent="0.25">
      <c r="A11" s="99"/>
      <c r="B11" s="78" t="s">
        <v>41</v>
      </c>
      <c r="C11" s="79" t="s">
        <v>42</v>
      </c>
      <c r="D11" s="79" t="s">
        <v>43</v>
      </c>
      <c r="E11" s="79" t="s">
        <v>44</v>
      </c>
      <c r="F11" s="79" t="s">
        <v>45</v>
      </c>
      <c r="G11" s="80" t="s">
        <v>46</v>
      </c>
      <c r="K11" s="81" t="s">
        <v>47</v>
      </c>
      <c r="L11" s="18"/>
      <c r="M11" s="82" t="s">
        <v>48</v>
      </c>
      <c r="N11" s="82" t="s">
        <v>49</v>
      </c>
      <c r="O11" s="83" t="s">
        <v>50</v>
      </c>
      <c r="P11" s="66"/>
    </row>
    <row r="12" spans="1:16" ht="12.75" customHeight="1" x14ac:dyDescent="0.25">
      <c r="A12" s="99"/>
      <c r="B12" s="84">
        <f>COUNTIF('Test Cases'!I3:I324,"Pass")</f>
        <v>0</v>
      </c>
      <c r="C12" s="85">
        <f>COUNTIF('Test Cases'!I3:I324,"Fail")</f>
        <v>0</v>
      </c>
      <c r="D12" s="84">
        <f>COUNTIF('Test Cases'!I3:I324,"Info")</f>
        <v>0</v>
      </c>
      <c r="E12" s="84">
        <f>COUNTIF('Test Cases'!I3:I324,"N/A")</f>
        <v>0</v>
      </c>
      <c r="F12" s="84">
        <f>B12+C12</f>
        <v>0</v>
      </c>
      <c r="G12" s="115">
        <f>D24</f>
        <v>0</v>
      </c>
      <c r="K12" s="86" t="s">
        <v>51</v>
      </c>
      <c r="L12" s="87"/>
      <c r="M12" s="88">
        <f>COUNTA('Test Cases'!I3:I324)</f>
        <v>0</v>
      </c>
      <c r="N12" s="88">
        <f>O12-M12</f>
        <v>29</v>
      </c>
      <c r="O12" s="89">
        <f>COUNTA('Test Cases'!A3:A324)</f>
        <v>29</v>
      </c>
      <c r="P12" s="66"/>
    </row>
    <row r="13" spans="1:16" ht="12.75" customHeight="1" x14ac:dyDescent="0.3">
      <c r="A13" s="99"/>
      <c r="B13" s="90"/>
      <c r="K13" s="16"/>
      <c r="L13" s="16"/>
      <c r="M13" s="16"/>
      <c r="N13" s="16"/>
      <c r="O13" s="16"/>
      <c r="P13" s="66"/>
    </row>
    <row r="14" spans="1:16" ht="12.75" customHeight="1" x14ac:dyDescent="0.3">
      <c r="A14" s="99"/>
      <c r="B14" s="71" t="s">
        <v>52</v>
      </c>
      <c r="C14" s="73"/>
      <c r="D14" s="73"/>
      <c r="E14" s="73"/>
      <c r="F14" s="73"/>
      <c r="G14" s="91"/>
      <c r="K14" s="16"/>
      <c r="L14" s="16"/>
      <c r="M14" s="16"/>
      <c r="N14" s="16"/>
      <c r="O14" s="16"/>
      <c r="P14" s="66"/>
    </row>
    <row r="15" spans="1:16" ht="12.75" customHeight="1" x14ac:dyDescent="0.25">
      <c r="A15" s="99"/>
      <c r="B15" s="92" t="s">
        <v>53</v>
      </c>
      <c r="C15" s="92" t="s">
        <v>54</v>
      </c>
      <c r="D15" s="92" t="s">
        <v>55</v>
      </c>
      <c r="E15" s="92" t="s">
        <v>56</v>
      </c>
      <c r="F15" s="92" t="s">
        <v>44</v>
      </c>
      <c r="G15" s="92" t="s">
        <v>57</v>
      </c>
      <c r="H15" s="93" t="s">
        <v>58</v>
      </c>
      <c r="I15" s="93" t="s">
        <v>59</v>
      </c>
      <c r="K15" s="1"/>
      <c r="L15" s="1"/>
      <c r="M15" s="1"/>
      <c r="N15" s="1"/>
      <c r="O15" s="1"/>
      <c r="P15" s="66"/>
    </row>
    <row r="16" spans="1:16" ht="12.75" customHeight="1" x14ac:dyDescent="0.25">
      <c r="A16" s="99"/>
      <c r="B16" s="94">
        <v>8</v>
      </c>
      <c r="C16" s="95">
        <f>COUNTIF('Test Cases'!AA:AA,B16)</f>
        <v>0</v>
      </c>
      <c r="D16" s="84">
        <f>COUNTIFS('Test Cases'!AA:AA,B16,'Test Cases'!I:I,$D$15)</f>
        <v>0</v>
      </c>
      <c r="E16" s="84">
        <f>COUNTIFS('Test Cases'!AA:AA,B16,'Test Cases'!I:I,$E$15)</f>
        <v>0</v>
      </c>
      <c r="F16" s="84">
        <f>COUNTIFS('Test Cases'!AA:AA,B16,'Test Cases'!I:I,$F$15)</f>
        <v>0</v>
      </c>
      <c r="G16" s="160">
        <v>1500</v>
      </c>
      <c r="H16">
        <f t="shared" ref="H16:H21" si="0">(C16-F16)*(G16)</f>
        <v>0</v>
      </c>
      <c r="I16">
        <f t="shared" ref="I16:I21" si="1">D16*G16</f>
        <v>0</v>
      </c>
      <c r="P16" s="66"/>
    </row>
    <row r="17" spans="1:16" ht="12.75" customHeight="1" x14ac:dyDescent="0.25">
      <c r="A17" s="99"/>
      <c r="B17" s="94">
        <v>7</v>
      </c>
      <c r="C17" s="95">
        <f>COUNTIF('Test Cases'!AA:AA,B17)</f>
        <v>6</v>
      </c>
      <c r="D17" s="84">
        <f>COUNTIFS('Test Cases'!AA:AA,B17,'Test Cases'!I:I,$D$15)</f>
        <v>0</v>
      </c>
      <c r="E17" s="84">
        <f>COUNTIFS('Test Cases'!AA:AA,B17,'Test Cases'!I:I,$E$15)</f>
        <v>0</v>
      </c>
      <c r="F17" s="84">
        <f>COUNTIFS('Test Cases'!AA:AA,B17,'Test Cases'!I:I,$F$15)</f>
        <v>0</v>
      </c>
      <c r="G17" s="160">
        <v>750</v>
      </c>
      <c r="H17">
        <f t="shared" si="0"/>
        <v>4500</v>
      </c>
      <c r="I17">
        <f t="shared" si="1"/>
        <v>0</v>
      </c>
      <c r="P17" s="66"/>
    </row>
    <row r="18" spans="1:16" ht="12.75" customHeight="1" x14ac:dyDescent="0.25">
      <c r="A18" s="99"/>
      <c r="B18" s="94">
        <v>6</v>
      </c>
      <c r="C18" s="95">
        <f>COUNTIF('Test Cases'!AA:AA,B18)</f>
        <v>2</v>
      </c>
      <c r="D18" s="84">
        <f>COUNTIFS('Test Cases'!AA:AA,B18,'Test Cases'!I:I,$D$15)</f>
        <v>0</v>
      </c>
      <c r="E18" s="84">
        <f>COUNTIFS('Test Cases'!AA:AA,B18,'Test Cases'!I:I,$E$15)</f>
        <v>0</v>
      </c>
      <c r="F18" s="84">
        <f>COUNTIFS('Test Cases'!AA:AA,B18,'Test Cases'!I:I,$F$15)</f>
        <v>0</v>
      </c>
      <c r="G18" s="160">
        <v>100</v>
      </c>
      <c r="H18">
        <f t="shared" si="0"/>
        <v>200</v>
      </c>
      <c r="I18">
        <f t="shared" si="1"/>
        <v>0</v>
      </c>
      <c r="P18" s="66"/>
    </row>
    <row r="19" spans="1:16" ht="12.75" customHeight="1" x14ac:dyDescent="0.25">
      <c r="A19" s="99"/>
      <c r="B19" s="94">
        <v>5</v>
      </c>
      <c r="C19" s="95">
        <f>COUNTIF('Test Cases'!AA:AA,B19)</f>
        <v>7</v>
      </c>
      <c r="D19" s="84">
        <f>COUNTIFS('Test Cases'!AA:AA,B19,'Test Cases'!I:I,$D$15)</f>
        <v>0</v>
      </c>
      <c r="E19" s="84">
        <f>COUNTIFS('Test Cases'!AA:AA,B19,'Test Cases'!I:I,$E$15)</f>
        <v>0</v>
      </c>
      <c r="F19" s="84">
        <f>COUNTIFS('Test Cases'!AA:AA,B19,'Test Cases'!I:I,$F$15)</f>
        <v>0</v>
      </c>
      <c r="G19" s="160">
        <v>50</v>
      </c>
      <c r="H19">
        <f t="shared" si="0"/>
        <v>350</v>
      </c>
      <c r="I19">
        <f t="shared" si="1"/>
        <v>0</v>
      </c>
      <c r="P19" s="66"/>
    </row>
    <row r="20" spans="1:16" ht="12.75" customHeight="1" x14ac:dyDescent="0.25">
      <c r="A20" s="99"/>
      <c r="B20" s="94">
        <v>4</v>
      </c>
      <c r="C20" s="95">
        <f>COUNTIF('Test Cases'!AA:AA,B20)</f>
        <v>3</v>
      </c>
      <c r="D20" s="84">
        <f>COUNTIFS('Test Cases'!AA:AA,B20,'Test Cases'!I:I,$D$15)</f>
        <v>0</v>
      </c>
      <c r="E20" s="84">
        <f>COUNTIFS('Test Cases'!AA:AA,B20,'Test Cases'!I:I,$E$15)</f>
        <v>0</v>
      </c>
      <c r="F20" s="84">
        <f>COUNTIFS('Test Cases'!AA:AA,B20,'Test Cases'!I:I,$F$15)</f>
        <v>0</v>
      </c>
      <c r="G20" s="160">
        <v>10</v>
      </c>
      <c r="H20">
        <f t="shared" si="0"/>
        <v>30</v>
      </c>
      <c r="I20">
        <f t="shared" si="1"/>
        <v>0</v>
      </c>
      <c r="P20" s="66"/>
    </row>
    <row r="21" spans="1:16" ht="12.75" customHeight="1" x14ac:dyDescent="0.25">
      <c r="A21" s="99"/>
      <c r="B21" s="94">
        <v>3</v>
      </c>
      <c r="C21" s="95">
        <f>COUNTIF('Test Cases'!AA:AA,B21)</f>
        <v>1</v>
      </c>
      <c r="D21" s="84">
        <f>COUNTIFS('Test Cases'!AA:AA,B21,'Test Cases'!I:I,$D$15)</f>
        <v>0</v>
      </c>
      <c r="E21" s="84">
        <f>COUNTIFS('Test Cases'!AA:AA,B21,'Test Cases'!I:I,$E$15)</f>
        <v>0</v>
      </c>
      <c r="F21" s="84">
        <f>COUNTIFS('Test Cases'!AA:AA,B21,'Test Cases'!I:I,$F$15)</f>
        <v>0</v>
      </c>
      <c r="G21" s="160">
        <v>5</v>
      </c>
      <c r="H21">
        <f t="shared" si="0"/>
        <v>5</v>
      </c>
      <c r="I21">
        <f t="shared" si="1"/>
        <v>0</v>
      </c>
      <c r="P21" s="66"/>
    </row>
    <row r="22" spans="1:16" ht="12.75" customHeight="1" x14ac:dyDescent="0.25">
      <c r="A22" s="99"/>
      <c r="B22" s="94">
        <v>2</v>
      </c>
      <c r="C22" s="95">
        <f>COUNTIF('Test Cases'!AA:AA,B22)</f>
        <v>1</v>
      </c>
      <c r="D22" s="84">
        <f>COUNTIFS('Test Cases'!AA:AA,B22,'Test Cases'!I:I,$D$15)</f>
        <v>0</v>
      </c>
      <c r="E22" s="84">
        <f>COUNTIFS('Test Cases'!AA:AA,B22,'Test Cases'!I:I,$E$15)</f>
        <v>0</v>
      </c>
      <c r="F22" s="84">
        <f>COUNTIFS('Test Cases'!AA:AA,B22,'Test Cases'!I:I,$F$15)</f>
        <v>0</v>
      </c>
      <c r="G22" s="160">
        <v>2</v>
      </c>
      <c r="H22">
        <f>(C22-F22)*(G22)</f>
        <v>2</v>
      </c>
      <c r="I22">
        <f>D22*G22</f>
        <v>0</v>
      </c>
      <c r="P22" s="66"/>
    </row>
    <row r="23" spans="1:16" ht="12.75" customHeight="1" x14ac:dyDescent="0.25">
      <c r="A23" s="99"/>
      <c r="B23" s="94">
        <v>1</v>
      </c>
      <c r="C23" s="95">
        <f>COUNTIF('Test Cases'!AA:AA,B23)</f>
        <v>0</v>
      </c>
      <c r="D23" s="84">
        <f>COUNTIFS('Test Cases'!AA:AA,B23,'Test Cases'!I:I,$D$15)</f>
        <v>0</v>
      </c>
      <c r="E23" s="84">
        <f>COUNTIFS('Test Cases'!AA:AA,B23,'Test Cases'!I:I,$E$15)</f>
        <v>0</v>
      </c>
      <c r="F23" s="84">
        <f>COUNTIFS('Test Cases'!AA:AA,B23,'Test Cases'!I:I,$F$15)</f>
        <v>0</v>
      </c>
      <c r="G23" s="160">
        <v>1</v>
      </c>
      <c r="H23">
        <f>(C23-F23)*(G23)</f>
        <v>0</v>
      </c>
      <c r="I23">
        <f>D23*G23</f>
        <v>0</v>
      </c>
      <c r="P23" s="66"/>
    </row>
    <row r="24" spans="1:16" ht="13" hidden="1" x14ac:dyDescent="0.3">
      <c r="A24" s="99"/>
      <c r="B24" s="112" t="s">
        <v>60</v>
      </c>
      <c r="C24" s="113"/>
      <c r="D24" s="114">
        <f>SUM(I16:I23)/SUM(H16:H23)*100</f>
        <v>0</v>
      </c>
      <c r="P24" s="66"/>
    </row>
    <row r="25" spans="1:16" x14ac:dyDescent="0.25">
      <c r="A25" s="100"/>
      <c r="B25" s="101"/>
      <c r="C25" s="101"/>
      <c r="D25" s="101"/>
      <c r="E25" s="101"/>
      <c r="F25" s="101"/>
      <c r="G25" s="101"/>
      <c r="H25" s="101"/>
      <c r="I25" s="101"/>
      <c r="J25" s="101"/>
      <c r="K25" s="101"/>
      <c r="L25" s="101"/>
      <c r="M25" s="101"/>
      <c r="N25" s="101"/>
      <c r="O25" s="101"/>
      <c r="P25" s="102"/>
    </row>
    <row r="27" spans="1:16" ht="13" x14ac:dyDescent="0.3">
      <c r="A27" s="154">
        <f>D12+N12</f>
        <v>29</v>
      </c>
      <c r="B27" s="155" t="str">
        <f>"WARNING: THERE IS AT LEAST ONE TEST CASE WITH AN 'INFO' OR BLANK STATUS (SEE ABOVE)"</f>
        <v>WARNING: THERE IS AT LEAST ONE TEST CASE WITH AN 'INFO' OR BLANK STATUS (SEE ABOVE)</v>
      </c>
    </row>
    <row r="28" spans="1:16" ht="12.75" customHeight="1" x14ac:dyDescent="0.25"/>
    <row r="29" spans="1:16" ht="12.75" customHeight="1" x14ac:dyDescent="0.3">
      <c r="A29" s="156">
        <f>SUMPRODUCT(--ISERROR('Test Cases'!AA3:AA300))</f>
        <v>9</v>
      </c>
      <c r="B29" s="155" t="str">
        <f>"WARNING: THERE IS AT LEAST ONE TEST CASE WITH MULTIPLE OR INVALID ISSUE CODES"</f>
        <v>WARNING: THERE IS AT LEAST ONE TEST CASE WITH MULTIPLE OR INVALID ISSUE CODES</v>
      </c>
    </row>
    <row r="30" spans="1:16" ht="12.75" customHeight="1" x14ac:dyDescent="0.25"/>
  </sheetData>
  <sheetProtection sheet="1"/>
  <phoneticPr fontId="2" type="noConversion"/>
  <conditionalFormatting sqref="N12">
    <cfRule type="cellIs" dxfId="56" priority="3" stopIfTrue="1" operator="greaterThan">
      <formula>0</formula>
    </cfRule>
    <cfRule type="cellIs" dxfId="55" priority="5" stopIfTrue="1" operator="lessThan">
      <formula>0</formula>
    </cfRule>
  </conditionalFormatting>
  <conditionalFormatting sqref="D12">
    <cfRule type="cellIs" dxfId="54" priority="4" stopIfTrue="1" operator="greaterThan">
      <formula>0</formula>
    </cfRule>
  </conditionalFormatting>
  <conditionalFormatting sqref="B27">
    <cfRule type="expression" dxfId="53" priority="2" stopIfTrue="1">
      <formula>$A$27=0</formula>
    </cfRule>
  </conditionalFormatting>
  <conditionalFormatting sqref="B29">
    <cfRule type="expression" dxfId="52"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1"/>
  <sheetViews>
    <sheetView showGridLines="0" zoomScale="80" zoomScaleNormal="80" workbookViewId="0">
      <pane ySplit="1" topLeftCell="A2" activePane="bottomLeft" state="frozen"/>
      <selection pane="bottomLeft" activeCell="A3" sqref="A3:D3"/>
    </sheetView>
  </sheetViews>
  <sheetFormatPr defaultColWidth="9.26953125" defaultRowHeight="12.5" x14ac:dyDescent="0.25"/>
  <cols>
    <col min="4" max="4" width="104.54296875" customWidth="1"/>
  </cols>
  <sheetData>
    <row r="1" spans="1:4" ht="13" x14ac:dyDescent="0.3">
      <c r="A1" s="7" t="s">
        <v>61</v>
      </c>
      <c r="B1" s="8"/>
      <c r="C1" s="8"/>
      <c r="D1" s="8"/>
    </row>
    <row r="2" spans="1:4" ht="12.75" customHeight="1" x14ac:dyDescent="0.25">
      <c r="A2" s="120" t="s">
        <v>62</v>
      </c>
      <c r="B2" s="121"/>
      <c r="C2" s="121"/>
      <c r="D2" s="121"/>
    </row>
    <row r="3" spans="1:4" s="40" customFormat="1" ht="240" customHeight="1" x14ac:dyDescent="0.25">
      <c r="A3" s="194" t="s">
        <v>63</v>
      </c>
      <c r="B3" s="194"/>
      <c r="C3" s="194"/>
      <c r="D3" s="194"/>
    </row>
    <row r="5" spans="1:4" ht="12.75" customHeight="1" x14ac:dyDescent="0.25">
      <c r="A5" s="38" t="s">
        <v>64</v>
      </c>
      <c r="B5" s="39"/>
      <c r="C5" s="39"/>
      <c r="D5" s="127"/>
    </row>
    <row r="6" spans="1:4" ht="12.75" customHeight="1" x14ac:dyDescent="0.25">
      <c r="A6" s="41" t="s">
        <v>65</v>
      </c>
      <c r="B6" s="42"/>
      <c r="C6" s="42"/>
      <c r="D6" s="122" t="s">
        <v>66</v>
      </c>
    </row>
    <row r="7" spans="1:4" ht="13" x14ac:dyDescent="0.25">
      <c r="A7" s="43"/>
      <c r="B7" s="44"/>
      <c r="C7" s="44"/>
      <c r="D7" s="123" t="s">
        <v>67</v>
      </c>
    </row>
    <row r="8" spans="1:4" ht="12.75" customHeight="1" x14ac:dyDescent="0.25">
      <c r="A8" s="45" t="s">
        <v>68</v>
      </c>
      <c r="B8" s="46"/>
      <c r="C8" s="46"/>
      <c r="D8" s="124" t="s">
        <v>69</v>
      </c>
    </row>
    <row r="9" spans="1:4" ht="12.75" customHeight="1" x14ac:dyDescent="0.25">
      <c r="A9" s="41" t="s">
        <v>70</v>
      </c>
      <c r="B9" s="42"/>
      <c r="C9" s="42"/>
      <c r="D9" s="125" t="s">
        <v>71</v>
      </c>
    </row>
    <row r="10" spans="1:4" ht="12.75" customHeight="1" x14ac:dyDescent="0.25">
      <c r="A10" s="41" t="s">
        <v>72</v>
      </c>
      <c r="B10" s="42"/>
      <c r="C10" s="42"/>
      <c r="D10" s="125" t="s">
        <v>73</v>
      </c>
    </row>
    <row r="11" spans="1:4" ht="13" x14ac:dyDescent="0.25">
      <c r="A11" s="47"/>
      <c r="B11" s="48"/>
      <c r="C11" s="48"/>
      <c r="D11" s="126" t="s">
        <v>74</v>
      </c>
    </row>
    <row r="12" spans="1:4" ht="12.75" customHeight="1" x14ac:dyDescent="0.25">
      <c r="A12" s="43"/>
      <c r="B12" s="44"/>
      <c r="C12" s="44"/>
      <c r="D12" s="123" t="s">
        <v>75</v>
      </c>
    </row>
    <row r="13" spans="1:4" ht="12.75" customHeight="1" x14ac:dyDescent="0.25">
      <c r="A13" s="41" t="s">
        <v>76</v>
      </c>
      <c r="B13" s="42"/>
      <c r="C13" s="42"/>
      <c r="D13" s="125" t="s">
        <v>77</v>
      </c>
    </row>
    <row r="14" spans="1:4" ht="13" x14ac:dyDescent="0.25">
      <c r="A14" s="43"/>
      <c r="B14" s="44"/>
      <c r="C14" s="44"/>
      <c r="D14" s="123" t="s">
        <v>78</v>
      </c>
    </row>
    <row r="15" spans="1:4" ht="12.75" customHeight="1" x14ac:dyDescent="0.25">
      <c r="A15" s="41" t="s">
        <v>79</v>
      </c>
      <c r="B15" s="42"/>
      <c r="C15" s="42"/>
      <c r="D15" s="125" t="s">
        <v>80</v>
      </c>
    </row>
    <row r="16" spans="1:4" ht="13" x14ac:dyDescent="0.25">
      <c r="A16" s="43"/>
      <c r="B16" s="44"/>
      <c r="C16" s="44"/>
      <c r="D16" s="123" t="s">
        <v>81</v>
      </c>
    </row>
    <row r="17" spans="1:14" ht="12.75" customHeight="1" x14ac:dyDescent="0.25">
      <c r="A17" s="45" t="s">
        <v>82</v>
      </c>
      <c r="B17" s="46"/>
      <c r="C17" s="46"/>
      <c r="D17" s="124" t="s">
        <v>83</v>
      </c>
    </row>
    <row r="18" spans="1:14" ht="12.75" customHeight="1" x14ac:dyDescent="0.25">
      <c r="A18" s="41" t="s">
        <v>84</v>
      </c>
      <c r="B18" s="42"/>
      <c r="C18" s="42"/>
      <c r="D18" s="125" t="s">
        <v>85</v>
      </c>
    </row>
    <row r="19" spans="1:14" ht="13" x14ac:dyDescent="0.25">
      <c r="A19" s="43"/>
      <c r="B19" s="44"/>
      <c r="C19" s="44"/>
      <c r="D19" s="123" t="s">
        <v>86</v>
      </c>
    </row>
    <row r="20" spans="1:14" ht="12.75" customHeight="1" x14ac:dyDescent="0.25">
      <c r="A20" s="41" t="s">
        <v>87</v>
      </c>
      <c r="B20" s="42"/>
      <c r="C20" s="42"/>
      <c r="D20" s="125" t="s">
        <v>88</v>
      </c>
    </row>
    <row r="21" spans="1:14" ht="13" x14ac:dyDescent="0.25">
      <c r="A21" s="47"/>
      <c r="B21" s="48"/>
      <c r="C21" s="48"/>
      <c r="D21" s="126" t="s">
        <v>89</v>
      </c>
    </row>
    <row r="22" spans="1:14" ht="13" x14ac:dyDescent="0.25">
      <c r="A22" s="47"/>
      <c r="B22" s="48"/>
      <c r="C22" s="48"/>
      <c r="D22" s="126" t="s">
        <v>90</v>
      </c>
    </row>
    <row r="23" spans="1:14" ht="13" x14ac:dyDescent="0.25">
      <c r="A23" s="47"/>
      <c r="B23" s="48"/>
      <c r="C23" s="48"/>
      <c r="D23" s="126" t="s">
        <v>91</v>
      </c>
    </row>
    <row r="24" spans="1:14" ht="13" x14ac:dyDescent="0.25">
      <c r="A24" s="43"/>
      <c r="B24" s="44"/>
      <c r="C24" s="44"/>
      <c r="D24" s="123" t="s">
        <v>92</v>
      </c>
    </row>
    <row r="25" spans="1:14" ht="12.75" customHeight="1" x14ac:dyDescent="0.25">
      <c r="A25" s="41" t="s">
        <v>93</v>
      </c>
      <c r="B25" s="42"/>
      <c r="C25" s="42"/>
      <c r="D25" s="125" t="s">
        <v>94</v>
      </c>
    </row>
    <row r="26" spans="1:14" ht="13" x14ac:dyDescent="0.25">
      <c r="A26" s="43"/>
      <c r="B26" s="44"/>
      <c r="C26" s="44"/>
      <c r="D26" s="123" t="s">
        <v>95</v>
      </c>
    </row>
    <row r="27" spans="1:14" ht="12.75" customHeight="1" x14ac:dyDescent="0.25">
      <c r="A27" s="103" t="s">
        <v>96</v>
      </c>
      <c r="B27" s="104"/>
      <c r="C27" s="104"/>
      <c r="D27" s="192" t="s">
        <v>97</v>
      </c>
    </row>
    <row r="28" spans="1:14" ht="13" x14ac:dyDescent="0.25">
      <c r="A28" s="105"/>
      <c r="B28" s="48"/>
      <c r="C28" s="48"/>
      <c r="D28" s="193"/>
    </row>
    <row r="29" spans="1:14" ht="13" x14ac:dyDescent="0.25">
      <c r="A29" s="106"/>
      <c r="B29" s="107"/>
      <c r="C29" s="107"/>
      <c r="D29" s="193"/>
    </row>
    <row r="30" spans="1:14" ht="12.75" customHeight="1" x14ac:dyDescent="0.25">
      <c r="A30" s="137" t="s">
        <v>98</v>
      </c>
      <c r="B30" s="104"/>
      <c r="C30" s="104"/>
      <c r="D30" s="195" t="s">
        <v>99</v>
      </c>
      <c r="E30" s="128"/>
      <c r="F30" s="128"/>
      <c r="G30" s="128"/>
      <c r="H30" s="128"/>
      <c r="I30" s="128"/>
      <c r="J30" s="128"/>
      <c r="K30" s="128"/>
      <c r="L30" s="128"/>
      <c r="M30" s="128"/>
      <c r="N30" s="128"/>
    </row>
    <row r="31" spans="1:14" ht="13" x14ac:dyDescent="0.25">
      <c r="A31" s="106"/>
      <c r="B31" s="107"/>
      <c r="C31" s="107"/>
      <c r="D31" s="196"/>
      <c r="E31" s="128"/>
      <c r="F31" s="128"/>
      <c r="G31" s="128"/>
      <c r="H31" s="128"/>
      <c r="I31" s="128"/>
      <c r="J31" s="128"/>
      <c r="K31" s="128"/>
      <c r="L31" s="128"/>
      <c r="M31" s="128"/>
      <c r="N31" s="128"/>
    </row>
  </sheetData>
  <mergeCells count="3">
    <mergeCell ref="D27:D29"/>
    <mergeCell ref="A3:D3"/>
    <mergeCell ref="D30:D3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48"/>
  <sheetViews>
    <sheetView showGridLines="0" zoomScale="80" zoomScaleNormal="80" workbookViewId="0">
      <pane ySplit="2" topLeftCell="A3" activePane="bottomLeft" state="frozen"/>
      <selection pane="bottomLeft" activeCell="I3" sqref="I3"/>
    </sheetView>
  </sheetViews>
  <sheetFormatPr defaultColWidth="9.26953125" defaultRowHeight="12.5" x14ac:dyDescent="0.25"/>
  <cols>
    <col min="1" max="1" width="10.26953125" customWidth="1"/>
    <col min="2" max="2" width="8.7265625" customWidth="1"/>
    <col min="3" max="3" width="18.7265625" style="57" customWidth="1"/>
    <col min="4" max="4" width="14.26953125" customWidth="1"/>
    <col min="5" max="5" width="28.54296875" customWidth="1"/>
    <col min="6" max="6" width="52.26953125" customWidth="1"/>
    <col min="7" max="7" width="30.7265625" customWidth="1"/>
    <col min="8" max="8" width="22" customWidth="1"/>
    <col min="10" max="10" width="36.54296875" customWidth="1"/>
    <col min="11" max="12" width="12.7265625" style="108" customWidth="1"/>
    <col min="13" max="13" width="94" style="116" customWidth="1"/>
    <col min="14" max="26" width="8.7265625" customWidth="1"/>
    <col min="27" max="27" width="11" hidden="1" customWidth="1"/>
    <col min="28" max="28" width="9.26953125" customWidth="1"/>
  </cols>
  <sheetData>
    <row r="1" spans="1:27" ht="13" x14ac:dyDescent="0.3">
      <c r="A1" s="144" t="s">
        <v>54</v>
      </c>
      <c r="B1" s="144"/>
      <c r="C1" s="145"/>
      <c r="D1" s="144"/>
      <c r="E1" s="144"/>
      <c r="F1" s="144"/>
      <c r="G1" s="144"/>
      <c r="H1" s="144"/>
      <c r="I1" s="144"/>
      <c r="J1" s="144"/>
      <c r="K1" s="146"/>
      <c r="L1" s="146"/>
      <c r="M1" s="147"/>
      <c r="AA1" s="8"/>
    </row>
    <row r="2" spans="1:27" ht="39" customHeight="1" x14ac:dyDescent="0.25">
      <c r="A2" s="148" t="s">
        <v>100</v>
      </c>
      <c r="B2" s="148" t="s">
        <v>101</v>
      </c>
      <c r="C2" s="148" t="s">
        <v>102</v>
      </c>
      <c r="D2" s="148" t="s">
        <v>103</v>
      </c>
      <c r="E2" s="148" t="s">
        <v>104</v>
      </c>
      <c r="F2" s="148" t="s">
        <v>105</v>
      </c>
      <c r="G2" s="148" t="s">
        <v>106</v>
      </c>
      <c r="H2" s="148" t="s">
        <v>107</v>
      </c>
      <c r="I2" s="148" t="s">
        <v>108</v>
      </c>
      <c r="J2" s="148" t="s">
        <v>109</v>
      </c>
      <c r="K2" s="109" t="s">
        <v>110</v>
      </c>
      <c r="L2" s="109" t="s">
        <v>111</v>
      </c>
      <c r="M2" s="109" t="s">
        <v>112</v>
      </c>
      <c r="AA2" s="109" t="s">
        <v>113</v>
      </c>
    </row>
    <row r="3" spans="1:27" s="119" customFormat="1" ht="91.5" customHeight="1" x14ac:dyDescent="0.25">
      <c r="A3" s="169" t="s">
        <v>114</v>
      </c>
      <c r="B3" s="138" t="s">
        <v>115</v>
      </c>
      <c r="C3" s="138" t="s">
        <v>116</v>
      </c>
      <c r="D3" s="169" t="s">
        <v>117</v>
      </c>
      <c r="E3" s="169" t="s">
        <v>118</v>
      </c>
      <c r="F3" s="169" t="s">
        <v>119</v>
      </c>
      <c r="G3" s="169" t="s">
        <v>120</v>
      </c>
      <c r="H3" s="132"/>
      <c r="I3" s="111"/>
      <c r="J3" s="132"/>
      <c r="K3" s="132" t="s">
        <v>121</v>
      </c>
      <c r="L3" s="149" t="s">
        <v>122</v>
      </c>
      <c r="M3" s="149" t="s">
        <v>123</v>
      </c>
      <c r="N3"/>
      <c r="O3"/>
      <c r="P3"/>
      <c r="Q3"/>
      <c r="R3"/>
      <c r="S3"/>
      <c r="T3"/>
      <c r="U3"/>
      <c r="V3"/>
      <c r="W3"/>
      <c r="X3"/>
      <c r="Y3"/>
      <c r="Z3"/>
      <c r="AA3" s="159" t="e">
        <f>IF(OR(I3="Fail",ISBLANK(I3)),INDEX('Issue Code Table'!C:C,MATCH(L:L,'Issue Code Table'!A:A,0)),IF(K3="Critical",6,IF(K3="Significant",5,IF(K3="Moderate",3,2))))</f>
        <v>#N/A</v>
      </c>
    </row>
    <row r="4" spans="1:27" s="119" customFormat="1" ht="79.5" customHeight="1" x14ac:dyDescent="0.25">
      <c r="A4" s="169" t="s">
        <v>124</v>
      </c>
      <c r="B4" s="169" t="s">
        <v>125</v>
      </c>
      <c r="C4" s="169" t="s">
        <v>126</v>
      </c>
      <c r="D4" s="169" t="s">
        <v>117</v>
      </c>
      <c r="E4" s="139" t="s">
        <v>127</v>
      </c>
      <c r="F4" s="169" t="s">
        <v>128</v>
      </c>
      <c r="G4" s="169" t="s">
        <v>129</v>
      </c>
      <c r="H4" s="132"/>
      <c r="I4" s="111"/>
      <c r="J4" s="132"/>
      <c r="K4" s="132" t="s">
        <v>130</v>
      </c>
      <c r="L4" s="149" t="s">
        <v>131</v>
      </c>
      <c r="M4" s="111" t="s">
        <v>132</v>
      </c>
      <c r="N4"/>
      <c r="O4"/>
      <c r="P4"/>
      <c r="Q4"/>
      <c r="R4"/>
      <c r="S4"/>
      <c r="T4"/>
      <c r="U4"/>
      <c r="V4"/>
      <c r="W4"/>
      <c r="X4"/>
      <c r="Y4"/>
      <c r="Z4"/>
      <c r="AA4" s="159" t="e">
        <f>IF(OR(I4="Fail",ISBLANK(I4)),INDEX('Issue Code Table'!C:C,MATCH(L:L,'Issue Code Table'!A:A,0)),IF(K4="Critical",6,IF(K4="Significant",5,IF(K4="Moderate",3,2))))</f>
        <v>#N/A</v>
      </c>
    </row>
    <row r="5" spans="1:27" s="118" customFormat="1" ht="106.5" customHeight="1" x14ac:dyDescent="0.25">
      <c r="A5" s="169" t="s">
        <v>133</v>
      </c>
      <c r="B5" s="169" t="s">
        <v>134</v>
      </c>
      <c r="C5" s="169" t="s">
        <v>135</v>
      </c>
      <c r="D5" s="132" t="s">
        <v>136</v>
      </c>
      <c r="E5" s="169" t="s">
        <v>137</v>
      </c>
      <c r="F5" s="169" t="s">
        <v>138</v>
      </c>
      <c r="G5" s="169" t="s">
        <v>139</v>
      </c>
      <c r="H5" s="132"/>
      <c r="I5" s="111"/>
      <c r="J5" s="132"/>
      <c r="K5" s="141" t="s">
        <v>130</v>
      </c>
      <c r="L5" s="149" t="s">
        <v>140</v>
      </c>
      <c r="M5" s="133" t="s">
        <v>141</v>
      </c>
      <c r="N5"/>
      <c r="O5"/>
      <c r="P5"/>
      <c r="Q5"/>
      <c r="R5"/>
      <c r="S5"/>
      <c r="T5"/>
      <c r="U5"/>
      <c r="V5"/>
      <c r="W5"/>
      <c r="X5"/>
      <c r="Y5"/>
      <c r="Z5"/>
      <c r="AA5" s="159">
        <f>IF(OR(I5="Fail",ISBLANK(I5)),INDEX('Issue Code Table'!C:C,MATCH(L:L,'Issue Code Table'!A:A,0)),IF(K5="Critical",6,IF(K5="Significant",5,IF(K5="Moderate",3,2))))</f>
        <v>5</v>
      </c>
    </row>
    <row r="6" spans="1:27" ht="103.5" customHeight="1" x14ac:dyDescent="0.25">
      <c r="A6" s="169" t="s">
        <v>142</v>
      </c>
      <c r="B6" s="142" t="s">
        <v>143</v>
      </c>
      <c r="C6" s="142" t="s">
        <v>144</v>
      </c>
      <c r="D6" s="132" t="s">
        <v>136</v>
      </c>
      <c r="E6" s="140" t="s">
        <v>145</v>
      </c>
      <c r="F6" s="140" t="s">
        <v>146</v>
      </c>
      <c r="G6" s="140" t="s">
        <v>147</v>
      </c>
      <c r="H6" s="132"/>
      <c r="I6" s="111"/>
      <c r="J6" s="150"/>
      <c r="K6" s="132" t="s">
        <v>130</v>
      </c>
      <c r="L6" s="149" t="s">
        <v>148</v>
      </c>
      <c r="M6" s="134" t="s">
        <v>149</v>
      </c>
      <c r="AA6" s="159" t="e">
        <f>IF(OR(I6="Fail",ISBLANK(I6)),INDEX('Issue Code Table'!C:C,MATCH(L:L,'Issue Code Table'!A:A,0)),IF(K6="Critical",6,IF(K6="Significant",5,IF(K6="Moderate",3,2))))</f>
        <v>#N/A</v>
      </c>
    </row>
    <row r="7" spans="1:27" ht="81" customHeight="1" x14ac:dyDescent="0.25">
      <c r="A7" s="169" t="s">
        <v>150</v>
      </c>
      <c r="B7" s="169" t="s">
        <v>134</v>
      </c>
      <c r="C7" s="169" t="s">
        <v>135</v>
      </c>
      <c r="D7" s="132" t="s">
        <v>151</v>
      </c>
      <c r="E7" s="169" t="s">
        <v>152</v>
      </c>
      <c r="F7" s="169" t="s">
        <v>153</v>
      </c>
      <c r="G7" s="169" t="s">
        <v>154</v>
      </c>
      <c r="H7" s="132"/>
      <c r="I7" s="111"/>
      <c r="J7" s="132"/>
      <c r="K7" s="132" t="s">
        <v>155</v>
      </c>
      <c r="L7" s="149" t="s">
        <v>156</v>
      </c>
      <c r="M7" s="133" t="s">
        <v>157</v>
      </c>
      <c r="AA7" s="159">
        <f>IF(OR(I7="Fail",ISBLANK(I7)),INDEX('Issue Code Table'!C:C,MATCH(L:L,'Issue Code Table'!A:A,0)),IF(K7="Critical",6,IF(K7="Significant",5,IF(K7="Moderate",3,2))))</f>
        <v>5</v>
      </c>
    </row>
    <row r="8" spans="1:27" ht="103.5" customHeight="1" x14ac:dyDescent="0.25">
      <c r="A8" s="169" t="s">
        <v>158</v>
      </c>
      <c r="B8" s="169" t="s">
        <v>134</v>
      </c>
      <c r="C8" s="169" t="s">
        <v>135</v>
      </c>
      <c r="D8" s="132" t="s">
        <v>136</v>
      </c>
      <c r="E8" s="169" t="s">
        <v>159</v>
      </c>
      <c r="F8" s="169" t="s">
        <v>160</v>
      </c>
      <c r="G8" s="169" t="s">
        <v>161</v>
      </c>
      <c r="H8" s="131"/>
      <c r="I8" s="111"/>
      <c r="J8" s="132"/>
      <c r="K8" s="132" t="s">
        <v>130</v>
      </c>
      <c r="L8" s="149" t="s">
        <v>162</v>
      </c>
      <c r="M8" s="133" t="s">
        <v>163</v>
      </c>
      <c r="AA8" s="159">
        <f>IF(OR(I8="Fail",ISBLANK(I8)),INDEX('Issue Code Table'!C:C,MATCH(L:L,'Issue Code Table'!A:A,0)),IF(K8="Critical",6,IF(K8="Significant",5,IF(K8="Moderate",3,2))))</f>
        <v>7</v>
      </c>
    </row>
    <row r="9" spans="1:27" s="118" customFormat="1" ht="100.5" customHeight="1" x14ac:dyDescent="0.25">
      <c r="A9" s="169" t="s">
        <v>164</v>
      </c>
      <c r="B9" s="169" t="s">
        <v>134</v>
      </c>
      <c r="C9" s="169" t="s">
        <v>135</v>
      </c>
      <c r="D9" s="132" t="s">
        <v>136</v>
      </c>
      <c r="E9" s="169" t="s">
        <v>165</v>
      </c>
      <c r="F9" s="169" t="s">
        <v>166</v>
      </c>
      <c r="G9" s="169" t="s">
        <v>167</v>
      </c>
      <c r="H9" s="132"/>
      <c r="I9" s="111"/>
      <c r="J9" s="132"/>
      <c r="K9" s="132" t="s">
        <v>130</v>
      </c>
      <c r="L9" s="149" t="s">
        <v>168</v>
      </c>
      <c r="M9" s="133" t="s">
        <v>169</v>
      </c>
      <c r="N9"/>
      <c r="O9"/>
      <c r="P9"/>
      <c r="Q9"/>
      <c r="R9"/>
      <c r="S9"/>
      <c r="T9"/>
      <c r="U9"/>
      <c r="V9"/>
      <c r="W9"/>
      <c r="X9"/>
      <c r="Y9"/>
      <c r="Z9"/>
      <c r="AA9" s="159">
        <f>IF(OR(I9="Fail",ISBLANK(I9)),INDEX('Issue Code Table'!C:C,MATCH(L:L,'Issue Code Table'!A:A,0)),IF(K9="Critical",6,IF(K9="Significant",5,IF(K9="Moderate",3,2))))</f>
        <v>7</v>
      </c>
    </row>
    <row r="10" spans="1:27" ht="112.5" customHeight="1" x14ac:dyDescent="0.25">
      <c r="A10" s="169" t="s">
        <v>170</v>
      </c>
      <c r="B10" s="142" t="s">
        <v>171</v>
      </c>
      <c r="C10" s="142" t="s">
        <v>172</v>
      </c>
      <c r="D10" s="132" t="s">
        <v>136</v>
      </c>
      <c r="E10" s="140" t="s">
        <v>173</v>
      </c>
      <c r="F10" s="169" t="s">
        <v>174</v>
      </c>
      <c r="G10" s="138" t="s">
        <v>175</v>
      </c>
      <c r="H10" s="132"/>
      <c r="I10" s="111"/>
      <c r="J10" s="150"/>
      <c r="K10" s="132" t="s">
        <v>155</v>
      </c>
      <c r="L10" s="149" t="s">
        <v>176</v>
      </c>
      <c r="M10" s="153" t="s">
        <v>177</v>
      </c>
      <c r="AA10" s="159">
        <f>IF(OR(I10="Fail",ISBLANK(I10)),INDEX('Issue Code Table'!C:C,MATCH(L:L,'Issue Code Table'!A:A,0)),IF(K10="Critical",6,IF(K10="Significant",5,IF(K10="Moderate",3,2))))</f>
        <v>4</v>
      </c>
    </row>
    <row r="11" spans="1:27" ht="153" customHeight="1" x14ac:dyDescent="0.25">
      <c r="A11" s="169" t="s">
        <v>178</v>
      </c>
      <c r="B11" s="142" t="s">
        <v>179</v>
      </c>
      <c r="C11" s="142" t="s">
        <v>180</v>
      </c>
      <c r="D11" s="132" t="s">
        <v>136</v>
      </c>
      <c r="E11" s="140" t="s">
        <v>181</v>
      </c>
      <c r="F11" s="132" t="s">
        <v>182</v>
      </c>
      <c r="G11" s="132" t="s">
        <v>183</v>
      </c>
      <c r="H11" s="132"/>
      <c r="I11" s="111"/>
      <c r="J11" s="150"/>
      <c r="K11" s="132" t="s">
        <v>130</v>
      </c>
      <c r="L11" s="149" t="s">
        <v>184</v>
      </c>
      <c r="M11" s="133" t="s">
        <v>185</v>
      </c>
      <c r="AA11" s="159">
        <f>IF(OR(I11="Fail",ISBLANK(I11)),INDEX('Issue Code Table'!C:C,MATCH(L:L,'Issue Code Table'!A:A,0)),IF(K11="Critical",6,IF(K11="Significant",5,IF(K11="Moderate",3,2))))</f>
        <v>5</v>
      </c>
    </row>
    <row r="12" spans="1:27" ht="217.5" customHeight="1" x14ac:dyDescent="0.25">
      <c r="A12" s="169" t="s">
        <v>186</v>
      </c>
      <c r="B12" s="142" t="s">
        <v>187</v>
      </c>
      <c r="C12" s="142" t="s">
        <v>188</v>
      </c>
      <c r="D12" s="132" t="s">
        <v>136</v>
      </c>
      <c r="E12" s="140" t="s">
        <v>189</v>
      </c>
      <c r="F12" s="140" t="s">
        <v>190</v>
      </c>
      <c r="G12" s="140" t="s">
        <v>191</v>
      </c>
      <c r="H12" s="132"/>
      <c r="I12" s="111"/>
      <c r="J12" s="150"/>
      <c r="K12" s="132" t="s">
        <v>130</v>
      </c>
      <c r="L12" s="149" t="s">
        <v>192</v>
      </c>
      <c r="M12" s="133" t="s">
        <v>193</v>
      </c>
      <c r="AA12" s="159">
        <f>IF(OR(I12="Fail",ISBLANK(I12)),INDEX('Issue Code Table'!C:C,MATCH(L:L,'Issue Code Table'!A:A,0)),IF(K12="Critical",6,IF(K12="Significant",5,IF(K12="Moderate",3,2))))</f>
        <v>7</v>
      </c>
    </row>
    <row r="13" spans="1:27" s="118" customFormat="1" ht="159" customHeight="1" x14ac:dyDescent="0.25">
      <c r="A13" s="169" t="s">
        <v>194</v>
      </c>
      <c r="B13" s="169" t="s">
        <v>187</v>
      </c>
      <c r="C13" s="169" t="s">
        <v>188</v>
      </c>
      <c r="D13" s="132" t="s">
        <v>117</v>
      </c>
      <c r="E13" s="169" t="s">
        <v>195</v>
      </c>
      <c r="F13" s="169" t="s">
        <v>196</v>
      </c>
      <c r="G13" s="169" t="s">
        <v>197</v>
      </c>
      <c r="H13" s="132"/>
      <c r="I13" s="111"/>
      <c r="J13" s="132"/>
      <c r="K13" s="141" t="s">
        <v>121</v>
      </c>
      <c r="L13" s="149" t="s">
        <v>198</v>
      </c>
      <c r="M13" s="133" t="s">
        <v>199</v>
      </c>
      <c r="N13"/>
      <c r="O13"/>
      <c r="P13"/>
      <c r="Q13"/>
      <c r="R13"/>
      <c r="S13"/>
      <c r="T13"/>
      <c r="U13"/>
      <c r="V13"/>
      <c r="W13"/>
      <c r="X13"/>
      <c r="Y13"/>
      <c r="Z13"/>
      <c r="AA13" s="159">
        <f>IF(OR(I13="Fail",ISBLANK(I13)),INDEX('Issue Code Table'!C:C,MATCH(L:L,'Issue Code Table'!A:A,0)),IF(K13="Critical",6,IF(K13="Significant",5,IF(K13="Moderate",3,2))))</f>
        <v>7</v>
      </c>
    </row>
    <row r="14" spans="1:27" ht="168" customHeight="1" x14ac:dyDescent="0.25">
      <c r="A14" s="170" t="s">
        <v>200</v>
      </c>
      <c r="B14" s="170" t="s">
        <v>201</v>
      </c>
      <c r="C14" s="170" t="s">
        <v>202</v>
      </c>
      <c r="D14" s="132" t="s">
        <v>117</v>
      </c>
      <c r="E14" s="169" t="s">
        <v>203</v>
      </c>
      <c r="F14" s="169" t="s">
        <v>204</v>
      </c>
      <c r="G14" s="169" t="s">
        <v>205</v>
      </c>
      <c r="H14" s="132"/>
      <c r="I14" s="111"/>
      <c r="J14" s="132" t="s">
        <v>206</v>
      </c>
      <c r="K14" s="132" t="s">
        <v>130</v>
      </c>
      <c r="L14" s="149" t="s">
        <v>207</v>
      </c>
      <c r="M14" s="133" t="s">
        <v>208</v>
      </c>
      <c r="AA14" s="159">
        <f>IF(OR(I14="Fail",ISBLANK(I14)),INDEX('Issue Code Table'!C:C,MATCH(L:L,'Issue Code Table'!A:A,0)),IF(K14="Critical",6,IF(K14="Significant",5,IF(K14="Moderate",3,2))))</f>
        <v>7</v>
      </c>
    </row>
    <row r="15" spans="1:27" s="130" customFormat="1" ht="267.64999999999998" customHeight="1" x14ac:dyDescent="0.25">
      <c r="A15" s="169" t="s">
        <v>209</v>
      </c>
      <c r="B15" s="169" t="s">
        <v>201</v>
      </c>
      <c r="C15" s="169" t="s">
        <v>202</v>
      </c>
      <c r="D15" s="132" t="s">
        <v>117</v>
      </c>
      <c r="E15" s="142" t="s">
        <v>210</v>
      </c>
      <c r="F15" s="142" t="s">
        <v>211</v>
      </c>
      <c r="G15" s="142" t="s">
        <v>212</v>
      </c>
      <c r="H15" s="132"/>
      <c r="I15" s="111"/>
      <c r="J15" s="132"/>
      <c r="K15" s="132" t="s">
        <v>130</v>
      </c>
      <c r="L15" s="149" t="s">
        <v>213</v>
      </c>
      <c r="M15" s="111" t="s">
        <v>214</v>
      </c>
      <c r="N15"/>
      <c r="O15"/>
      <c r="P15"/>
      <c r="Q15"/>
      <c r="R15"/>
      <c r="S15"/>
      <c r="T15"/>
      <c r="U15"/>
      <c r="V15"/>
      <c r="W15"/>
      <c r="X15"/>
      <c r="Y15"/>
      <c r="Z15"/>
      <c r="AA15" s="159" t="e">
        <f>IF(OR(I15="Fail",ISBLANK(I15)),INDEX('Issue Code Table'!C:C,MATCH(L:L,'Issue Code Table'!A:A,0)),IF(K15="Critical",6,IF(K15="Significant",5,IF(K15="Moderate",3,2))))</f>
        <v>#N/A</v>
      </c>
    </row>
    <row r="16" spans="1:27" s="130" customFormat="1" ht="139.5" customHeight="1" x14ac:dyDescent="0.25">
      <c r="A16" s="169" t="s">
        <v>215</v>
      </c>
      <c r="B16" s="169" t="s">
        <v>216</v>
      </c>
      <c r="C16" s="169" t="s">
        <v>217</v>
      </c>
      <c r="D16" s="169" t="s">
        <v>117</v>
      </c>
      <c r="E16" s="169" t="s">
        <v>218</v>
      </c>
      <c r="F16" s="169" t="s">
        <v>219</v>
      </c>
      <c r="G16" s="169" t="s">
        <v>220</v>
      </c>
      <c r="H16" s="132"/>
      <c r="I16" s="111"/>
      <c r="J16" s="132"/>
      <c r="K16" s="132" t="s">
        <v>130</v>
      </c>
      <c r="L16" s="149" t="s">
        <v>221</v>
      </c>
      <c r="M16" s="133" t="s">
        <v>222</v>
      </c>
      <c r="N16"/>
      <c r="O16"/>
      <c r="P16"/>
      <c r="Q16"/>
      <c r="R16"/>
      <c r="S16"/>
      <c r="T16"/>
      <c r="U16"/>
      <c r="V16"/>
      <c r="W16"/>
      <c r="X16"/>
      <c r="Y16"/>
      <c r="Z16"/>
      <c r="AA16" s="159">
        <f>IF(OR(I16="Fail",ISBLANK(I16)),INDEX('Issue Code Table'!C:C,MATCH(L:L,'Issue Code Table'!A:A,0)),IF(K16="Critical",6,IF(K16="Significant",5,IF(K16="Moderate",3,2))))</f>
        <v>7</v>
      </c>
    </row>
    <row r="17" spans="1:27" ht="225" x14ac:dyDescent="0.25">
      <c r="A17" s="151" t="s">
        <v>223</v>
      </c>
      <c r="B17" s="142" t="s">
        <v>224</v>
      </c>
      <c r="C17" s="142" t="s">
        <v>225</v>
      </c>
      <c r="D17" s="142" t="s">
        <v>226</v>
      </c>
      <c r="E17" s="140" t="s">
        <v>227</v>
      </c>
      <c r="F17" s="140" t="s">
        <v>228</v>
      </c>
      <c r="G17" s="169" t="s">
        <v>229</v>
      </c>
      <c r="H17" s="132"/>
      <c r="I17" s="111"/>
      <c r="J17" s="140" t="s">
        <v>230</v>
      </c>
      <c r="K17" s="132" t="s">
        <v>231</v>
      </c>
      <c r="L17" s="149" t="s">
        <v>232</v>
      </c>
      <c r="M17" s="111" t="s">
        <v>233</v>
      </c>
      <c r="AA17" s="159" t="e">
        <f>IF(OR(I17="Fail",ISBLANK(I17)),INDEX('Issue Code Table'!C:C,MATCH(L:L,'Issue Code Table'!A:A,0)),IF(K17="Critical",6,IF(K17="Significant",5,IF(K17="Moderate",3,2))))</f>
        <v>#N/A</v>
      </c>
    </row>
    <row r="18" spans="1:27" s="119" customFormat="1" ht="266.25" customHeight="1" x14ac:dyDescent="0.25">
      <c r="A18" s="169" t="s">
        <v>234</v>
      </c>
      <c r="B18" s="169" t="s">
        <v>235</v>
      </c>
      <c r="C18" s="169" t="s">
        <v>236</v>
      </c>
      <c r="D18" s="169" t="s">
        <v>117</v>
      </c>
      <c r="E18" s="169" t="s">
        <v>237</v>
      </c>
      <c r="F18" s="169" t="s">
        <v>238</v>
      </c>
      <c r="G18" s="169" t="s">
        <v>239</v>
      </c>
      <c r="H18" s="132"/>
      <c r="I18" s="111"/>
      <c r="J18" s="132"/>
      <c r="K18" s="132" t="s">
        <v>155</v>
      </c>
      <c r="L18" s="149" t="s">
        <v>240</v>
      </c>
      <c r="M18" s="111" t="s">
        <v>241</v>
      </c>
      <c r="N18"/>
      <c r="O18"/>
      <c r="P18"/>
      <c r="Q18"/>
      <c r="R18"/>
      <c r="S18"/>
      <c r="T18"/>
      <c r="U18"/>
      <c r="V18"/>
      <c r="W18"/>
      <c r="X18"/>
      <c r="Y18"/>
      <c r="Z18"/>
      <c r="AA18" s="159" t="e">
        <f>IF(OR(I18="Fail",ISBLANK(I18)),INDEX('Issue Code Table'!C:C,MATCH(L:L,'Issue Code Table'!A:A,0)),IF(K18="Critical",6,IF(K18="Significant",5,IF(K18="Moderate",3,2))))</f>
        <v>#N/A</v>
      </c>
    </row>
    <row r="19" spans="1:27" s="119" customFormat="1" ht="72.75" customHeight="1" x14ac:dyDescent="0.25">
      <c r="A19" s="169" t="s">
        <v>242</v>
      </c>
      <c r="B19" s="169" t="s">
        <v>235</v>
      </c>
      <c r="C19" s="169" t="s">
        <v>236</v>
      </c>
      <c r="D19" s="169" t="s">
        <v>117</v>
      </c>
      <c r="E19" s="169" t="s">
        <v>243</v>
      </c>
      <c r="F19" s="169" t="s">
        <v>244</v>
      </c>
      <c r="G19" s="169" t="s">
        <v>245</v>
      </c>
      <c r="H19" s="132"/>
      <c r="I19" s="111"/>
      <c r="J19" s="132"/>
      <c r="K19" s="132" t="s">
        <v>155</v>
      </c>
      <c r="L19" s="149" t="s">
        <v>240</v>
      </c>
      <c r="M19" s="111" t="s">
        <v>241</v>
      </c>
      <c r="N19"/>
      <c r="O19"/>
      <c r="P19"/>
      <c r="Q19"/>
      <c r="R19"/>
      <c r="S19"/>
      <c r="T19"/>
      <c r="U19"/>
      <c r="V19"/>
      <c r="W19"/>
      <c r="X19"/>
      <c r="Y19"/>
      <c r="Z19"/>
      <c r="AA19" s="159" t="e">
        <f>IF(OR(I19="Fail",ISBLANK(I19)),INDEX('Issue Code Table'!C:C,MATCH(L:L,'Issue Code Table'!A:A,0)),IF(K19="Critical",6,IF(K19="Significant",5,IF(K19="Moderate",3,2))))</f>
        <v>#N/A</v>
      </c>
    </row>
    <row r="20" spans="1:27" ht="105.75" customHeight="1" x14ac:dyDescent="0.25">
      <c r="A20" s="169" t="s">
        <v>246</v>
      </c>
      <c r="B20" s="169" t="s">
        <v>247</v>
      </c>
      <c r="C20" s="169" t="s">
        <v>248</v>
      </c>
      <c r="D20" s="132" t="s">
        <v>117</v>
      </c>
      <c r="E20" s="169" t="s">
        <v>249</v>
      </c>
      <c r="F20" s="169" t="s">
        <v>250</v>
      </c>
      <c r="G20" s="142" t="s">
        <v>251</v>
      </c>
      <c r="H20" s="132"/>
      <c r="I20" s="111"/>
      <c r="J20" s="132"/>
      <c r="K20" s="132" t="s">
        <v>155</v>
      </c>
      <c r="L20" s="149" t="s">
        <v>252</v>
      </c>
      <c r="M20" s="133" t="s">
        <v>253</v>
      </c>
      <c r="AA20" s="159">
        <f>IF(OR(I20="Fail",ISBLANK(I20)),INDEX('Issue Code Table'!C:C,MATCH(L:L,'Issue Code Table'!A:A,0)),IF(K20="Critical",6,IF(K20="Significant",5,IF(K20="Moderate",3,2))))</f>
        <v>4</v>
      </c>
    </row>
    <row r="21" spans="1:27" s="119" customFormat="1" ht="108.75" customHeight="1" x14ac:dyDescent="0.25">
      <c r="A21" s="169" t="s">
        <v>254</v>
      </c>
      <c r="B21" s="169" t="s">
        <v>255</v>
      </c>
      <c r="C21" s="169" t="s">
        <v>256</v>
      </c>
      <c r="D21" s="169" t="s">
        <v>136</v>
      </c>
      <c r="E21" s="171" t="s">
        <v>257</v>
      </c>
      <c r="F21" s="171" t="s">
        <v>258</v>
      </c>
      <c r="G21" s="171" t="s">
        <v>259</v>
      </c>
      <c r="H21" s="132"/>
      <c r="I21" s="111"/>
      <c r="J21" s="132"/>
      <c r="K21" s="132" t="s">
        <v>130</v>
      </c>
      <c r="L21" s="149" t="s">
        <v>260</v>
      </c>
      <c r="M21" s="111" t="s">
        <v>261</v>
      </c>
      <c r="N21"/>
      <c r="O21"/>
      <c r="P21"/>
      <c r="Q21"/>
      <c r="R21"/>
      <c r="S21"/>
      <c r="T21"/>
      <c r="U21"/>
      <c r="V21"/>
      <c r="W21"/>
      <c r="X21"/>
      <c r="Y21"/>
      <c r="Z21"/>
      <c r="AA21" s="159" t="e">
        <f>IF(OR(I21="Fail",ISBLANK(I21)),INDEX('Issue Code Table'!C:C,MATCH(L:L,'Issue Code Table'!A:A,0)),IF(K21="Critical",6,IF(K21="Significant",5,IF(K21="Moderate",3,2))))</f>
        <v>#N/A</v>
      </c>
    </row>
    <row r="22" spans="1:27" s="130" customFormat="1" ht="90.75" customHeight="1" x14ac:dyDescent="0.25">
      <c r="A22" s="169" t="s">
        <v>262</v>
      </c>
      <c r="B22" s="169" t="s">
        <v>263</v>
      </c>
      <c r="C22" s="169" t="s">
        <v>264</v>
      </c>
      <c r="D22" s="169" t="s">
        <v>151</v>
      </c>
      <c r="E22" s="169" t="s">
        <v>265</v>
      </c>
      <c r="F22" s="169" t="s">
        <v>266</v>
      </c>
      <c r="G22" s="142" t="s">
        <v>267</v>
      </c>
      <c r="H22" s="132"/>
      <c r="I22" s="111"/>
      <c r="J22" s="132"/>
      <c r="K22" s="132" t="s">
        <v>155</v>
      </c>
      <c r="L22" s="149" t="s">
        <v>268</v>
      </c>
      <c r="M22" s="153" t="s">
        <v>269</v>
      </c>
      <c r="N22"/>
      <c r="O22"/>
      <c r="P22"/>
      <c r="Q22"/>
      <c r="R22"/>
      <c r="S22"/>
      <c r="T22"/>
      <c r="U22"/>
      <c r="V22"/>
      <c r="W22"/>
      <c r="X22"/>
      <c r="Y22"/>
      <c r="Z22"/>
      <c r="AA22" s="159">
        <f>IF(OR(I22="Fail",ISBLANK(I22)),INDEX('Issue Code Table'!C:C,MATCH(L:L,'Issue Code Table'!A:A,0)),IF(K22="Critical",6,IF(K22="Significant",5,IF(K22="Moderate",3,2))))</f>
        <v>2</v>
      </c>
    </row>
    <row r="23" spans="1:27" s="119" customFormat="1" ht="121.5" customHeight="1" x14ac:dyDescent="0.25">
      <c r="A23" s="169" t="s">
        <v>270</v>
      </c>
      <c r="B23" s="169" t="s">
        <v>271</v>
      </c>
      <c r="C23" s="169" t="s">
        <v>272</v>
      </c>
      <c r="D23" s="169" t="s">
        <v>136</v>
      </c>
      <c r="E23" s="171" t="s">
        <v>273</v>
      </c>
      <c r="F23" s="171" t="s">
        <v>274</v>
      </c>
      <c r="G23" s="171" t="s">
        <v>275</v>
      </c>
      <c r="H23" s="132"/>
      <c r="I23" s="111"/>
      <c r="J23" s="132"/>
      <c r="K23" s="132" t="s">
        <v>155</v>
      </c>
      <c r="L23" s="149" t="s">
        <v>276</v>
      </c>
      <c r="M23" s="133" t="s">
        <v>277</v>
      </c>
      <c r="N23"/>
      <c r="O23"/>
      <c r="P23"/>
      <c r="Q23"/>
      <c r="R23"/>
      <c r="S23"/>
      <c r="T23"/>
      <c r="U23"/>
      <c r="V23"/>
      <c r="W23"/>
      <c r="X23"/>
      <c r="Y23"/>
      <c r="Z23"/>
      <c r="AA23" s="159">
        <f>IF(OR(I23="Fail",ISBLANK(I23)),INDEX('Issue Code Table'!C:C,MATCH(L:L,'Issue Code Table'!A:A,0)),IF(K23="Critical",6,IF(K23="Significant",5,IF(K23="Moderate",3,2))))</f>
        <v>3</v>
      </c>
    </row>
    <row r="24" spans="1:27" ht="149.25" customHeight="1" x14ac:dyDescent="0.25">
      <c r="A24" s="170" t="s">
        <v>278</v>
      </c>
      <c r="B24" s="172" t="s">
        <v>279</v>
      </c>
      <c r="C24" s="172" t="s">
        <v>280</v>
      </c>
      <c r="D24" s="170" t="s">
        <v>136</v>
      </c>
      <c r="E24" s="143" t="s">
        <v>281</v>
      </c>
      <c r="F24" s="143" t="s">
        <v>282</v>
      </c>
      <c r="G24" s="143" t="s">
        <v>283</v>
      </c>
      <c r="H24" s="141"/>
      <c r="I24" s="111"/>
      <c r="J24" s="152"/>
      <c r="K24" s="141" t="s">
        <v>155</v>
      </c>
      <c r="L24" s="149" t="s">
        <v>284</v>
      </c>
      <c r="M24" s="133" t="s">
        <v>285</v>
      </c>
      <c r="AA24" s="159">
        <f>IF(OR(I24="Fail",ISBLANK(I24)),INDEX('Issue Code Table'!C:C,MATCH(L:L,'Issue Code Table'!A:A,0)),IF(K24="Critical",6,IF(K24="Significant",5,IF(K24="Moderate",3,2))))</f>
        <v>4</v>
      </c>
    </row>
    <row r="25" spans="1:27" ht="66.75" customHeight="1" x14ac:dyDescent="0.25">
      <c r="A25" s="169" t="s">
        <v>286</v>
      </c>
      <c r="B25" s="142" t="s">
        <v>287</v>
      </c>
      <c r="C25" s="142" t="s">
        <v>288</v>
      </c>
      <c r="D25" s="169" t="s">
        <v>136</v>
      </c>
      <c r="E25" s="140" t="s">
        <v>289</v>
      </c>
      <c r="F25" s="140" t="s">
        <v>290</v>
      </c>
      <c r="G25" s="140" t="s">
        <v>291</v>
      </c>
      <c r="H25" s="132"/>
      <c r="I25" s="111"/>
      <c r="J25" s="150" t="s">
        <v>292</v>
      </c>
      <c r="K25" s="132" t="s">
        <v>130</v>
      </c>
      <c r="L25" s="149" t="s">
        <v>293</v>
      </c>
      <c r="M25" s="133" t="s">
        <v>294</v>
      </c>
      <c r="AA25" s="159">
        <f>IF(OR(I25="Fail",ISBLANK(I25)),INDEX('Issue Code Table'!C:C,MATCH(L:L,'Issue Code Table'!A:A,0)),IF(K25="Critical",6,IF(K25="Significant",5,IF(K25="Moderate",3,2))))</f>
        <v>6</v>
      </c>
    </row>
    <row r="26" spans="1:27" ht="79.5" customHeight="1" x14ac:dyDescent="0.25">
      <c r="A26" s="169" t="s">
        <v>295</v>
      </c>
      <c r="B26" s="142" t="s">
        <v>296</v>
      </c>
      <c r="C26" s="142" t="s">
        <v>297</v>
      </c>
      <c r="D26" s="169" t="s">
        <v>136</v>
      </c>
      <c r="E26" s="140" t="s">
        <v>298</v>
      </c>
      <c r="F26" s="140" t="s">
        <v>299</v>
      </c>
      <c r="G26" s="140" t="s">
        <v>300</v>
      </c>
      <c r="H26" s="132"/>
      <c r="I26" s="111"/>
      <c r="J26" s="150" t="s">
        <v>301</v>
      </c>
      <c r="K26" s="132" t="s">
        <v>130</v>
      </c>
      <c r="L26" s="149" t="s">
        <v>302</v>
      </c>
      <c r="M26" s="133" t="s">
        <v>303</v>
      </c>
      <c r="AA26" s="159">
        <f>IF(OR(I26="Fail",ISBLANK(I26)),INDEX('Issue Code Table'!C:C,MATCH(L:L,'Issue Code Table'!A:A,0)),IF(K26="Critical",6,IF(K26="Significant",5,IF(K26="Moderate",3,2))))</f>
        <v>5</v>
      </c>
    </row>
    <row r="27" spans="1:27" ht="127.5" customHeight="1" x14ac:dyDescent="0.25">
      <c r="A27" s="151" t="s">
        <v>304</v>
      </c>
      <c r="B27" s="142" t="s">
        <v>305</v>
      </c>
      <c r="C27" s="142" t="s">
        <v>306</v>
      </c>
      <c r="D27" s="142" t="s">
        <v>226</v>
      </c>
      <c r="E27" s="169" t="s">
        <v>307</v>
      </c>
      <c r="F27" s="169" t="s">
        <v>308</v>
      </c>
      <c r="G27" s="169" t="s">
        <v>309</v>
      </c>
      <c r="H27" s="132"/>
      <c r="I27" s="111"/>
      <c r="J27" s="150" t="s">
        <v>310</v>
      </c>
      <c r="K27" s="132" t="s">
        <v>130</v>
      </c>
      <c r="L27" s="149" t="s">
        <v>311</v>
      </c>
      <c r="M27" s="134" t="s">
        <v>312</v>
      </c>
      <c r="AA27" s="159" t="e">
        <f>IF(OR(I27="Fail",ISBLANK(I27)),INDEX('Issue Code Table'!C:C,MATCH(L:L,'Issue Code Table'!A:A,0)),IF(K27="Critical",6,IF(K27="Significant",5,IF(K27="Moderate",3,2))))</f>
        <v>#N/A</v>
      </c>
    </row>
    <row r="28" spans="1:27" ht="135" customHeight="1" x14ac:dyDescent="0.25">
      <c r="A28" s="169" t="s">
        <v>313</v>
      </c>
      <c r="B28" s="142" t="s">
        <v>314</v>
      </c>
      <c r="C28" s="142" t="s">
        <v>315</v>
      </c>
      <c r="D28" s="132" t="s">
        <v>136</v>
      </c>
      <c r="E28" s="140" t="s">
        <v>316</v>
      </c>
      <c r="F28" s="140" t="s">
        <v>317</v>
      </c>
      <c r="G28" s="140" t="s">
        <v>318</v>
      </c>
      <c r="H28" s="132"/>
      <c r="I28" s="111"/>
      <c r="J28" s="150" t="s">
        <v>319</v>
      </c>
      <c r="K28" s="132" t="s">
        <v>130</v>
      </c>
      <c r="L28" s="149" t="s">
        <v>320</v>
      </c>
      <c r="M28" s="133" t="s">
        <v>321</v>
      </c>
      <c r="AA28" s="159">
        <f>IF(OR(I28="Fail",ISBLANK(I28)),INDEX('Issue Code Table'!C:C,MATCH(L:L,'Issue Code Table'!A:A,0)),IF(K28="Critical",6,IF(K28="Significant",5,IF(K28="Moderate",3,2))))</f>
        <v>5</v>
      </c>
    </row>
    <row r="29" spans="1:27" ht="96.75" customHeight="1" x14ac:dyDescent="0.25">
      <c r="A29" s="151" t="s">
        <v>322</v>
      </c>
      <c r="B29" s="142" t="s">
        <v>314</v>
      </c>
      <c r="C29" s="142" t="s">
        <v>315</v>
      </c>
      <c r="D29" s="142" t="s">
        <v>226</v>
      </c>
      <c r="E29" s="140" t="s">
        <v>323</v>
      </c>
      <c r="F29" s="140" t="s">
        <v>324</v>
      </c>
      <c r="G29" s="140" t="s">
        <v>325</v>
      </c>
      <c r="H29" s="132"/>
      <c r="I29" s="111"/>
      <c r="J29" s="150" t="s">
        <v>326</v>
      </c>
      <c r="K29" s="132" t="s">
        <v>130</v>
      </c>
      <c r="L29" s="149" t="s">
        <v>320</v>
      </c>
      <c r="M29" s="133" t="s">
        <v>321</v>
      </c>
      <c r="AA29" s="159">
        <f>IF(OR(I29="Fail",ISBLANK(I29)),INDEX('Issue Code Table'!C:C,MATCH(L:L,'Issue Code Table'!A:A,0)),IF(K29="Critical",6,IF(K29="Significant",5,IF(K29="Moderate",3,2))))</f>
        <v>5</v>
      </c>
    </row>
    <row r="30" spans="1:27" ht="87" customHeight="1" x14ac:dyDescent="0.25">
      <c r="A30" s="151" t="s">
        <v>327</v>
      </c>
      <c r="B30" s="142" t="s">
        <v>328</v>
      </c>
      <c r="C30" s="142" t="s">
        <v>329</v>
      </c>
      <c r="D30" s="142" t="s">
        <v>226</v>
      </c>
      <c r="E30" s="142" t="s">
        <v>330</v>
      </c>
      <c r="F30" s="140" t="s">
        <v>331</v>
      </c>
      <c r="G30" s="140" t="s">
        <v>332</v>
      </c>
      <c r="H30" s="132"/>
      <c r="I30" s="111"/>
      <c r="J30" s="149" t="s">
        <v>333</v>
      </c>
      <c r="K30" s="132" t="s">
        <v>130</v>
      </c>
      <c r="L30" s="149" t="s">
        <v>334</v>
      </c>
      <c r="M30" s="133" t="s">
        <v>335</v>
      </c>
      <c r="AA30" s="159">
        <f>IF(OR(I30="Fail",ISBLANK(I30)),INDEX('Issue Code Table'!C:C,MATCH(L:L,'Issue Code Table'!A:A,0)),IF(K30="Critical",6,IF(K30="Significant",5,IF(K30="Moderate",3,2))))</f>
        <v>6</v>
      </c>
    </row>
    <row r="31" spans="1:27" ht="123.75" customHeight="1" x14ac:dyDescent="0.25">
      <c r="A31" s="151" t="s">
        <v>336</v>
      </c>
      <c r="B31" s="175" t="s">
        <v>337</v>
      </c>
      <c r="C31" s="175" t="s">
        <v>338</v>
      </c>
      <c r="D31" s="142" t="s">
        <v>226</v>
      </c>
      <c r="E31" s="140" t="s">
        <v>339</v>
      </c>
      <c r="F31" s="140" t="s">
        <v>340</v>
      </c>
      <c r="G31" s="140" t="s">
        <v>341</v>
      </c>
      <c r="H31" s="132"/>
      <c r="I31" s="111"/>
      <c r="J31" s="150"/>
      <c r="K31" s="132" t="s">
        <v>130</v>
      </c>
      <c r="L31" s="149" t="s">
        <v>342</v>
      </c>
      <c r="M31" s="133" t="s">
        <v>343</v>
      </c>
      <c r="AA31" s="159">
        <f>IF(OR(I31="Fail",ISBLANK(I31)),INDEX('Issue Code Table'!C:C,MATCH(L:L,'Issue Code Table'!A:A,0)),IF(K31="Critical",6,IF(K31="Significant",5,IF(K31="Moderate",3,2))))</f>
        <v>5</v>
      </c>
    </row>
    <row r="32" spans="1:27" x14ac:dyDescent="0.25">
      <c r="A32" s="49"/>
      <c r="B32" s="163" t="s">
        <v>344</v>
      </c>
      <c r="C32" s="56"/>
      <c r="D32" s="49"/>
      <c r="E32" s="49"/>
      <c r="F32" s="49"/>
      <c r="G32" s="49"/>
      <c r="H32" s="49"/>
      <c r="I32" s="49"/>
      <c r="J32" s="49"/>
      <c r="K32" s="49"/>
      <c r="L32" s="49"/>
      <c r="M32" s="117"/>
      <c r="AA32" s="49"/>
    </row>
    <row r="33" spans="8:12" hidden="1" x14ac:dyDescent="0.25">
      <c r="K33"/>
      <c r="L33"/>
    </row>
    <row r="34" spans="8:12" hidden="1" x14ac:dyDescent="0.25">
      <c r="K34"/>
      <c r="L34"/>
    </row>
    <row r="35" spans="8:12" hidden="1" x14ac:dyDescent="0.25">
      <c r="K35"/>
      <c r="L35"/>
    </row>
    <row r="36" spans="8:12" hidden="1" x14ac:dyDescent="0.25">
      <c r="H36" t="s">
        <v>345</v>
      </c>
      <c r="K36"/>
      <c r="L36"/>
    </row>
    <row r="37" spans="8:12" hidden="1" x14ac:dyDescent="0.25">
      <c r="H37" t="s">
        <v>55</v>
      </c>
    </row>
    <row r="38" spans="8:12" hidden="1" x14ac:dyDescent="0.25">
      <c r="H38" t="s">
        <v>56</v>
      </c>
    </row>
    <row r="39" spans="8:12" hidden="1" x14ac:dyDescent="0.25">
      <c r="H39" t="s">
        <v>44</v>
      </c>
    </row>
    <row r="40" spans="8:12" hidden="1" x14ac:dyDescent="0.25">
      <c r="H40" t="s">
        <v>346</v>
      </c>
    </row>
    <row r="41" spans="8:12" hidden="1" x14ac:dyDescent="0.25">
      <c r="H41" t="s">
        <v>347</v>
      </c>
    </row>
    <row r="42" spans="8:12" hidden="1" x14ac:dyDescent="0.25">
      <c r="H42" t="s">
        <v>348</v>
      </c>
    </row>
    <row r="43" spans="8:12" hidden="1" x14ac:dyDescent="0.25"/>
    <row r="44" spans="8:12" hidden="1" x14ac:dyDescent="0.25">
      <c r="H44" s="108" t="s">
        <v>349</v>
      </c>
    </row>
    <row r="45" spans="8:12" hidden="1" x14ac:dyDescent="0.25">
      <c r="H45" s="110" t="s">
        <v>121</v>
      </c>
    </row>
    <row r="46" spans="8:12" hidden="1" x14ac:dyDescent="0.25">
      <c r="H46" s="108" t="s">
        <v>130</v>
      </c>
    </row>
    <row r="47" spans="8:12" hidden="1" x14ac:dyDescent="0.25">
      <c r="H47" s="108" t="s">
        <v>155</v>
      </c>
    </row>
    <row r="48" spans="8:12" hidden="1" x14ac:dyDescent="0.25">
      <c r="H48" s="108" t="s">
        <v>231</v>
      </c>
    </row>
  </sheetData>
  <protectedRanges>
    <protectedRange password="E1A2" sqref="L33:L35 L10:L12 L28:L31 L24:L26 L6:M6 L17:M17" name="Range1"/>
    <protectedRange password="E1A2" sqref="AA33:AA35 AA2:AA31" name="Range1_1"/>
    <protectedRange password="E1A2" sqref="L4:M4" name="Range1_4"/>
    <protectedRange password="E1A2" sqref="L3:M3" name="Range1_2_1"/>
    <protectedRange password="E1A2" sqref="O18:O19" name="Range1_1_1_1"/>
    <protectedRange password="E1A2" sqref="O21" name="Range1_1_1_2"/>
    <protectedRange password="E1A2" sqref="O23" name="Range1_1_1_3"/>
    <protectedRange password="E1A2" sqref="L27:M27" name="Range1_5"/>
    <protectedRange password="E1A2" sqref="L5" name="Range1_6"/>
    <protectedRange password="E1A2" sqref="L9" name="Range1_9"/>
    <protectedRange password="E1A2" sqref="L7" name="Range1_10"/>
    <protectedRange password="E1A2" sqref="L13" name="Range1_11"/>
    <protectedRange password="E1A2" sqref="L15:M15" name="Range1_13"/>
    <protectedRange password="E1A2" sqref="L8" name="Range1_14"/>
    <protectedRange password="E1A2" sqref="L20" name="Range1_12"/>
    <protectedRange password="E1A2" sqref="L14" name="Range1_8"/>
    <protectedRange password="E1A2" sqref="L2:M2" name="Range1_2"/>
  </protectedRanges>
  <autoFilter ref="A2:M32" xr:uid="{05C17BD7-8BD1-44D6-9F08-28EA9B824059}"/>
  <phoneticPr fontId="2" type="noConversion"/>
  <conditionalFormatting sqref="J3">
    <cfRule type="cellIs" dxfId="51" priority="134" stopIfTrue="1" operator="equal">
      <formula>"Pass"</formula>
    </cfRule>
    <cfRule type="cellIs" dxfId="50" priority="135" stopIfTrue="1" operator="equal">
      <formula>"Fail"</formula>
    </cfRule>
    <cfRule type="cellIs" dxfId="49" priority="136" stopIfTrue="1" operator="equal">
      <formula>"Info"</formula>
    </cfRule>
  </conditionalFormatting>
  <conditionalFormatting sqref="J21">
    <cfRule type="cellIs" dxfId="48" priority="128" stopIfTrue="1" operator="equal">
      <formula>"Pass"</formula>
    </cfRule>
    <cfRule type="cellIs" dxfId="47" priority="129" stopIfTrue="1" operator="equal">
      <formula>"Fail"</formula>
    </cfRule>
    <cfRule type="cellIs" dxfId="46" priority="130" stopIfTrue="1" operator="equal">
      <formula>"Info"</formula>
    </cfRule>
  </conditionalFormatting>
  <conditionalFormatting sqref="J23">
    <cfRule type="cellIs" dxfId="45" priority="122" stopIfTrue="1" operator="equal">
      <formula>"Pass"</formula>
    </cfRule>
    <cfRule type="cellIs" dxfId="44" priority="123" stopIfTrue="1" operator="equal">
      <formula>"Fail"</formula>
    </cfRule>
    <cfRule type="cellIs" dxfId="43" priority="124" stopIfTrue="1" operator="equal">
      <formula>"Info"</formula>
    </cfRule>
  </conditionalFormatting>
  <conditionalFormatting sqref="D5">
    <cfRule type="cellIs" dxfId="42" priority="113" stopIfTrue="1" operator="equal">
      <formula>"Pass"</formula>
    </cfRule>
    <cfRule type="cellIs" dxfId="41" priority="114" stopIfTrue="1" operator="equal">
      <formula>"Fail"</formula>
    </cfRule>
    <cfRule type="cellIs" dxfId="40" priority="115" stopIfTrue="1" operator="equal">
      <formula>"Info"</formula>
    </cfRule>
  </conditionalFormatting>
  <conditionalFormatting sqref="D7">
    <cfRule type="cellIs" dxfId="39" priority="95" stopIfTrue="1" operator="equal">
      <formula>"Pass"</formula>
    </cfRule>
    <cfRule type="cellIs" dxfId="38" priority="96" stopIfTrue="1" operator="equal">
      <formula>"Fail"</formula>
    </cfRule>
    <cfRule type="cellIs" dxfId="37" priority="97" stopIfTrue="1" operator="equal">
      <formula>"Info"</formula>
    </cfRule>
  </conditionalFormatting>
  <conditionalFormatting sqref="D9">
    <cfRule type="cellIs" dxfId="36" priority="101" stopIfTrue="1" operator="equal">
      <formula>"Pass"</formula>
    </cfRule>
    <cfRule type="cellIs" dxfId="35" priority="102" stopIfTrue="1" operator="equal">
      <formula>"Fail"</formula>
    </cfRule>
    <cfRule type="cellIs" dxfId="34" priority="103" stopIfTrue="1" operator="equal">
      <formula>"Info"</formula>
    </cfRule>
  </conditionalFormatting>
  <conditionalFormatting sqref="D12">
    <cfRule type="cellIs" dxfId="33" priority="68" stopIfTrue="1" operator="equal">
      <formula>"Pass"</formula>
    </cfRule>
    <cfRule type="cellIs" dxfId="32" priority="69" stopIfTrue="1" operator="equal">
      <formula>"Fail"</formula>
    </cfRule>
    <cfRule type="cellIs" dxfId="31" priority="70" stopIfTrue="1" operator="equal">
      <formula>"Info"</formula>
    </cfRule>
  </conditionalFormatting>
  <conditionalFormatting sqref="D11">
    <cfRule type="cellIs" dxfId="30" priority="59" stopIfTrue="1" operator="equal">
      <formula>"Pass"</formula>
    </cfRule>
    <cfRule type="cellIs" dxfId="29" priority="60" stopIfTrue="1" operator="equal">
      <formula>"Fail"</formula>
    </cfRule>
    <cfRule type="cellIs" dxfId="28" priority="61" stopIfTrue="1" operator="equal">
      <formula>"Info"</formula>
    </cfRule>
  </conditionalFormatting>
  <conditionalFormatting sqref="D10">
    <cfRule type="cellIs" dxfId="27" priority="62" stopIfTrue="1" operator="equal">
      <formula>"Pass"</formula>
    </cfRule>
    <cfRule type="cellIs" dxfId="26" priority="63" stopIfTrue="1" operator="equal">
      <formula>"Fail"</formula>
    </cfRule>
    <cfRule type="cellIs" dxfId="25" priority="64" stopIfTrue="1" operator="equal">
      <formula>"Info"</formula>
    </cfRule>
  </conditionalFormatting>
  <conditionalFormatting sqref="D28">
    <cfRule type="cellIs" dxfId="24" priority="53" stopIfTrue="1" operator="equal">
      <formula>"Pass"</formula>
    </cfRule>
    <cfRule type="cellIs" dxfId="23" priority="54" stopIfTrue="1" operator="equal">
      <formula>"Fail"</formula>
    </cfRule>
    <cfRule type="cellIs" dxfId="22" priority="55" stopIfTrue="1" operator="equal">
      <formula>"Info"</formula>
    </cfRule>
  </conditionalFormatting>
  <conditionalFormatting sqref="D13">
    <cfRule type="cellIs" dxfId="21" priority="47" stopIfTrue="1" operator="equal">
      <formula>"Pass"</formula>
    </cfRule>
    <cfRule type="cellIs" dxfId="20" priority="48" stopIfTrue="1" operator="equal">
      <formula>"Fail"</formula>
    </cfRule>
    <cfRule type="cellIs" dxfId="19" priority="49" stopIfTrue="1" operator="equal">
      <formula>"Info"</formula>
    </cfRule>
  </conditionalFormatting>
  <conditionalFormatting sqref="D15">
    <cfRule type="cellIs" dxfId="18" priority="41" stopIfTrue="1" operator="equal">
      <formula>"Pass"</formula>
    </cfRule>
    <cfRule type="cellIs" dxfId="17" priority="42" stopIfTrue="1" operator="equal">
      <formula>"Fail"</formula>
    </cfRule>
    <cfRule type="cellIs" dxfId="16" priority="43" stopIfTrue="1" operator="equal">
      <formula>"Info"</formula>
    </cfRule>
  </conditionalFormatting>
  <conditionalFormatting sqref="D8">
    <cfRule type="cellIs" dxfId="15" priority="35" stopIfTrue="1" operator="equal">
      <formula>"Pass"</formula>
    </cfRule>
    <cfRule type="cellIs" dxfId="14" priority="36" stopIfTrue="1" operator="equal">
      <formula>"Fail"</formula>
    </cfRule>
    <cfRule type="cellIs" dxfId="13" priority="37" stopIfTrue="1" operator="equal">
      <formula>"Info"</formula>
    </cfRule>
  </conditionalFormatting>
  <conditionalFormatting sqref="D6">
    <cfRule type="cellIs" dxfId="12" priority="29" stopIfTrue="1" operator="equal">
      <formula>"Pass"</formula>
    </cfRule>
    <cfRule type="cellIs" dxfId="11" priority="30" stopIfTrue="1" operator="equal">
      <formula>"Fail"</formula>
    </cfRule>
    <cfRule type="cellIs" dxfId="10" priority="31" stopIfTrue="1" operator="equal">
      <formula>"Info"</formula>
    </cfRule>
  </conditionalFormatting>
  <conditionalFormatting sqref="D20">
    <cfRule type="cellIs" dxfId="9" priority="14" stopIfTrue="1" operator="equal">
      <formula>"Pass"</formula>
    </cfRule>
    <cfRule type="cellIs" dxfId="8" priority="15" stopIfTrue="1" operator="equal">
      <formula>"Fail"</formula>
    </cfRule>
    <cfRule type="cellIs" dxfId="7" priority="16" stopIfTrue="1" operator="equal">
      <formula>"Info"</formula>
    </cfRule>
  </conditionalFormatting>
  <conditionalFormatting sqref="D14">
    <cfRule type="cellIs" dxfId="6" priority="2" stopIfTrue="1" operator="equal">
      <formula>"Pass"</formula>
    </cfRule>
    <cfRule type="cellIs" dxfId="5" priority="3" stopIfTrue="1" operator="equal">
      <formula>"Fail"</formula>
    </cfRule>
    <cfRule type="cellIs" dxfId="4" priority="4" stopIfTrue="1" operator="equal">
      <formula>"Info"</formula>
    </cfRule>
  </conditionalFormatting>
  <conditionalFormatting sqref="L3:L31">
    <cfRule type="expression" dxfId="3" priority="1" stopIfTrue="1">
      <formula>ISERROR(AA3)</formula>
    </cfRule>
  </conditionalFormatting>
  <conditionalFormatting sqref="I3:J31">
    <cfRule type="cellIs" dxfId="2" priority="5" operator="equal">
      <formula>"Pass"</formula>
    </cfRule>
    <cfRule type="cellIs" dxfId="1" priority="6" operator="equal">
      <formula>"Fail"</formula>
    </cfRule>
    <cfRule type="cellIs" dxfId="0" priority="7" operator="equal">
      <formula>"Info"</formula>
    </cfRule>
  </conditionalFormatting>
  <dataValidations count="5">
    <dataValidation type="list" allowBlank="1" showInputMessage="1" showErrorMessage="1" sqref="D29:D31 D17 D27" xr:uid="{00000000-0002-0000-0300-000000000000}">
      <formula1>$H$40:$H$41</formula1>
    </dataValidation>
    <dataValidation type="list" allowBlank="1" showInputMessage="1" showErrorMessage="1" sqref="D3:D4" xr:uid="{00000000-0002-0000-0300-000001000000}">
      <formula1>$H$64:$H$65</formula1>
    </dataValidation>
    <dataValidation type="list" allowBlank="1" showInputMessage="1" showErrorMessage="1" sqref="D18:D19" xr:uid="{00000000-0002-0000-0300-000002000000}">
      <formula1>$H$63:$H$64</formula1>
    </dataValidation>
    <dataValidation type="list" allowBlank="1" showInputMessage="1" showErrorMessage="1" sqref="I3:I31" xr:uid="{00000000-0002-0000-0300-000003000000}">
      <formula1>$H$37:$H$40</formula1>
    </dataValidation>
    <dataValidation type="list" allowBlank="1" showInputMessage="1" showErrorMessage="1" sqref="K3:K31" xr:uid="{00000000-0002-0000-0300-000004000000}">
      <formula1>$H$45:$H$48</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8"/>
  <sheetViews>
    <sheetView showGridLines="0" zoomScale="80" zoomScaleNormal="80" workbookViewId="0">
      <pane ySplit="1" topLeftCell="A2" activePane="bottomLeft" state="frozen"/>
      <selection pane="bottomLeft" activeCell="B21" sqref="B21:D21"/>
    </sheetView>
  </sheetViews>
  <sheetFormatPr defaultRowHeight="12.5" x14ac:dyDescent="0.25"/>
  <cols>
    <col min="2" max="2" width="13.26953125" customWidth="1"/>
    <col min="3" max="3" width="93.1796875" customWidth="1"/>
    <col min="4" max="4" width="27.1796875" customWidth="1"/>
  </cols>
  <sheetData>
    <row r="1" spans="1:4" ht="13" x14ac:dyDescent="0.3">
      <c r="A1" s="7" t="s">
        <v>350</v>
      </c>
      <c r="B1" s="8"/>
      <c r="C1" s="8"/>
      <c r="D1" s="8"/>
    </row>
    <row r="2" spans="1:4" ht="12.75" customHeight="1" x14ac:dyDescent="0.25">
      <c r="A2" s="17" t="s">
        <v>351</v>
      </c>
      <c r="B2" s="17" t="s">
        <v>352</v>
      </c>
      <c r="C2" s="17" t="s">
        <v>353</v>
      </c>
      <c r="D2" s="17" t="s">
        <v>354</v>
      </c>
    </row>
    <row r="3" spans="1:4" x14ac:dyDescent="0.25">
      <c r="A3" s="2">
        <v>1</v>
      </c>
      <c r="B3" s="3">
        <v>41183</v>
      </c>
      <c r="C3" s="4" t="s">
        <v>355</v>
      </c>
      <c r="D3" s="186" t="s">
        <v>1413</v>
      </c>
    </row>
    <row r="4" spans="1:4" x14ac:dyDescent="0.25">
      <c r="A4" s="2">
        <v>1.1000000000000001</v>
      </c>
      <c r="B4" s="3">
        <v>41317</v>
      </c>
      <c r="C4" s="53" t="s">
        <v>356</v>
      </c>
      <c r="D4" s="186" t="s">
        <v>1413</v>
      </c>
    </row>
    <row r="5" spans="1:4" x14ac:dyDescent="0.25">
      <c r="A5" s="2">
        <v>1.2</v>
      </c>
      <c r="B5" s="54">
        <v>41543</v>
      </c>
      <c r="C5" s="55" t="s">
        <v>357</v>
      </c>
      <c r="D5" s="186" t="s">
        <v>1413</v>
      </c>
    </row>
    <row r="6" spans="1:4" x14ac:dyDescent="0.25">
      <c r="A6" s="2">
        <v>1.3</v>
      </c>
      <c r="B6" s="3">
        <v>41740</v>
      </c>
      <c r="C6" s="4" t="s">
        <v>358</v>
      </c>
      <c r="D6" s="186" t="s">
        <v>1413</v>
      </c>
    </row>
    <row r="7" spans="1:4" ht="25" x14ac:dyDescent="0.25">
      <c r="A7" s="2">
        <v>1.4</v>
      </c>
      <c r="B7" s="3">
        <v>42033</v>
      </c>
      <c r="C7" s="53" t="s">
        <v>359</v>
      </c>
      <c r="D7" s="186" t="s">
        <v>1413</v>
      </c>
    </row>
    <row r="8" spans="1:4" ht="25" x14ac:dyDescent="0.25">
      <c r="A8" s="157">
        <v>2</v>
      </c>
      <c r="B8" s="158">
        <v>42454</v>
      </c>
      <c r="C8" s="53" t="s">
        <v>360</v>
      </c>
      <c r="D8" s="186" t="s">
        <v>1413</v>
      </c>
    </row>
    <row r="9" spans="1:4" x14ac:dyDescent="0.25">
      <c r="A9" s="161">
        <v>2.1</v>
      </c>
      <c r="B9" s="162">
        <v>42766</v>
      </c>
      <c r="C9" s="138" t="s">
        <v>361</v>
      </c>
      <c r="D9" s="186" t="s">
        <v>1413</v>
      </c>
    </row>
    <row r="10" spans="1:4" x14ac:dyDescent="0.25">
      <c r="A10" s="161">
        <v>2.1</v>
      </c>
      <c r="B10" s="162">
        <v>43008</v>
      </c>
      <c r="C10" s="138" t="s">
        <v>362</v>
      </c>
      <c r="D10" s="186" t="s">
        <v>1413</v>
      </c>
    </row>
    <row r="11" spans="1:4" x14ac:dyDescent="0.25">
      <c r="A11" s="2">
        <v>2.1</v>
      </c>
      <c r="B11" s="3">
        <v>43130</v>
      </c>
      <c r="C11" s="4" t="s">
        <v>363</v>
      </c>
      <c r="D11" s="186" t="s">
        <v>1413</v>
      </c>
    </row>
    <row r="12" spans="1:4" x14ac:dyDescent="0.25">
      <c r="A12" s="2">
        <v>2.2000000000000002</v>
      </c>
      <c r="B12" s="5">
        <v>43373</v>
      </c>
      <c r="C12" s="4" t="s">
        <v>364</v>
      </c>
      <c r="D12" s="186" t="s">
        <v>1413</v>
      </c>
    </row>
    <row r="13" spans="1:4" x14ac:dyDescent="0.25">
      <c r="A13" s="173">
        <v>2.2000000000000002</v>
      </c>
      <c r="B13" s="174">
        <v>43555</v>
      </c>
      <c r="C13" s="138" t="s">
        <v>362</v>
      </c>
      <c r="D13" s="186" t="s">
        <v>1413</v>
      </c>
    </row>
    <row r="14" spans="1:4" ht="12" customHeight="1" x14ac:dyDescent="0.25">
      <c r="A14" s="2">
        <v>2.2000000000000002</v>
      </c>
      <c r="B14" s="5">
        <v>43738</v>
      </c>
      <c r="C14" s="4" t="s">
        <v>365</v>
      </c>
      <c r="D14" s="186" t="s">
        <v>1413</v>
      </c>
    </row>
    <row r="15" spans="1:4" x14ac:dyDescent="0.25">
      <c r="A15" s="2">
        <v>2.2999999999999998</v>
      </c>
      <c r="B15" s="5">
        <v>43921</v>
      </c>
      <c r="C15" s="4" t="s">
        <v>366</v>
      </c>
      <c r="D15" s="186" t="s">
        <v>1413</v>
      </c>
    </row>
    <row r="16" spans="1:4" x14ac:dyDescent="0.25">
      <c r="A16" s="2">
        <v>2.4</v>
      </c>
      <c r="B16" s="5">
        <v>44104</v>
      </c>
      <c r="C16" s="4" t="s">
        <v>366</v>
      </c>
      <c r="D16" s="186" t="s">
        <v>1413</v>
      </c>
    </row>
    <row r="17" spans="1:4" ht="46.5" customHeight="1" x14ac:dyDescent="0.25">
      <c r="A17" s="2">
        <v>2.5</v>
      </c>
      <c r="B17" s="5">
        <v>44469</v>
      </c>
      <c r="C17" s="52" t="s">
        <v>367</v>
      </c>
      <c r="D17" s="186" t="s">
        <v>1413</v>
      </c>
    </row>
    <row r="18" spans="1:4" x14ac:dyDescent="0.25">
      <c r="A18" s="2">
        <v>2.6</v>
      </c>
      <c r="B18" s="5">
        <v>44469</v>
      </c>
      <c r="C18" s="4" t="s">
        <v>365</v>
      </c>
      <c r="D18" s="186" t="s">
        <v>1413</v>
      </c>
    </row>
    <row r="19" spans="1:4" x14ac:dyDescent="0.25">
      <c r="A19" s="2">
        <v>2.7</v>
      </c>
      <c r="B19" s="158">
        <v>44834</v>
      </c>
      <c r="C19" s="53" t="s">
        <v>368</v>
      </c>
      <c r="D19" s="186" t="s">
        <v>1413</v>
      </c>
    </row>
    <row r="20" spans="1:4" x14ac:dyDescent="0.25">
      <c r="A20" s="2">
        <v>2.8</v>
      </c>
      <c r="B20" s="184">
        <v>45174</v>
      </c>
      <c r="C20" s="185" t="s">
        <v>365</v>
      </c>
      <c r="D20" s="186" t="s">
        <v>1413</v>
      </c>
    </row>
    <row r="21" spans="1:4" x14ac:dyDescent="0.25">
      <c r="A21" s="2">
        <v>2.9</v>
      </c>
      <c r="B21" s="187">
        <v>45199</v>
      </c>
      <c r="C21" s="188" t="s">
        <v>368</v>
      </c>
      <c r="D21" s="188" t="s">
        <v>1413</v>
      </c>
    </row>
    <row r="22" spans="1:4" x14ac:dyDescent="0.25">
      <c r="A22" s="2"/>
      <c r="B22" s="5"/>
      <c r="C22" s="4"/>
      <c r="D22" s="4"/>
    </row>
    <row r="23" spans="1:4" x14ac:dyDescent="0.25">
      <c r="A23" s="2"/>
      <c r="B23" s="5"/>
      <c r="C23" s="4"/>
      <c r="D23" s="4"/>
    </row>
    <row r="24" spans="1:4" x14ac:dyDescent="0.25">
      <c r="A24" s="2"/>
      <c r="B24" s="5"/>
      <c r="C24" s="4"/>
      <c r="D24" s="4"/>
    </row>
    <row r="25" spans="1:4" x14ac:dyDescent="0.25">
      <c r="A25" s="2"/>
      <c r="B25" s="5"/>
      <c r="C25" s="4"/>
      <c r="D25" s="4"/>
    </row>
    <row r="26" spans="1:4" x14ac:dyDescent="0.25">
      <c r="A26" s="2"/>
      <c r="B26" s="5"/>
      <c r="C26" s="4"/>
      <c r="D26" s="4"/>
    </row>
    <row r="27" spans="1:4" x14ac:dyDescent="0.25">
      <c r="A27" s="2"/>
      <c r="B27" s="5"/>
      <c r="C27" s="4"/>
      <c r="D27" s="4"/>
    </row>
    <row r="28" spans="1:4" x14ac:dyDescent="0.25">
      <c r="A28" s="2"/>
      <c r="B28" s="5"/>
      <c r="C28" s="4"/>
      <c r="D28" s="4"/>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E779-AC52-44E6-941F-BE0F1482D152}">
  <sheetPr>
    <pageSetUpPr fitToPage="1"/>
  </sheetPr>
  <dimension ref="A1:D5"/>
  <sheetViews>
    <sheetView showGridLines="0" zoomScale="80" zoomScaleNormal="80" workbookViewId="0">
      <pane ySplit="1" topLeftCell="A2" activePane="bottomLeft" state="frozen"/>
      <selection pane="bottomLeft" activeCell="D41" sqref="D41"/>
    </sheetView>
  </sheetViews>
  <sheetFormatPr defaultColWidth="8.7265625" defaultRowHeight="12.5" x14ac:dyDescent="0.25"/>
  <cols>
    <col min="1" max="1" width="8.81640625" style="178" customWidth="1"/>
    <col min="2" max="2" width="18.54296875" style="178" customWidth="1"/>
    <col min="3" max="3" width="103.453125" style="178" customWidth="1"/>
    <col min="4" max="4" width="22.453125" style="178" customWidth="1"/>
    <col min="5" max="16384" width="8.7265625" style="178"/>
  </cols>
  <sheetData>
    <row r="1" spans="1:4" ht="13" x14ac:dyDescent="0.3">
      <c r="A1" s="176" t="s">
        <v>350</v>
      </c>
      <c r="B1" s="177"/>
      <c r="C1" s="177"/>
      <c r="D1" s="177"/>
    </row>
    <row r="2" spans="1:4" ht="12.65" customHeight="1" x14ac:dyDescent="0.25">
      <c r="A2" s="179" t="s">
        <v>351</v>
      </c>
      <c r="B2" s="179" t="s">
        <v>1409</v>
      </c>
      <c r="C2" s="179" t="s">
        <v>353</v>
      </c>
      <c r="D2" s="179" t="s">
        <v>1410</v>
      </c>
    </row>
    <row r="3" spans="1:4" ht="54.65" customHeight="1" x14ac:dyDescent="0.25">
      <c r="A3" s="180">
        <v>2.7</v>
      </c>
      <c r="B3" s="181" t="s">
        <v>1411</v>
      </c>
      <c r="C3" s="182" t="s">
        <v>1412</v>
      </c>
      <c r="D3" s="183">
        <v>44834</v>
      </c>
    </row>
    <row r="4" spans="1:4" x14ac:dyDescent="0.25">
      <c r="A4" s="180"/>
      <c r="B4" s="181"/>
      <c r="C4" s="182"/>
      <c r="D4" s="183"/>
    </row>
    <row r="5" spans="1:4" x14ac:dyDescent="0.25">
      <c r="A5" s="180"/>
      <c r="B5" s="181"/>
      <c r="C5" s="182"/>
      <c r="D5" s="183"/>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48"/>
  <sheetViews>
    <sheetView zoomScale="80" zoomScaleNormal="80" workbookViewId="0">
      <pane ySplit="1" topLeftCell="A5"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s>
  <sheetData>
    <row r="1" spans="1:4" ht="14.5" x14ac:dyDescent="0.35">
      <c r="A1" s="189" t="s">
        <v>111</v>
      </c>
      <c r="B1" s="189" t="s">
        <v>369</v>
      </c>
      <c r="C1" s="189" t="s">
        <v>57</v>
      </c>
      <c r="D1" s="6">
        <v>45199</v>
      </c>
    </row>
    <row r="2" spans="1:4" ht="15.5" x14ac:dyDescent="0.35">
      <c r="A2" s="190" t="s">
        <v>370</v>
      </c>
      <c r="B2" s="190" t="s">
        <v>371</v>
      </c>
      <c r="C2" s="191">
        <v>6</v>
      </c>
    </row>
    <row r="3" spans="1:4" ht="15.5" x14ac:dyDescent="0.35">
      <c r="A3" s="190" t="s">
        <v>372</v>
      </c>
      <c r="B3" s="190" t="s">
        <v>373</v>
      </c>
      <c r="C3" s="191">
        <v>4</v>
      </c>
    </row>
    <row r="4" spans="1:4" ht="15.5" x14ac:dyDescent="0.35">
      <c r="A4" s="190" t="s">
        <v>374</v>
      </c>
      <c r="B4" s="190" t="s">
        <v>375</v>
      </c>
      <c r="C4" s="191">
        <v>1</v>
      </c>
    </row>
    <row r="5" spans="1:4" ht="15.5" x14ac:dyDescent="0.35">
      <c r="A5" s="190" t="s">
        <v>376</v>
      </c>
      <c r="B5" s="190" t="s">
        <v>377</v>
      </c>
      <c r="C5" s="191">
        <v>2</v>
      </c>
    </row>
    <row r="6" spans="1:4" ht="15.5" x14ac:dyDescent="0.35">
      <c r="A6" s="190" t="s">
        <v>378</v>
      </c>
      <c r="B6" s="190" t="s">
        <v>379</v>
      </c>
      <c r="C6" s="191">
        <v>2</v>
      </c>
    </row>
    <row r="7" spans="1:4" ht="15.5" x14ac:dyDescent="0.35">
      <c r="A7" s="190" t="s">
        <v>380</v>
      </c>
      <c r="B7" s="190" t="s">
        <v>381</v>
      </c>
      <c r="C7" s="191">
        <v>4</v>
      </c>
    </row>
    <row r="8" spans="1:4" ht="15.5" x14ac:dyDescent="0.35">
      <c r="A8" s="190" t="s">
        <v>382</v>
      </c>
      <c r="B8" s="190" t="s">
        <v>383</v>
      </c>
      <c r="C8" s="191">
        <v>2</v>
      </c>
    </row>
    <row r="9" spans="1:4" ht="15.5" x14ac:dyDescent="0.35">
      <c r="A9" s="190" t="s">
        <v>156</v>
      </c>
      <c r="B9" s="190" t="s">
        <v>384</v>
      </c>
      <c r="C9" s="191">
        <v>5</v>
      </c>
    </row>
    <row r="10" spans="1:4" ht="15.5" x14ac:dyDescent="0.35">
      <c r="A10" s="190" t="s">
        <v>385</v>
      </c>
      <c r="B10" s="190" t="s">
        <v>386</v>
      </c>
      <c r="C10" s="191">
        <v>5</v>
      </c>
    </row>
    <row r="11" spans="1:4" ht="15.5" x14ac:dyDescent="0.35">
      <c r="A11" s="190" t="s">
        <v>387</v>
      </c>
      <c r="B11" s="190" t="s">
        <v>388</v>
      </c>
      <c r="C11" s="191">
        <v>5</v>
      </c>
    </row>
    <row r="12" spans="1:4" ht="15.5" x14ac:dyDescent="0.35">
      <c r="A12" s="190" t="s">
        <v>389</v>
      </c>
      <c r="B12" s="190" t="s">
        <v>390</v>
      </c>
      <c r="C12" s="191">
        <v>2</v>
      </c>
    </row>
    <row r="13" spans="1:4" ht="15.5" x14ac:dyDescent="0.35">
      <c r="A13" s="190" t="s">
        <v>391</v>
      </c>
      <c r="B13" s="190" t="s">
        <v>392</v>
      </c>
      <c r="C13" s="191">
        <v>5</v>
      </c>
    </row>
    <row r="14" spans="1:4" ht="15.5" x14ac:dyDescent="0.35">
      <c r="A14" s="190" t="s">
        <v>393</v>
      </c>
      <c r="B14" s="190" t="s">
        <v>394</v>
      </c>
      <c r="C14" s="191">
        <v>4</v>
      </c>
    </row>
    <row r="15" spans="1:4" ht="15.5" x14ac:dyDescent="0.35">
      <c r="A15" s="190" t="s">
        <v>395</v>
      </c>
      <c r="B15" s="190" t="s">
        <v>396</v>
      </c>
      <c r="C15" s="191">
        <v>4</v>
      </c>
    </row>
    <row r="16" spans="1:4" ht="15.5" x14ac:dyDescent="0.35">
      <c r="A16" s="190" t="s">
        <v>397</v>
      </c>
      <c r="B16" s="190" t="s">
        <v>398</v>
      </c>
      <c r="C16" s="191">
        <v>1</v>
      </c>
    </row>
    <row r="17" spans="1:3" ht="15.5" x14ac:dyDescent="0.35">
      <c r="A17" s="190" t="s">
        <v>184</v>
      </c>
      <c r="B17" s="190" t="s">
        <v>399</v>
      </c>
      <c r="C17" s="191">
        <v>5</v>
      </c>
    </row>
    <row r="18" spans="1:3" ht="15.5" x14ac:dyDescent="0.35">
      <c r="A18" s="190" t="s">
        <v>400</v>
      </c>
      <c r="B18" s="190" t="s">
        <v>401</v>
      </c>
      <c r="C18" s="191">
        <v>8</v>
      </c>
    </row>
    <row r="19" spans="1:3" ht="15.5" x14ac:dyDescent="0.35">
      <c r="A19" s="190" t="s">
        <v>402</v>
      </c>
      <c r="B19" s="190" t="s">
        <v>403</v>
      </c>
      <c r="C19" s="191">
        <v>1</v>
      </c>
    </row>
    <row r="20" spans="1:3" ht="15.5" x14ac:dyDescent="0.35">
      <c r="A20" s="190" t="s">
        <v>404</v>
      </c>
      <c r="B20" s="190" t="s">
        <v>405</v>
      </c>
      <c r="C20" s="191">
        <v>8</v>
      </c>
    </row>
    <row r="21" spans="1:3" ht="15.5" x14ac:dyDescent="0.35">
      <c r="A21" s="190" t="s">
        <v>406</v>
      </c>
      <c r="B21" s="190" t="s">
        <v>407</v>
      </c>
      <c r="C21" s="191">
        <v>6</v>
      </c>
    </row>
    <row r="22" spans="1:3" ht="15.5" x14ac:dyDescent="0.35">
      <c r="A22" s="190" t="s">
        <v>162</v>
      </c>
      <c r="B22" s="190" t="s">
        <v>408</v>
      </c>
      <c r="C22" s="191">
        <v>7</v>
      </c>
    </row>
    <row r="23" spans="1:3" ht="15.5" x14ac:dyDescent="0.35">
      <c r="A23" s="190" t="s">
        <v>168</v>
      </c>
      <c r="B23" s="190" t="s">
        <v>409</v>
      </c>
      <c r="C23" s="191">
        <v>7</v>
      </c>
    </row>
    <row r="24" spans="1:3" ht="15.5" x14ac:dyDescent="0.35">
      <c r="A24" s="190" t="s">
        <v>410</v>
      </c>
      <c r="B24" s="190" t="s">
        <v>411</v>
      </c>
      <c r="C24" s="191">
        <v>7</v>
      </c>
    </row>
    <row r="25" spans="1:3" ht="15.5" x14ac:dyDescent="0.35">
      <c r="A25" s="190" t="s">
        <v>412</v>
      </c>
      <c r="B25" s="190" t="s">
        <v>413</v>
      </c>
      <c r="C25" s="191">
        <v>5</v>
      </c>
    </row>
    <row r="26" spans="1:3" ht="15.5" x14ac:dyDescent="0.35">
      <c r="A26" s="190" t="s">
        <v>414</v>
      </c>
      <c r="B26" s="190" t="s">
        <v>415</v>
      </c>
      <c r="C26" s="191">
        <v>5</v>
      </c>
    </row>
    <row r="27" spans="1:3" ht="15.5" x14ac:dyDescent="0.35">
      <c r="A27" s="190" t="s">
        <v>416</v>
      </c>
      <c r="B27" s="190" t="s">
        <v>417</v>
      </c>
      <c r="C27" s="191">
        <v>5</v>
      </c>
    </row>
    <row r="28" spans="1:3" ht="15.5" x14ac:dyDescent="0.35">
      <c r="A28" s="190" t="s">
        <v>418</v>
      </c>
      <c r="B28" s="190" t="s">
        <v>419</v>
      </c>
      <c r="C28" s="191">
        <v>6</v>
      </c>
    </row>
    <row r="29" spans="1:3" ht="15.5" x14ac:dyDescent="0.35">
      <c r="A29" s="190" t="s">
        <v>420</v>
      </c>
      <c r="B29" s="190" t="s">
        <v>421</v>
      </c>
      <c r="C29" s="191">
        <v>6</v>
      </c>
    </row>
    <row r="30" spans="1:3" ht="15.5" x14ac:dyDescent="0.35">
      <c r="A30" s="190" t="s">
        <v>422</v>
      </c>
      <c r="B30" s="190" t="s">
        <v>423</v>
      </c>
      <c r="C30" s="191">
        <v>4</v>
      </c>
    </row>
    <row r="31" spans="1:3" ht="15.5" x14ac:dyDescent="0.35">
      <c r="A31" s="190" t="s">
        <v>192</v>
      </c>
      <c r="B31" s="190" t="s">
        <v>424</v>
      </c>
      <c r="C31" s="191">
        <v>7</v>
      </c>
    </row>
    <row r="32" spans="1:3" ht="15.5" x14ac:dyDescent="0.35">
      <c r="A32" s="190" t="s">
        <v>425</v>
      </c>
      <c r="B32" s="190" t="s">
        <v>426</v>
      </c>
      <c r="C32" s="191">
        <v>5</v>
      </c>
    </row>
    <row r="33" spans="1:3" ht="15.5" x14ac:dyDescent="0.35">
      <c r="A33" s="190" t="s">
        <v>427</v>
      </c>
      <c r="B33" s="190" t="s">
        <v>428</v>
      </c>
      <c r="C33" s="191">
        <v>5</v>
      </c>
    </row>
    <row r="34" spans="1:3" ht="15.5" x14ac:dyDescent="0.35">
      <c r="A34" s="190" t="s">
        <v>429</v>
      </c>
      <c r="B34" s="190" t="s">
        <v>430</v>
      </c>
      <c r="C34" s="191">
        <v>8</v>
      </c>
    </row>
    <row r="35" spans="1:3" ht="15.5" x14ac:dyDescent="0.35">
      <c r="A35" s="190" t="s">
        <v>431</v>
      </c>
      <c r="B35" s="190" t="s">
        <v>432</v>
      </c>
      <c r="C35" s="191">
        <v>1</v>
      </c>
    </row>
    <row r="36" spans="1:3" ht="15.5" x14ac:dyDescent="0.35">
      <c r="A36" s="190" t="s">
        <v>433</v>
      </c>
      <c r="B36" s="190" t="s">
        <v>434</v>
      </c>
      <c r="C36" s="191">
        <v>5</v>
      </c>
    </row>
    <row r="37" spans="1:3" ht="15.5" x14ac:dyDescent="0.35">
      <c r="A37" s="190" t="s">
        <v>435</v>
      </c>
      <c r="B37" s="190" t="s">
        <v>436</v>
      </c>
      <c r="C37" s="191">
        <v>8</v>
      </c>
    </row>
    <row r="38" spans="1:3" ht="15.5" x14ac:dyDescent="0.35">
      <c r="A38" s="190" t="s">
        <v>437</v>
      </c>
      <c r="B38" s="190" t="s">
        <v>438</v>
      </c>
      <c r="C38" s="191">
        <v>5</v>
      </c>
    </row>
    <row r="39" spans="1:3" ht="15.5" x14ac:dyDescent="0.35">
      <c r="A39" s="190" t="s">
        <v>140</v>
      </c>
      <c r="B39" s="190" t="s">
        <v>439</v>
      </c>
      <c r="C39" s="191">
        <v>5</v>
      </c>
    </row>
    <row r="40" spans="1:3" ht="15.5" x14ac:dyDescent="0.35">
      <c r="A40" s="190" t="s">
        <v>440</v>
      </c>
      <c r="B40" s="190" t="s">
        <v>441</v>
      </c>
      <c r="C40" s="191">
        <v>2</v>
      </c>
    </row>
    <row r="41" spans="1:3" ht="15.5" x14ac:dyDescent="0.35">
      <c r="A41" s="190" t="s">
        <v>442</v>
      </c>
      <c r="B41" s="190" t="s">
        <v>443</v>
      </c>
      <c r="C41" s="191">
        <v>4</v>
      </c>
    </row>
    <row r="42" spans="1:3" ht="15.5" x14ac:dyDescent="0.35">
      <c r="A42" s="190" t="s">
        <v>444</v>
      </c>
      <c r="B42" s="190" t="s">
        <v>445</v>
      </c>
      <c r="C42" s="191">
        <v>5</v>
      </c>
    </row>
    <row r="43" spans="1:3" ht="15.5" x14ac:dyDescent="0.35">
      <c r="A43" s="190" t="s">
        <v>446</v>
      </c>
      <c r="B43" s="190" t="s">
        <v>447</v>
      </c>
      <c r="C43" s="191">
        <v>5</v>
      </c>
    </row>
    <row r="44" spans="1:3" ht="15.5" x14ac:dyDescent="0.35">
      <c r="A44" s="190" t="s">
        <v>448</v>
      </c>
      <c r="B44" s="190" t="s">
        <v>449</v>
      </c>
      <c r="C44" s="191">
        <v>6</v>
      </c>
    </row>
    <row r="45" spans="1:3" ht="15.5" x14ac:dyDescent="0.35">
      <c r="A45" s="190" t="s">
        <v>450</v>
      </c>
      <c r="B45" s="190" t="s">
        <v>451</v>
      </c>
      <c r="C45" s="191">
        <v>5</v>
      </c>
    </row>
    <row r="46" spans="1:3" ht="15.5" x14ac:dyDescent="0.35">
      <c r="A46" s="190" t="s">
        <v>452</v>
      </c>
      <c r="B46" s="190" t="s">
        <v>453</v>
      </c>
      <c r="C46" s="191">
        <v>4</v>
      </c>
    </row>
    <row r="47" spans="1:3" ht="15.5" x14ac:dyDescent="0.35">
      <c r="A47" s="190" t="s">
        <v>454</v>
      </c>
      <c r="B47" s="190" t="s">
        <v>455</v>
      </c>
      <c r="C47" s="191">
        <v>5</v>
      </c>
    </row>
    <row r="48" spans="1:3" ht="15.5" x14ac:dyDescent="0.35">
      <c r="A48" s="190" t="s">
        <v>456</v>
      </c>
      <c r="B48" s="190" t="s">
        <v>457</v>
      </c>
      <c r="C48" s="191">
        <v>6</v>
      </c>
    </row>
    <row r="49" spans="1:3" ht="15.5" x14ac:dyDescent="0.35">
      <c r="A49" s="190" t="s">
        <v>458</v>
      </c>
      <c r="B49" s="190" t="s">
        <v>459</v>
      </c>
      <c r="C49" s="191">
        <v>7</v>
      </c>
    </row>
    <row r="50" spans="1:3" ht="15.5" x14ac:dyDescent="0.35">
      <c r="A50" s="190" t="s">
        <v>460</v>
      </c>
      <c r="B50" s="190" t="s">
        <v>461</v>
      </c>
      <c r="C50" s="191">
        <v>3</v>
      </c>
    </row>
    <row r="51" spans="1:3" ht="15.5" x14ac:dyDescent="0.35">
      <c r="A51" s="190" t="s">
        <v>462</v>
      </c>
      <c r="B51" s="190" t="s">
        <v>463</v>
      </c>
      <c r="C51" s="191">
        <v>6</v>
      </c>
    </row>
    <row r="52" spans="1:3" ht="15.5" x14ac:dyDescent="0.35">
      <c r="A52" s="190" t="s">
        <v>464</v>
      </c>
      <c r="B52" s="190" t="s">
        <v>465</v>
      </c>
      <c r="C52" s="191">
        <v>4</v>
      </c>
    </row>
    <row r="53" spans="1:3" ht="15.5" x14ac:dyDescent="0.35">
      <c r="A53" s="190" t="s">
        <v>466</v>
      </c>
      <c r="B53" s="190" t="s">
        <v>467</v>
      </c>
      <c r="C53" s="191">
        <v>5</v>
      </c>
    </row>
    <row r="54" spans="1:3" ht="15.5" x14ac:dyDescent="0.35">
      <c r="A54" s="190" t="s">
        <v>468</v>
      </c>
      <c r="B54" s="190" t="s">
        <v>469</v>
      </c>
      <c r="C54" s="191">
        <v>2</v>
      </c>
    </row>
    <row r="55" spans="1:3" ht="15.5" x14ac:dyDescent="0.35">
      <c r="A55" s="190" t="s">
        <v>470</v>
      </c>
      <c r="B55" s="190" t="s">
        <v>471</v>
      </c>
      <c r="C55" s="191">
        <v>2</v>
      </c>
    </row>
    <row r="56" spans="1:3" ht="15.5" x14ac:dyDescent="0.35">
      <c r="A56" s="190" t="s">
        <v>472</v>
      </c>
      <c r="B56" s="190" t="s">
        <v>473</v>
      </c>
      <c r="C56" s="191">
        <v>5</v>
      </c>
    </row>
    <row r="57" spans="1:3" ht="15.5" x14ac:dyDescent="0.35">
      <c r="A57" s="190" t="s">
        <v>474</v>
      </c>
      <c r="B57" s="190" t="s">
        <v>475</v>
      </c>
      <c r="C57" s="191">
        <v>5</v>
      </c>
    </row>
    <row r="58" spans="1:3" ht="31" x14ac:dyDescent="0.35">
      <c r="A58" s="190" t="s">
        <v>476</v>
      </c>
      <c r="B58" s="190" t="s">
        <v>477</v>
      </c>
      <c r="C58" s="191">
        <v>5</v>
      </c>
    </row>
    <row r="59" spans="1:3" ht="15.5" x14ac:dyDescent="0.35">
      <c r="A59" s="190" t="s">
        <v>478</v>
      </c>
      <c r="B59" s="190" t="s">
        <v>479</v>
      </c>
      <c r="C59" s="191">
        <v>5</v>
      </c>
    </row>
    <row r="60" spans="1:3" ht="15.5" x14ac:dyDescent="0.35">
      <c r="A60" s="190" t="s">
        <v>480</v>
      </c>
      <c r="B60" s="190" t="s">
        <v>481</v>
      </c>
      <c r="C60" s="191">
        <v>3</v>
      </c>
    </row>
    <row r="61" spans="1:3" ht="15.5" x14ac:dyDescent="0.35">
      <c r="A61" s="190" t="s">
        <v>482</v>
      </c>
      <c r="B61" s="190" t="s">
        <v>483</v>
      </c>
      <c r="C61" s="191">
        <v>6</v>
      </c>
    </row>
    <row r="62" spans="1:3" ht="15.5" x14ac:dyDescent="0.35">
      <c r="A62" s="190" t="s">
        <v>484</v>
      </c>
      <c r="B62" s="190" t="s">
        <v>485</v>
      </c>
      <c r="C62" s="191">
        <v>3</v>
      </c>
    </row>
    <row r="63" spans="1:3" ht="15.5" x14ac:dyDescent="0.35">
      <c r="A63" s="190" t="s">
        <v>486</v>
      </c>
      <c r="B63" s="190" t="s">
        <v>487</v>
      </c>
      <c r="C63" s="191">
        <v>4</v>
      </c>
    </row>
    <row r="64" spans="1:3" ht="31" x14ac:dyDescent="0.35">
      <c r="A64" s="190" t="s">
        <v>488</v>
      </c>
      <c r="B64" s="190" t="s">
        <v>489</v>
      </c>
      <c r="C64" s="191">
        <v>3</v>
      </c>
    </row>
    <row r="65" spans="1:3" ht="15.5" x14ac:dyDescent="0.35">
      <c r="A65" s="190" t="s">
        <v>490</v>
      </c>
      <c r="B65" s="190" t="s">
        <v>491</v>
      </c>
      <c r="C65" s="191">
        <v>3</v>
      </c>
    </row>
    <row r="66" spans="1:3" ht="31" x14ac:dyDescent="0.35">
      <c r="A66" s="190" t="s">
        <v>492</v>
      </c>
      <c r="B66" s="190" t="s">
        <v>493</v>
      </c>
      <c r="C66" s="191">
        <v>6</v>
      </c>
    </row>
    <row r="67" spans="1:3" ht="15.5" x14ac:dyDescent="0.35">
      <c r="A67" s="190" t="s">
        <v>494</v>
      </c>
      <c r="B67" s="190" t="s">
        <v>495</v>
      </c>
      <c r="C67" s="191">
        <v>6</v>
      </c>
    </row>
    <row r="68" spans="1:3" ht="31" x14ac:dyDescent="0.35">
      <c r="A68" s="190" t="s">
        <v>496</v>
      </c>
      <c r="B68" s="190" t="s">
        <v>497</v>
      </c>
      <c r="C68" s="191">
        <v>5</v>
      </c>
    </row>
    <row r="69" spans="1:3" ht="15.5" x14ac:dyDescent="0.35">
      <c r="A69" s="190" t="s">
        <v>498</v>
      </c>
      <c r="B69" s="190" t="s">
        <v>499</v>
      </c>
      <c r="C69" s="191">
        <v>3</v>
      </c>
    </row>
    <row r="70" spans="1:3" ht="15.5" x14ac:dyDescent="0.35">
      <c r="A70" s="190" t="s">
        <v>500</v>
      </c>
      <c r="B70" s="190" t="s">
        <v>390</v>
      </c>
      <c r="C70" s="191">
        <v>2</v>
      </c>
    </row>
    <row r="71" spans="1:3" ht="15.5" x14ac:dyDescent="0.35">
      <c r="A71" s="190" t="s">
        <v>501</v>
      </c>
      <c r="B71" s="190" t="s">
        <v>502</v>
      </c>
      <c r="C71" s="191">
        <v>3</v>
      </c>
    </row>
    <row r="72" spans="1:3" ht="15.5" x14ac:dyDescent="0.35">
      <c r="A72" s="190" t="s">
        <v>503</v>
      </c>
      <c r="B72" s="190" t="s">
        <v>504</v>
      </c>
      <c r="C72" s="191">
        <v>3</v>
      </c>
    </row>
    <row r="73" spans="1:3" ht="15.5" x14ac:dyDescent="0.35">
      <c r="A73" s="190" t="s">
        <v>505</v>
      </c>
      <c r="B73" s="190" t="s">
        <v>506</v>
      </c>
      <c r="C73" s="191">
        <v>3</v>
      </c>
    </row>
    <row r="74" spans="1:3" ht="15.5" x14ac:dyDescent="0.35">
      <c r="A74" s="190" t="s">
        <v>507</v>
      </c>
      <c r="B74" s="190" t="s">
        <v>508</v>
      </c>
      <c r="C74" s="191">
        <v>5</v>
      </c>
    </row>
    <row r="75" spans="1:3" ht="15.5" x14ac:dyDescent="0.35">
      <c r="A75" s="190" t="s">
        <v>509</v>
      </c>
      <c r="B75" s="190" t="s">
        <v>510</v>
      </c>
      <c r="C75" s="191">
        <v>3</v>
      </c>
    </row>
    <row r="76" spans="1:3" ht="15.5" x14ac:dyDescent="0.35">
      <c r="A76" s="190" t="s">
        <v>511</v>
      </c>
      <c r="B76" s="190" t="s">
        <v>512</v>
      </c>
      <c r="C76" s="191">
        <v>6</v>
      </c>
    </row>
    <row r="77" spans="1:3" ht="15.5" x14ac:dyDescent="0.35">
      <c r="A77" s="190" t="s">
        <v>513</v>
      </c>
      <c r="B77" s="190" t="s">
        <v>514</v>
      </c>
      <c r="C77" s="191">
        <v>5</v>
      </c>
    </row>
    <row r="78" spans="1:3" ht="15.5" x14ac:dyDescent="0.35">
      <c r="A78" s="190" t="s">
        <v>515</v>
      </c>
      <c r="B78" s="190" t="s">
        <v>516</v>
      </c>
      <c r="C78" s="191">
        <v>4</v>
      </c>
    </row>
    <row r="79" spans="1:3" ht="15.5" x14ac:dyDescent="0.35">
      <c r="A79" s="190" t="s">
        <v>517</v>
      </c>
      <c r="B79" s="190" t="s">
        <v>518</v>
      </c>
      <c r="C79" s="191">
        <v>4</v>
      </c>
    </row>
    <row r="80" spans="1:3" ht="15.5" x14ac:dyDescent="0.35">
      <c r="A80" s="190" t="s">
        <v>519</v>
      </c>
      <c r="B80" s="190" t="s">
        <v>520</v>
      </c>
      <c r="C80" s="191">
        <v>4</v>
      </c>
    </row>
    <row r="81" spans="1:3" ht="15.5" x14ac:dyDescent="0.35">
      <c r="A81" s="190" t="s">
        <v>521</v>
      </c>
      <c r="B81" s="190" t="s">
        <v>522</v>
      </c>
      <c r="C81" s="191">
        <v>7</v>
      </c>
    </row>
    <row r="82" spans="1:3" ht="15.5" x14ac:dyDescent="0.35">
      <c r="A82" s="190" t="s">
        <v>523</v>
      </c>
      <c r="B82" s="190" t="s">
        <v>524</v>
      </c>
      <c r="C82" s="191">
        <v>6</v>
      </c>
    </row>
    <row r="83" spans="1:3" ht="15.5" x14ac:dyDescent="0.35">
      <c r="A83" s="190" t="s">
        <v>525</v>
      </c>
      <c r="B83" s="190" t="s">
        <v>526</v>
      </c>
      <c r="C83" s="191">
        <v>5</v>
      </c>
    </row>
    <row r="84" spans="1:3" ht="15.5" x14ac:dyDescent="0.35">
      <c r="A84" s="190" t="s">
        <v>527</v>
      </c>
      <c r="B84" s="190" t="s">
        <v>528</v>
      </c>
      <c r="C84" s="191">
        <v>3</v>
      </c>
    </row>
    <row r="85" spans="1:3" ht="15.5" x14ac:dyDescent="0.35">
      <c r="A85" s="190" t="s">
        <v>529</v>
      </c>
      <c r="B85" s="190" t="s">
        <v>530</v>
      </c>
      <c r="C85" s="191">
        <v>5</v>
      </c>
    </row>
    <row r="86" spans="1:3" ht="15.5" x14ac:dyDescent="0.35">
      <c r="A86" s="190" t="s">
        <v>531</v>
      </c>
      <c r="B86" s="190" t="s">
        <v>532</v>
      </c>
      <c r="C86" s="191">
        <v>4</v>
      </c>
    </row>
    <row r="87" spans="1:3" ht="15.5" x14ac:dyDescent="0.35">
      <c r="A87" s="190" t="s">
        <v>268</v>
      </c>
      <c r="B87" s="190" t="s">
        <v>533</v>
      </c>
      <c r="C87" s="191">
        <v>2</v>
      </c>
    </row>
    <row r="88" spans="1:3" ht="15.5" x14ac:dyDescent="0.35">
      <c r="A88" s="190" t="s">
        <v>284</v>
      </c>
      <c r="B88" s="190" t="s">
        <v>534</v>
      </c>
      <c r="C88" s="191">
        <v>4</v>
      </c>
    </row>
    <row r="89" spans="1:3" ht="15.5" x14ac:dyDescent="0.35">
      <c r="A89" s="190" t="s">
        <v>535</v>
      </c>
      <c r="B89" s="190" t="s">
        <v>536</v>
      </c>
      <c r="C89" s="191">
        <v>4</v>
      </c>
    </row>
    <row r="90" spans="1:3" ht="15.5" x14ac:dyDescent="0.35">
      <c r="A90" s="190" t="s">
        <v>537</v>
      </c>
      <c r="B90" s="190" t="s">
        <v>538</v>
      </c>
      <c r="C90" s="191">
        <v>4</v>
      </c>
    </row>
    <row r="91" spans="1:3" ht="15.5" x14ac:dyDescent="0.35">
      <c r="A91" s="190" t="s">
        <v>539</v>
      </c>
      <c r="B91" s="190" t="s">
        <v>390</v>
      </c>
      <c r="C91" s="191">
        <v>2</v>
      </c>
    </row>
    <row r="92" spans="1:3" ht="15.5" x14ac:dyDescent="0.35">
      <c r="A92" s="190" t="s">
        <v>276</v>
      </c>
      <c r="B92" s="190" t="s">
        <v>540</v>
      </c>
      <c r="C92" s="191">
        <v>3</v>
      </c>
    </row>
    <row r="93" spans="1:3" ht="15.5" x14ac:dyDescent="0.35">
      <c r="A93" s="190" t="s">
        <v>541</v>
      </c>
      <c r="B93" s="190" t="s">
        <v>542</v>
      </c>
      <c r="C93" s="191">
        <v>6</v>
      </c>
    </row>
    <row r="94" spans="1:3" ht="15.5" x14ac:dyDescent="0.35">
      <c r="A94" s="190" t="s">
        <v>543</v>
      </c>
      <c r="B94" s="190" t="s">
        <v>544</v>
      </c>
      <c r="C94" s="191">
        <v>3</v>
      </c>
    </row>
    <row r="95" spans="1:3" ht="15.5" x14ac:dyDescent="0.35">
      <c r="A95" s="190" t="s">
        <v>545</v>
      </c>
      <c r="B95" s="190" t="s">
        <v>546</v>
      </c>
      <c r="C95" s="191">
        <v>6</v>
      </c>
    </row>
    <row r="96" spans="1:3" ht="15.5" x14ac:dyDescent="0.35">
      <c r="A96" s="190" t="s">
        <v>547</v>
      </c>
      <c r="B96" s="190" t="s">
        <v>548</v>
      </c>
      <c r="C96" s="191">
        <v>5</v>
      </c>
    </row>
    <row r="97" spans="1:3" ht="15.5" x14ac:dyDescent="0.35">
      <c r="A97" s="190" t="s">
        <v>549</v>
      </c>
      <c r="B97" s="190" t="s">
        <v>550</v>
      </c>
      <c r="C97" s="191">
        <v>5</v>
      </c>
    </row>
    <row r="98" spans="1:3" ht="15.5" x14ac:dyDescent="0.35">
      <c r="A98" s="190" t="s">
        <v>551</v>
      </c>
      <c r="B98" s="190" t="s">
        <v>552</v>
      </c>
      <c r="C98" s="191">
        <v>5</v>
      </c>
    </row>
    <row r="99" spans="1:3" ht="15.5" x14ac:dyDescent="0.35">
      <c r="A99" s="190" t="s">
        <v>553</v>
      </c>
      <c r="B99" s="190" t="s">
        <v>554</v>
      </c>
      <c r="C99" s="191">
        <v>3</v>
      </c>
    </row>
    <row r="100" spans="1:3" ht="15.5" x14ac:dyDescent="0.35">
      <c r="A100" s="190" t="s">
        <v>555</v>
      </c>
      <c r="B100" s="190" t="s">
        <v>556</v>
      </c>
      <c r="C100" s="191">
        <v>5</v>
      </c>
    </row>
    <row r="101" spans="1:3" ht="15.5" x14ac:dyDescent="0.35">
      <c r="A101" s="190" t="s">
        <v>557</v>
      </c>
      <c r="B101" s="190" t="s">
        <v>558</v>
      </c>
      <c r="C101" s="191">
        <v>2</v>
      </c>
    </row>
    <row r="102" spans="1:3" ht="15.5" x14ac:dyDescent="0.35">
      <c r="A102" s="190" t="s">
        <v>559</v>
      </c>
      <c r="B102" s="190" t="s">
        <v>560</v>
      </c>
      <c r="C102" s="191">
        <v>5</v>
      </c>
    </row>
    <row r="103" spans="1:3" ht="15.5" x14ac:dyDescent="0.35">
      <c r="A103" s="190" t="s">
        <v>252</v>
      </c>
      <c r="B103" s="190" t="s">
        <v>561</v>
      </c>
      <c r="C103" s="191">
        <v>4</v>
      </c>
    </row>
    <row r="104" spans="1:3" ht="15.5" x14ac:dyDescent="0.35">
      <c r="A104" s="190" t="s">
        <v>562</v>
      </c>
      <c r="B104" s="190" t="s">
        <v>563</v>
      </c>
      <c r="C104" s="191">
        <v>2</v>
      </c>
    </row>
    <row r="105" spans="1:3" ht="15.5" x14ac:dyDescent="0.35">
      <c r="A105" s="190" t="s">
        <v>564</v>
      </c>
      <c r="B105" s="190" t="s">
        <v>565</v>
      </c>
      <c r="C105" s="191">
        <v>2</v>
      </c>
    </row>
    <row r="106" spans="1:3" ht="15.5" x14ac:dyDescent="0.35">
      <c r="A106" s="190" t="s">
        <v>566</v>
      </c>
      <c r="B106" s="190" t="s">
        <v>567</v>
      </c>
      <c r="C106" s="191">
        <v>4</v>
      </c>
    </row>
    <row r="107" spans="1:3" ht="31" x14ac:dyDescent="0.35">
      <c r="A107" s="190" t="s">
        <v>568</v>
      </c>
      <c r="B107" s="190" t="s">
        <v>569</v>
      </c>
      <c r="C107" s="191">
        <v>5</v>
      </c>
    </row>
    <row r="108" spans="1:3" ht="15.5" x14ac:dyDescent="0.35">
      <c r="A108" s="190" t="s">
        <v>570</v>
      </c>
      <c r="B108" s="190" t="s">
        <v>571</v>
      </c>
      <c r="C108" s="191">
        <v>4</v>
      </c>
    </row>
    <row r="109" spans="1:3" ht="15.5" x14ac:dyDescent="0.35">
      <c r="A109" s="190" t="s">
        <v>572</v>
      </c>
      <c r="B109" s="190" t="s">
        <v>573</v>
      </c>
      <c r="C109" s="191">
        <v>4</v>
      </c>
    </row>
    <row r="110" spans="1:3" ht="15.5" x14ac:dyDescent="0.35">
      <c r="A110" s="190" t="s">
        <v>574</v>
      </c>
      <c r="B110" s="190" t="s">
        <v>390</v>
      </c>
      <c r="C110" s="191">
        <v>2</v>
      </c>
    </row>
    <row r="111" spans="1:3" ht="15.5" x14ac:dyDescent="0.35">
      <c r="A111" s="190" t="s">
        <v>575</v>
      </c>
      <c r="B111" s="190" t="s">
        <v>576</v>
      </c>
      <c r="C111" s="191">
        <v>4</v>
      </c>
    </row>
    <row r="112" spans="1:3" ht="15.5" x14ac:dyDescent="0.35">
      <c r="A112" s="190" t="s">
        <v>577</v>
      </c>
      <c r="B112" s="190" t="s">
        <v>578</v>
      </c>
      <c r="C112" s="191">
        <v>5</v>
      </c>
    </row>
    <row r="113" spans="1:3" ht="15.5" x14ac:dyDescent="0.35">
      <c r="A113" s="190" t="s">
        <v>579</v>
      </c>
      <c r="B113" s="190" t="s">
        <v>580</v>
      </c>
      <c r="C113" s="191">
        <v>2</v>
      </c>
    </row>
    <row r="114" spans="1:3" ht="15.5" x14ac:dyDescent="0.35">
      <c r="A114" s="190" t="s">
        <v>581</v>
      </c>
      <c r="B114" s="190" t="s">
        <v>582</v>
      </c>
      <c r="C114" s="191">
        <v>5</v>
      </c>
    </row>
    <row r="115" spans="1:3" ht="15.5" x14ac:dyDescent="0.35">
      <c r="A115" s="190" t="s">
        <v>583</v>
      </c>
      <c r="B115" s="190" t="s">
        <v>584</v>
      </c>
      <c r="C115" s="191">
        <v>6</v>
      </c>
    </row>
    <row r="116" spans="1:3" ht="15.5" x14ac:dyDescent="0.35">
      <c r="A116" s="190" t="s">
        <v>585</v>
      </c>
      <c r="B116" s="190" t="s">
        <v>586</v>
      </c>
      <c r="C116" s="191">
        <v>4</v>
      </c>
    </row>
    <row r="117" spans="1:3" ht="15.5" x14ac:dyDescent="0.35">
      <c r="A117" s="190" t="s">
        <v>587</v>
      </c>
      <c r="B117" s="190" t="s">
        <v>588</v>
      </c>
      <c r="C117" s="191">
        <v>5</v>
      </c>
    </row>
    <row r="118" spans="1:3" ht="15.5" x14ac:dyDescent="0.35">
      <c r="A118" s="190" t="s">
        <v>589</v>
      </c>
      <c r="B118" s="190" t="s">
        <v>590</v>
      </c>
      <c r="C118" s="191">
        <v>4</v>
      </c>
    </row>
    <row r="119" spans="1:3" ht="15.5" x14ac:dyDescent="0.35">
      <c r="A119" s="190" t="s">
        <v>591</v>
      </c>
      <c r="B119" s="190" t="s">
        <v>592</v>
      </c>
      <c r="C119" s="191">
        <v>2</v>
      </c>
    </row>
    <row r="120" spans="1:3" ht="15.5" x14ac:dyDescent="0.35">
      <c r="A120" s="190" t="s">
        <v>593</v>
      </c>
      <c r="B120" s="190" t="s">
        <v>594</v>
      </c>
      <c r="C120" s="191">
        <v>2</v>
      </c>
    </row>
    <row r="121" spans="1:3" ht="15.5" x14ac:dyDescent="0.35">
      <c r="A121" s="190" t="s">
        <v>595</v>
      </c>
      <c r="B121" s="190" t="s">
        <v>596</v>
      </c>
      <c r="C121" s="191">
        <v>3</v>
      </c>
    </row>
    <row r="122" spans="1:3" ht="15.5" x14ac:dyDescent="0.35">
      <c r="A122" s="190" t="s">
        <v>597</v>
      </c>
      <c r="B122" s="190" t="s">
        <v>598</v>
      </c>
      <c r="C122" s="191">
        <v>3</v>
      </c>
    </row>
    <row r="123" spans="1:3" ht="15.5" x14ac:dyDescent="0.35">
      <c r="A123" s="190" t="s">
        <v>599</v>
      </c>
      <c r="B123" s="190" t="s">
        <v>600</v>
      </c>
      <c r="C123" s="191">
        <v>5</v>
      </c>
    </row>
    <row r="124" spans="1:3" ht="15.5" x14ac:dyDescent="0.35">
      <c r="A124" s="190" t="s">
        <v>601</v>
      </c>
      <c r="B124" s="190" t="s">
        <v>602</v>
      </c>
      <c r="C124" s="191">
        <v>4</v>
      </c>
    </row>
    <row r="125" spans="1:3" ht="15.5" x14ac:dyDescent="0.35">
      <c r="A125" s="190" t="s">
        <v>603</v>
      </c>
      <c r="B125" s="190" t="s">
        <v>604</v>
      </c>
      <c r="C125" s="191">
        <v>6</v>
      </c>
    </row>
    <row r="126" spans="1:3" ht="15.5" x14ac:dyDescent="0.35">
      <c r="A126" s="190" t="s">
        <v>605</v>
      </c>
      <c r="B126" s="190" t="s">
        <v>606</v>
      </c>
      <c r="C126" s="191">
        <v>6</v>
      </c>
    </row>
    <row r="127" spans="1:3" ht="15.5" x14ac:dyDescent="0.35">
      <c r="A127" s="190" t="s">
        <v>607</v>
      </c>
      <c r="B127" s="190" t="s">
        <v>608</v>
      </c>
      <c r="C127" s="191">
        <v>6</v>
      </c>
    </row>
    <row r="128" spans="1:3" ht="31" x14ac:dyDescent="0.35">
      <c r="A128" s="190" t="s">
        <v>609</v>
      </c>
      <c r="B128" s="190" t="s">
        <v>610</v>
      </c>
      <c r="C128" s="191">
        <v>5</v>
      </c>
    </row>
    <row r="129" spans="1:3" ht="15.5" x14ac:dyDescent="0.35">
      <c r="A129" s="190" t="s">
        <v>611</v>
      </c>
      <c r="B129" s="190" t="s">
        <v>612</v>
      </c>
      <c r="C129" s="191">
        <v>5</v>
      </c>
    </row>
    <row r="130" spans="1:3" ht="15.5" x14ac:dyDescent="0.35">
      <c r="A130" s="190" t="s">
        <v>613</v>
      </c>
      <c r="B130" s="190" t="s">
        <v>614</v>
      </c>
      <c r="C130" s="191">
        <v>3</v>
      </c>
    </row>
    <row r="131" spans="1:3" ht="15.5" x14ac:dyDescent="0.35">
      <c r="A131" s="190" t="s">
        <v>320</v>
      </c>
      <c r="B131" s="190" t="s">
        <v>615</v>
      </c>
      <c r="C131" s="191">
        <v>5</v>
      </c>
    </row>
    <row r="132" spans="1:3" ht="15.5" x14ac:dyDescent="0.35">
      <c r="A132" s="190" t="s">
        <v>616</v>
      </c>
      <c r="B132" s="190" t="s">
        <v>390</v>
      </c>
      <c r="C132" s="191">
        <v>2</v>
      </c>
    </row>
    <row r="133" spans="1:3" ht="15.5" x14ac:dyDescent="0.35">
      <c r="A133" s="190" t="s">
        <v>617</v>
      </c>
      <c r="B133" s="190" t="s">
        <v>618</v>
      </c>
      <c r="C133" s="191">
        <v>4</v>
      </c>
    </row>
    <row r="134" spans="1:3" ht="15.5" x14ac:dyDescent="0.35">
      <c r="A134" s="190" t="s">
        <v>619</v>
      </c>
      <c r="B134" s="190" t="s">
        <v>620</v>
      </c>
      <c r="C134" s="191">
        <v>1</v>
      </c>
    </row>
    <row r="135" spans="1:3" ht="15.5" x14ac:dyDescent="0.35">
      <c r="A135" s="190" t="s">
        <v>621</v>
      </c>
      <c r="B135" s="190" t="s">
        <v>622</v>
      </c>
      <c r="C135" s="191">
        <v>6</v>
      </c>
    </row>
    <row r="136" spans="1:3" ht="15.5" x14ac:dyDescent="0.35">
      <c r="A136" s="190" t="s">
        <v>623</v>
      </c>
      <c r="B136" s="190" t="s">
        <v>624</v>
      </c>
      <c r="C136" s="191">
        <v>5</v>
      </c>
    </row>
    <row r="137" spans="1:3" ht="15.5" x14ac:dyDescent="0.35">
      <c r="A137" s="190" t="s">
        <v>625</v>
      </c>
      <c r="B137" s="190" t="s">
        <v>626</v>
      </c>
      <c r="C137" s="191">
        <v>3</v>
      </c>
    </row>
    <row r="138" spans="1:3" ht="15.5" x14ac:dyDescent="0.35">
      <c r="A138" s="190" t="s">
        <v>627</v>
      </c>
      <c r="B138" s="190" t="s">
        <v>628</v>
      </c>
      <c r="C138" s="191">
        <v>3</v>
      </c>
    </row>
    <row r="139" spans="1:3" ht="15.5" x14ac:dyDescent="0.35">
      <c r="A139" s="190" t="s">
        <v>629</v>
      </c>
      <c r="B139" s="190" t="s">
        <v>630</v>
      </c>
      <c r="C139" s="191">
        <v>4</v>
      </c>
    </row>
    <row r="140" spans="1:3" ht="15.5" x14ac:dyDescent="0.35">
      <c r="A140" s="190" t="s">
        <v>631</v>
      </c>
      <c r="B140" s="190" t="s">
        <v>632</v>
      </c>
      <c r="C140" s="191">
        <v>4</v>
      </c>
    </row>
    <row r="141" spans="1:3" ht="15.5" x14ac:dyDescent="0.35">
      <c r="A141" s="190" t="s">
        <v>633</v>
      </c>
      <c r="B141" s="190" t="s">
        <v>634</v>
      </c>
      <c r="C141" s="191">
        <v>6</v>
      </c>
    </row>
    <row r="142" spans="1:3" ht="15.5" x14ac:dyDescent="0.35">
      <c r="A142" s="190" t="s">
        <v>635</v>
      </c>
      <c r="B142" s="190" t="s">
        <v>636</v>
      </c>
      <c r="C142" s="191">
        <v>3</v>
      </c>
    </row>
    <row r="143" spans="1:3" ht="15.5" x14ac:dyDescent="0.35">
      <c r="A143" s="190" t="s">
        <v>637</v>
      </c>
      <c r="B143" s="190" t="s">
        <v>638</v>
      </c>
      <c r="C143" s="191">
        <v>5</v>
      </c>
    </row>
    <row r="144" spans="1:3" ht="15.5" x14ac:dyDescent="0.35">
      <c r="A144" s="190" t="s">
        <v>639</v>
      </c>
      <c r="B144" s="190" t="s">
        <v>640</v>
      </c>
      <c r="C144" s="191">
        <v>6</v>
      </c>
    </row>
    <row r="145" spans="1:3" ht="15.5" x14ac:dyDescent="0.35">
      <c r="A145" s="190" t="s">
        <v>641</v>
      </c>
      <c r="B145" s="190" t="s">
        <v>642</v>
      </c>
      <c r="C145" s="191">
        <v>4</v>
      </c>
    </row>
    <row r="146" spans="1:3" ht="15.5" x14ac:dyDescent="0.35">
      <c r="A146" s="190" t="s">
        <v>643</v>
      </c>
      <c r="B146" s="190" t="s">
        <v>644</v>
      </c>
      <c r="C146" s="191">
        <v>5</v>
      </c>
    </row>
    <row r="147" spans="1:3" ht="15.5" x14ac:dyDescent="0.35">
      <c r="A147" s="190" t="s">
        <v>645</v>
      </c>
      <c r="B147" s="190" t="s">
        <v>646</v>
      </c>
      <c r="C147" s="191">
        <v>4</v>
      </c>
    </row>
    <row r="148" spans="1:3" ht="15.5" x14ac:dyDescent="0.35">
      <c r="A148" s="190" t="s">
        <v>647</v>
      </c>
      <c r="B148" s="190" t="s">
        <v>648</v>
      </c>
      <c r="C148" s="191">
        <v>4</v>
      </c>
    </row>
    <row r="149" spans="1:3" ht="15.5" x14ac:dyDescent="0.35">
      <c r="A149" s="190" t="s">
        <v>649</v>
      </c>
      <c r="B149" s="190" t="s">
        <v>650</v>
      </c>
      <c r="C149" s="191">
        <v>4</v>
      </c>
    </row>
    <row r="150" spans="1:3" ht="15.5" x14ac:dyDescent="0.35">
      <c r="A150" s="190" t="s">
        <v>651</v>
      </c>
      <c r="B150" s="190" t="s">
        <v>652</v>
      </c>
      <c r="C150" s="191">
        <v>5</v>
      </c>
    </row>
    <row r="151" spans="1:3" ht="15.5" x14ac:dyDescent="0.35">
      <c r="A151" s="190" t="s">
        <v>653</v>
      </c>
      <c r="B151" s="190" t="s">
        <v>654</v>
      </c>
      <c r="C151" s="191">
        <v>6</v>
      </c>
    </row>
    <row r="152" spans="1:3" ht="31" x14ac:dyDescent="0.35">
      <c r="A152" s="190" t="s">
        <v>655</v>
      </c>
      <c r="B152" s="190" t="s">
        <v>656</v>
      </c>
      <c r="C152" s="191">
        <v>5</v>
      </c>
    </row>
    <row r="153" spans="1:3" ht="15.5" x14ac:dyDescent="0.35">
      <c r="A153" s="190" t="s">
        <v>657</v>
      </c>
      <c r="B153" s="190" t="s">
        <v>658</v>
      </c>
      <c r="C153" s="191">
        <v>7</v>
      </c>
    </row>
    <row r="154" spans="1:3" ht="15.5" x14ac:dyDescent="0.35">
      <c r="A154" s="190" t="s">
        <v>659</v>
      </c>
      <c r="B154" s="190" t="s">
        <v>660</v>
      </c>
      <c r="C154" s="191">
        <v>6</v>
      </c>
    </row>
    <row r="155" spans="1:3" ht="15.5" x14ac:dyDescent="0.35">
      <c r="A155" s="190" t="s">
        <v>661</v>
      </c>
      <c r="B155" s="190" t="s">
        <v>662</v>
      </c>
      <c r="C155" s="191">
        <v>1</v>
      </c>
    </row>
    <row r="156" spans="1:3" ht="15.5" x14ac:dyDescent="0.35">
      <c r="A156" s="190" t="s">
        <v>663</v>
      </c>
      <c r="B156" s="190" t="s">
        <v>664</v>
      </c>
      <c r="C156" s="191">
        <v>6</v>
      </c>
    </row>
    <row r="157" spans="1:3" ht="31" x14ac:dyDescent="0.35">
      <c r="A157" s="190" t="s">
        <v>665</v>
      </c>
      <c r="B157" s="190" t="s">
        <v>666</v>
      </c>
      <c r="C157" s="191">
        <v>6</v>
      </c>
    </row>
    <row r="158" spans="1:3" ht="31" x14ac:dyDescent="0.35">
      <c r="A158" s="190" t="s">
        <v>667</v>
      </c>
      <c r="B158" s="190" t="s">
        <v>668</v>
      </c>
      <c r="C158" s="191">
        <v>6</v>
      </c>
    </row>
    <row r="159" spans="1:3" ht="15.5" x14ac:dyDescent="0.35">
      <c r="A159" s="190" t="s">
        <v>669</v>
      </c>
      <c r="B159" s="190" t="s">
        <v>670</v>
      </c>
      <c r="C159" s="191">
        <v>4</v>
      </c>
    </row>
    <row r="160" spans="1:3" ht="15.5" x14ac:dyDescent="0.35">
      <c r="A160" s="190" t="s">
        <v>671</v>
      </c>
      <c r="B160" s="190" t="s">
        <v>672</v>
      </c>
      <c r="C160" s="191">
        <v>6</v>
      </c>
    </row>
    <row r="161" spans="1:3" ht="15.5" x14ac:dyDescent="0.35">
      <c r="A161" s="190" t="s">
        <v>673</v>
      </c>
      <c r="B161" s="190" t="s">
        <v>674</v>
      </c>
      <c r="C161" s="191">
        <v>3</v>
      </c>
    </row>
    <row r="162" spans="1:3" ht="15.5" x14ac:dyDescent="0.35">
      <c r="A162" s="190" t="s">
        <v>675</v>
      </c>
      <c r="B162" s="190" t="s">
        <v>676</v>
      </c>
      <c r="C162" s="191">
        <v>4</v>
      </c>
    </row>
    <row r="163" spans="1:3" ht="15.5" x14ac:dyDescent="0.35">
      <c r="A163" s="190" t="s">
        <v>677</v>
      </c>
      <c r="B163" s="190" t="s">
        <v>678</v>
      </c>
      <c r="C163" s="191">
        <v>5</v>
      </c>
    </row>
    <row r="164" spans="1:3" ht="31" x14ac:dyDescent="0.35">
      <c r="A164" s="190" t="s">
        <v>679</v>
      </c>
      <c r="B164" s="190" t="s">
        <v>680</v>
      </c>
      <c r="C164" s="191">
        <v>3</v>
      </c>
    </row>
    <row r="165" spans="1:3" ht="15.5" x14ac:dyDescent="0.35">
      <c r="A165" s="190" t="s">
        <v>681</v>
      </c>
      <c r="B165" s="190" t="s">
        <v>682</v>
      </c>
      <c r="C165" s="191">
        <v>5</v>
      </c>
    </row>
    <row r="166" spans="1:3" ht="15.5" x14ac:dyDescent="0.35">
      <c r="A166" s="190" t="s">
        <v>683</v>
      </c>
      <c r="B166" s="190" t="s">
        <v>684</v>
      </c>
      <c r="C166" s="191">
        <v>5</v>
      </c>
    </row>
    <row r="167" spans="1:3" ht="15.5" x14ac:dyDescent="0.35">
      <c r="A167" s="190" t="s">
        <v>685</v>
      </c>
      <c r="B167" s="190" t="s">
        <v>686</v>
      </c>
      <c r="C167" s="191">
        <v>5</v>
      </c>
    </row>
    <row r="168" spans="1:3" ht="15.5" x14ac:dyDescent="0.35">
      <c r="A168" s="190" t="s">
        <v>687</v>
      </c>
      <c r="B168" s="190" t="s">
        <v>688</v>
      </c>
      <c r="C168" s="191">
        <v>5</v>
      </c>
    </row>
    <row r="169" spans="1:3" ht="15.5" x14ac:dyDescent="0.35">
      <c r="A169" s="190" t="s">
        <v>689</v>
      </c>
      <c r="B169" s="190" t="s">
        <v>690</v>
      </c>
      <c r="C169" s="191">
        <v>5</v>
      </c>
    </row>
    <row r="170" spans="1:3" ht="15.5" x14ac:dyDescent="0.35">
      <c r="A170" s="190" t="s">
        <v>342</v>
      </c>
      <c r="B170" s="190" t="s">
        <v>691</v>
      </c>
      <c r="C170" s="191">
        <v>5</v>
      </c>
    </row>
    <row r="171" spans="1:3" ht="15.5" x14ac:dyDescent="0.35">
      <c r="A171" s="190" t="s">
        <v>692</v>
      </c>
      <c r="B171" s="190" t="s">
        <v>693</v>
      </c>
      <c r="C171" s="191">
        <v>6</v>
      </c>
    </row>
    <row r="172" spans="1:3" ht="15.5" x14ac:dyDescent="0.35">
      <c r="A172" s="190" t="s">
        <v>694</v>
      </c>
      <c r="B172" s="190" t="s">
        <v>695</v>
      </c>
      <c r="C172" s="191">
        <v>4</v>
      </c>
    </row>
    <row r="173" spans="1:3" ht="15.5" x14ac:dyDescent="0.35">
      <c r="A173" s="190" t="s">
        <v>696</v>
      </c>
      <c r="B173" s="190" t="s">
        <v>697</v>
      </c>
      <c r="C173" s="191">
        <v>3</v>
      </c>
    </row>
    <row r="174" spans="1:3" ht="15.5" x14ac:dyDescent="0.35">
      <c r="A174" s="190" t="s">
        <v>698</v>
      </c>
      <c r="B174" s="190" t="s">
        <v>699</v>
      </c>
      <c r="C174" s="191">
        <v>4</v>
      </c>
    </row>
    <row r="175" spans="1:3" ht="15.5" x14ac:dyDescent="0.35">
      <c r="A175" s="190" t="s">
        <v>700</v>
      </c>
      <c r="B175" s="190" t="s">
        <v>701</v>
      </c>
      <c r="C175" s="191">
        <v>6</v>
      </c>
    </row>
    <row r="176" spans="1:3" ht="31" x14ac:dyDescent="0.35">
      <c r="A176" s="190" t="s">
        <v>702</v>
      </c>
      <c r="B176" s="190" t="s">
        <v>703</v>
      </c>
      <c r="C176" s="191">
        <v>5</v>
      </c>
    </row>
    <row r="177" spans="1:3" ht="15.5" x14ac:dyDescent="0.35">
      <c r="A177" s="190" t="s">
        <v>704</v>
      </c>
      <c r="B177" s="190" t="s">
        <v>705</v>
      </c>
      <c r="C177" s="191">
        <v>3</v>
      </c>
    </row>
    <row r="178" spans="1:3" ht="15.5" x14ac:dyDescent="0.35">
      <c r="A178" s="190" t="s">
        <v>706</v>
      </c>
      <c r="B178" s="190" t="s">
        <v>707</v>
      </c>
      <c r="C178" s="191">
        <v>5</v>
      </c>
    </row>
    <row r="179" spans="1:3" ht="15.5" x14ac:dyDescent="0.35">
      <c r="A179" s="190" t="s">
        <v>708</v>
      </c>
      <c r="B179" s="190" t="s">
        <v>709</v>
      </c>
      <c r="C179" s="191">
        <v>5</v>
      </c>
    </row>
    <row r="180" spans="1:3" ht="15.5" x14ac:dyDescent="0.35">
      <c r="A180" s="190" t="s">
        <v>710</v>
      </c>
      <c r="B180" s="190" t="s">
        <v>711</v>
      </c>
      <c r="C180" s="191">
        <v>4</v>
      </c>
    </row>
    <row r="181" spans="1:3" ht="15.5" x14ac:dyDescent="0.35">
      <c r="A181" s="190" t="s">
        <v>712</v>
      </c>
      <c r="B181" s="190" t="s">
        <v>390</v>
      </c>
      <c r="C181" s="191">
        <v>2</v>
      </c>
    </row>
    <row r="182" spans="1:3" ht="15.5" x14ac:dyDescent="0.35">
      <c r="A182" s="190" t="s">
        <v>713</v>
      </c>
      <c r="B182" s="190" t="s">
        <v>714</v>
      </c>
      <c r="C182" s="191">
        <v>3</v>
      </c>
    </row>
    <row r="183" spans="1:3" ht="15.5" x14ac:dyDescent="0.35">
      <c r="A183" s="190" t="s">
        <v>715</v>
      </c>
      <c r="B183" s="190" t="s">
        <v>716</v>
      </c>
      <c r="C183" s="191">
        <v>3</v>
      </c>
    </row>
    <row r="184" spans="1:3" ht="15.5" x14ac:dyDescent="0.35">
      <c r="A184" s="190" t="s">
        <v>717</v>
      </c>
      <c r="B184" s="190" t="s">
        <v>718</v>
      </c>
      <c r="C184" s="191">
        <v>5</v>
      </c>
    </row>
    <row r="185" spans="1:3" ht="15.5" x14ac:dyDescent="0.35">
      <c r="A185" s="190" t="s">
        <v>719</v>
      </c>
      <c r="B185" s="190" t="s">
        <v>720</v>
      </c>
      <c r="C185" s="191">
        <v>5</v>
      </c>
    </row>
    <row r="186" spans="1:3" ht="15.5" x14ac:dyDescent="0.35">
      <c r="A186" s="190" t="s">
        <v>721</v>
      </c>
      <c r="B186" s="190" t="s">
        <v>722</v>
      </c>
      <c r="C186" s="191">
        <v>2</v>
      </c>
    </row>
    <row r="187" spans="1:3" ht="15.5" x14ac:dyDescent="0.35">
      <c r="A187" s="190" t="s">
        <v>723</v>
      </c>
      <c r="B187" s="190" t="s">
        <v>724</v>
      </c>
      <c r="C187" s="191">
        <v>3</v>
      </c>
    </row>
    <row r="188" spans="1:3" ht="15.5" x14ac:dyDescent="0.35">
      <c r="A188" s="190" t="s">
        <v>725</v>
      </c>
      <c r="B188" s="190" t="s">
        <v>726</v>
      </c>
      <c r="C188" s="191">
        <v>4</v>
      </c>
    </row>
    <row r="189" spans="1:3" ht="15.5" x14ac:dyDescent="0.35">
      <c r="A189" s="190" t="s">
        <v>727</v>
      </c>
      <c r="B189" s="190" t="s">
        <v>728</v>
      </c>
      <c r="C189" s="191">
        <v>2</v>
      </c>
    </row>
    <row r="190" spans="1:3" ht="15.5" x14ac:dyDescent="0.35">
      <c r="A190" s="190" t="s">
        <v>729</v>
      </c>
      <c r="B190" s="190" t="s">
        <v>730</v>
      </c>
      <c r="C190" s="191">
        <v>2</v>
      </c>
    </row>
    <row r="191" spans="1:3" ht="15.5" x14ac:dyDescent="0.35">
      <c r="A191" s="190" t="s">
        <v>731</v>
      </c>
      <c r="B191" s="190" t="s">
        <v>732</v>
      </c>
      <c r="C191" s="191">
        <v>5</v>
      </c>
    </row>
    <row r="192" spans="1:3" ht="15.5" x14ac:dyDescent="0.35">
      <c r="A192" s="190" t="s">
        <v>733</v>
      </c>
      <c r="B192" s="190" t="s">
        <v>390</v>
      </c>
      <c r="C192" s="191">
        <v>2</v>
      </c>
    </row>
    <row r="193" spans="1:3" ht="15.5" x14ac:dyDescent="0.35">
      <c r="A193" s="190" t="s">
        <v>734</v>
      </c>
      <c r="B193" s="190" t="s">
        <v>735</v>
      </c>
      <c r="C193" s="191">
        <v>3</v>
      </c>
    </row>
    <row r="194" spans="1:3" ht="31" x14ac:dyDescent="0.35">
      <c r="A194" s="190" t="s">
        <v>736</v>
      </c>
      <c r="B194" s="190" t="s">
        <v>737</v>
      </c>
      <c r="C194" s="191">
        <v>3</v>
      </c>
    </row>
    <row r="195" spans="1:3" ht="31" x14ac:dyDescent="0.35">
      <c r="A195" s="190" t="s">
        <v>738</v>
      </c>
      <c r="B195" s="190" t="s">
        <v>739</v>
      </c>
      <c r="C195" s="191">
        <v>3</v>
      </c>
    </row>
    <row r="196" spans="1:3" ht="15.5" x14ac:dyDescent="0.35">
      <c r="A196" s="190" t="s">
        <v>740</v>
      </c>
      <c r="B196" s="190" t="s">
        <v>741</v>
      </c>
      <c r="C196" s="191">
        <v>5</v>
      </c>
    </row>
    <row r="197" spans="1:3" ht="15.5" x14ac:dyDescent="0.35">
      <c r="A197" s="190" t="s">
        <v>742</v>
      </c>
      <c r="B197" s="190" t="s">
        <v>743</v>
      </c>
      <c r="C197" s="191">
        <v>4</v>
      </c>
    </row>
    <row r="198" spans="1:3" ht="15.5" x14ac:dyDescent="0.35">
      <c r="A198" s="190" t="s">
        <v>744</v>
      </c>
      <c r="B198" s="190" t="s">
        <v>390</v>
      </c>
      <c r="C198" s="191">
        <v>2</v>
      </c>
    </row>
    <row r="199" spans="1:3" ht="15.5" x14ac:dyDescent="0.35">
      <c r="A199" s="190" t="s">
        <v>745</v>
      </c>
      <c r="B199" s="190" t="s">
        <v>746</v>
      </c>
      <c r="C199" s="191">
        <v>1</v>
      </c>
    </row>
    <row r="200" spans="1:3" ht="15.5" x14ac:dyDescent="0.35">
      <c r="A200" s="190" t="s">
        <v>747</v>
      </c>
      <c r="B200" s="190" t="s">
        <v>748</v>
      </c>
      <c r="C200" s="191">
        <v>4</v>
      </c>
    </row>
    <row r="201" spans="1:3" ht="15.5" x14ac:dyDescent="0.35">
      <c r="A201" s="190" t="s">
        <v>749</v>
      </c>
      <c r="B201" s="190" t="s">
        <v>750</v>
      </c>
      <c r="C201" s="191">
        <v>3</v>
      </c>
    </row>
    <row r="202" spans="1:3" ht="15.5" x14ac:dyDescent="0.35">
      <c r="A202" s="190" t="s">
        <v>751</v>
      </c>
      <c r="B202" s="190" t="s">
        <v>752</v>
      </c>
      <c r="C202" s="191">
        <v>4</v>
      </c>
    </row>
    <row r="203" spans="1:3" ht="15.5" x14ac:dyDescent="0.35">
      <c r="A203" s="190" t="s">
        <v>753</v>
      </c>
      <c r="B203" s="190" t="s">
        <v>754</v>
      </c>
      <c r="C203" s="191">
        <v>4</v>
      </c>
    </row>
    <row r="204" spans="1:3" ht="15.5" x14ac:dyDescent="0.35">
      <c r="A204" s="190" t="s">
        <v>755</v>
      </c>
      <c r="B204" s="190" t="s">
        <v>756</v>
      </c>
      <c r="C204" s="191">
        <v>4</v>
      </c>
    </row>
    <row r="205" spans="1:3" ht="15.5" x14ac:dyDescent="0.35">
      <c r="A205" s="190" t="s">
        <v>757</v>
      </c>
      <c r="B205" s="190" t="s">
        <v>758</v>
      </c>
      <c r="C205" s="191">
        <v>2</v>
      </c>
    </row>
    <row r="206" spans="1:3" ht="15.5" x14ac:dyDescent="0.35">
      <c r="A206" s="190" t="s">
        <v>759</v>
      </c>
      <c r="B206" s="190" t="s">
        <v>760</v>
      </c>
      <c r="C206" s="191">
        <v>3</v>
      </c>
    </row>
    <row r="207" spans="1:3" ht="15.5" x14ac:dyDescent="0.35">
      <c r="A207" s="190" t="s">
        <v>761</v>
      </c>
      <c r="B207" s="190" t="s">
        <v>762</v>
      </c>
      <c r="C207" s="191">
        <v>4</v>
      </c>
    </row>
    <row r="208" spans="1:3" ht="15.5" x14ac:dyDescent="0.35">
      <c r="A208" s="190" t="s">
        <v>763</v>
      </c>
      <c r="B208" s="190" t="s">
        <v>764</v>
      </c>
      <c r="C208" s="191">
        <v>2</v>
      </c>
    </row>
    <row r="209" spans="1:3" ht="15.5" x14ac:dyDescent="0.35">
      <c r="A209" s="190" t="s">
        <v>765</v>
      </c>
      <c r="B209" s="190" t="s">
        <v>766</v>
      </c>
      <c r="C209" s="191">
        <v>4</v>
      </c>
    </row>
    <row r="210" spans="1:3" ht="15.5" x14ac:dyDescent="0.35">
      <c r="A210" s="190" t="s">
        <v>767</v>
      </c>
      <c r="B210" s="190" t="s">
        <v>768</v>
      </c>
      <c r="C210" s="191">
        <v>4</v>
      </c>
    </row>
    <row r="211" spans="1:3" ht="15.5" x14ac:dyDescent="0.35">
      <c r="A211" s="190" t="s">
        <v>769</v>
      </c>
      <c r="B211" s="190" t="s">
        <v>770</v>
      </c>
      <c r="C211" s="191">
        <v>4</v>
      </c>
    </row>
    <row r="212" spans="1:3" ht="15.5" x14ac:dyDescent="0.35">
      <c r="A212" s="190" t="s">
        <v>771</v>
      </c>
      <c r="B212" s="190" t="s">
        <v>772</v>
      </c>
      <c r="C212" s="191">
        <v>3</v>
      </c>
    </row>
    <row r="213" spans="1:3" ht="15.5" x14ac:dyDescent="0.35">
      <c r="A213" s="190" t="s">
        <v>773</v>
      </c>
      <c r="B213" s="190" t="s">
        <v>390</v>
      </c>
      <c r="C213" s="191">
        <v>2</v>
      </c>
    </row>
    <row r="214" spans="1:3" ht="15.5" x14ac:dyDescent="0.35">
      <c r="A214" s="190" t="s">
        <v>774</v>
      </c>
      <c r="B214" s="190" t="s">
        <v>775</v>
      </c>
      <c r="C214" s="191">
        <v>1</v>
      </c>
    </row>
    <row r="215" spans="1:3" ht="15.5" x14ac:dyDescent="0.35">
      <c r="A215" s="190" t="s">
        <v>776</v>
      </c>
      <c r="B215" s="190" t="s">
        <v>777</v>
      </c>
      <c r="C215" s="191">
        <v>4</v>
      </c>
    </row>
    <row r="216" spans="1:3" ht="15.5" x14ac:dyDescent="0.35">
      <c r="A216" s="190" t="s">
        <v>778</v>
      </c>
      <c r="B216" s="190" t="s">
        <v>779</v>
      </c>
      <c r="C216" s="191">
        <v>4</v>
      </c>
    </row>
    <row r="217" spans="1:3" ht="15.5" x14ac:dyDescent="0.35">
      <c r="A217" s="190" t="s">
        <v>780</v>
      </c>
      <c r="B217" s="190" t="s">
        <v>781</v>
      </c>
      <c r="C217" s="191">
        <v>4</v>
      </c>
    </row>
    <row r="218" spans="1:3" ht="31" x14ac:dyDescent="0.35">
      <c r="A218" s="190" t="s">
        <v>782</v>
      </c>
      <c r="B218" s="190" t="s">
        <v>783</v>
      </c>
      <c r="C218" s="191">
        <v>4</v>
      </c>
    </row>
    <row r="219" spans="1:3" ht="15.5" x14ac:dyDescent="0.35">
      <c r="A219" s="190" t="s">
        <v>784</v>
      </c>
      <c r="B219" s="190" t="s">
        <v>785</v>
      </c>
      <c r="C219" s="191">
        <v>2</v>
      </c>
    </row>
    <row r="220" spans="1:3" ht="15.5" x14ac:dyDescent="0.35">
      <c r="A220" s="190" t="s">
        <v>786</v>
      </c>
      <c r="B220" s="190" t="s">
        <v>787</v>
      </c>
      <c r="C220" s="191">
        <v>1</v>
      </c>
    </row>
    <row r="221" spans="1:3" ht="15.5" x14ac:dyDescent="0.35">
      <c r="A221" s="190" t="s">
        <v>788</v>
      </c>
      <c r="B221" s="190" t="s">
        <v>789</v>
      </c>
      <c r="C221" s="191">
        <v>1</v>
      </c>
    </row>
    <row r="222" spans="1:3" ht="31" x14ac:dyDescent="0.35">
      <c r="A222" s="190" t="s">
        <v>790</v>
      </c>
      <c r="B222" s="190" t="s">
        <v>791</v>
      </c>
      <c r="C222" s="191">
        <v>4</v>
      </c>
    </row>
    <row r="223" spans="1:3" ht="15.5" x14ac:dyDescent="0.35">
      <c r="A223" s="190" t="s">
        <v>198</v>
      </c>
      <c r="B223" s="190" t="s">
        <v>792</v>
      </c>
      <c r="C223" s="191">
        <v>7</v>
      </c>
    </row>
    <row r="224" spans="1:3" ht="15.5" x14ac:dyDescent="0.35">
      <c r="A224" s="190" t="s">
        <v>793</v>
      </c>
      <c r="B224" s="190" t="s">
        <v>794</v>
      </c>
      <c r="C224" s="191">
        <v>5</v>
      </c>
    </row>
    <row r="225" spans="1:3" ht="15.5" x14ac:dyDescent="0.35">
      <c r="A225" s="190" t="s">
        <v>795</v>
      </c>
      <c r="B225" s="190" t="s">
        <v>796</v>
      </c>
      <c r="C225" s="191">
        <v>6</v>
      </c>
    </row>
    <row r="226" spans="1:3" ht="15.5" x14ac:dyDescent="0.35">
      <c r="A226" s="190" t="s">
        <v>797</v>
      </c>
      <c r="B226" s="190" t="s">
        <v>798</v>
      </c>
      <c r="C226" s="191">
        <v>5</v>
      </c>
    </row>
    <row r="227" spans="1:3" ht="15.5" x14ac:dyDescent="0.35">
      <c r="A227" s="190" t="s">
        <v>799</v>
      </c>
      <c r="B227" s="190" t="s">
        <v>800</v>
      </c>
      <c r="C227" s="191">
        <v>2</v>
      </c>
    </row>
    <row r="228" spans="1:3" ht="15.5" x14ac:dyDescent="0.35">
      <c r="A228" s="190" t="s">
        <v>801</v>
      </c>
      <c r="B228" s="190" t="s">
        <v>802</v>
      </c>
      <c r="C228" s="191">
        <v>3</v>
      </c>
    </row>
    <row r="229" spans="1:3" ht="15.5" x14ac:dyDescent="0.35">
      <c r="A229" s="190" t="s">
        <v>803</v>
      </c>
      <c r="B229" s="190" t="s">
        <v>804</v>
      </c>
      <c r="C229" s="191">
        <v>1</v>
      </c>
    </row>
    <row r="230" spans="1:3" ht="15.5" x14ac:dyDescent="0.35">
      <c r="A230" s="190" t="s">
        <v>221</v>
      </c>
      <c r="B230" s="190" t="s">
        <v>805</v>
      </c>
      <c r="C230" s="191">
        <v>7</v>
      </c>
    </row>
    <row r="231" spans="1:3" ht="15.5" x14ac:dyDescent="0.35">
      <c r="A231" s="190" t="s">
        <v>806</v>
      </c>
      <c r="B231" s="190" t="s">
        <v>807</v>
      </c>
      <c r="C231" s="191">
        <v>2</v>
      </c>
    </row>
    <row r="232" spans="1:3" ht="15.5" x14ac:dyDescent="0.35">
      <c r="A232" s="190" t="s">
        <v>808</v>
      </c>
      <c r="B232" s="190" t="s">
        <v>809</v>
      </c>
      <c r="C232" s="191">
        <v>5</v>
      </c>
    </row>
    <row r="233" spans="1:3" ht="15.5" x14ac:dyDescent="0.35">
      <c r="A233" s="190" t="s">
        <v>810</v>
      </c>
      <c r="B233" s="190" t="s">
        <v>390</v>
      </c>
      <c r="C233" s="191">
        <v>2</v>
      </c>
    </row>
    <row r="234" spans="1:3" ht="15.5" x14ac:dyDescent="0.35">
      <c r="A234" s="190" t="s">
        <v>811</v>
      </c>
      <c r="B234" s="190" t="s">
        <v>812</v>
      </c>
      <c r="C234" s="191">
        <v>6</v>
      </c>
    </row>
    <row r="235" spans="1:3" ht="15.5" x14ac:dyDescent="0.35">
      <c r="A235" s="190" t="s">
        <v>813</v>
      </c>
      <c r="B235" s="190" t="s">
        <v>814</v>
      </c>
      <c r="C235" s="191">
        <v>4</v>
      </c>
    </row>
    <row r="236" spans="1:3" ht="15.5" x14ac:dyDescent="0.35">
      <c r="A236" s="190" t="s">
        <v>815</v>
      </c>
      <c r="B236" s="190" t="s">
        <v>816</v>
      </c>
      <c r="C236" s="191">
        <v>6</v>
      </c>
    </row>
    <row r="237" spans="1:3" ht="15.5" x14ac:dyDescent="0.35">
      <c r="A237" s="190" t="s">
        <v>817</v>
      </c>
      <c r="B237" s="190" t="s">
        <v>818</v>
      </c>
      <c r="C237" s="191">
        <v>4</v>
      </c>
    </row>
    <row r="238" spans="1:3" ht="15.5" x14ac:dyDescent="0.35">
      <c r="A238" s="190" t="s">
        <v>819</v>
      </c>
      <c r="B238" s="190" t="s">
        <v>820</v>
      </c>
      <c r="C238" s="191">
        <v>6</v>
      </c>
    </row>
    <row r="239" spans="1:3" ht="15.5" x14ac:dyDescent="0.35">
      <c r="A239" s="190" t="s">
        <v>821</v>
      </c>
      <c r="B239" s="190" t="s">
        <v>822</v>
      </c>
      <c r="C239" s="191">
        <v>4</v>
      </c>
    </row>
    <row r="240" spans="1:3" ht="15.5" x14ac:dyDescent="0.35">
      <c r="A240" s="190" t="s">
        <v>207</v>
      </c>
      <c r="B240" s="190" t="s">
        <v>823</v>
      </c>
      <c r="C240" s="191">
        <v>7</v>
      </c>
    </row>
    <row r="241" spans="1:3" ht="15.5" x14ac:dyDescent="0.35">
      <c r="A241" s="190" t="s">
        <v>824</v>
      </c>
      <c r="B241" s="190" t="s">
        <v>825</v>
      </c>
      <c r="C241" s="191">
        <v>8</v>
      </c>
    </row>
    <row r="242" spans="1:3" ht="15.5" x14ac:dyDescent="0.35">
      <c r="A242" s="190" t="s">
        <v>826</v>
      </c>
      <c r="B242" s="190" t="s">
        <v>827</v>
      </c>
      <c r="C242" s="191">
        <v>6</v>
      </c>
    </row>
    <row r="243" spans="1:3" ht="15.5" x14ac:dyDescent="0.35">
      <c r="A243" s="190" t="s">
        <v>828</v>
      </c>
      <c r="B243" s="190" t="s">
        <v>829</v>
      </c>
      <c r="C243" s="191">
        <v>5</v>
      </c>
    </row>
    <row r="244" spans="1:3" ht="15.5" x14ac:dyDescent="0.35">
      <c r="A244" s="190" t="s">
        <v>830</v>
      </c>
      <c r="B244" s="190" t="s">
        <v>831</v>
      </c>
      <c r="C244" s="191">
        <v>6</v>
      </c>
    </row>
    <row r="245" spans="1:3" ht="31" x14ac:dyDescent="0.35">
      <c r="A245" s="190" t="s">
        <v>832</v>
      </c>
      <c r="B245" s="190" t="s">
        <v>833</v>
      </c>
      <c r="C245" s="191">
        <v>1</v>
      </c>
    </row>
    <row r="246" spans="1:3" ht="15.5" x14ac:dyDescent="0.35">
      <c r="A246" s="190" t="s">
        <v>834</v>
      </c>
      <c r="B246" s="190" t="s">
        <v>835</v>
      </c>
      <c r="C246" s="191">
        <v>4</v>
      </c>
    </row>
    <row r="247" spans="1:3" ht="15.5" x14ac:dyDescent="0.35">
      <c r="A247" s="190" t="s">
        <v>836</v>
      </c>
      <c r="B247" s="190" t="s">
        <v>837</v>
      </c>
      <c r="C247" s="191">
        <v>5</v>
      </c>
    </row>
    <row r="248" spans="1:3" ht="15.5" x14ac:dyDescent="0.35">
      <c r="A248" s="190" t="s">
        <v>838</v>
      </c>
      <c r="B248" s="190" t="s">
        <v>390</v>
      </c>
      <c r="C248" s="191">
        <v>2</v>
      </c>
    </row>
    <row r="249" spans="1:3" ht="15.5" x14ac:dyDescent="0.35">
      <c r="A249" s="190" t="s">
        <v>839</v>
      </c>
      <c r="B249" s="190" t="s">
        <v>840</v>
      </c>
      <c r="C249" s="191">
        <v>8</v>
      </c>
    </row>
    <row r="250" spans="1:3" ht="15.5" x14ac:dyDescent="0.35">
      <c r="A250" s="190" t="s">
        <v>841</v>
      </c>
      <c r="B250" s="190" t="s">
        <v>842</v>
      </c>
      <c r="C250" s="191">
        <v>8</v>
      </c>
    </row>
    <row r="251" spans="1:3" ht="31" x14ac:dyDescent="0.35">
      <c r="A251" s="190" t="s">
        <v>843</v>
      </c>
      <c r="B251" s="190" t="s">
        <v>844</v>
      </c>
      <c r="C251" s="191">
        <v>7</v>
      </c>
    </row>
    <row r="252" spans="1:3" ht="15.5" x14ac:dyDescent="0.35">
      <c r="A252" s="190" t="s">
        <v>845</v>
      </c>
      <c r="B252" s="190" t="s">
        <v>846</v>
      </c>
      <c r="C252" s="191">
        <v>5</v>
      </c>
    </row>
    <row r="253" spans="1:3" ht="15.5" x14ac:dyDescent="0.35">
      <c r="A253" s="190" t="s">
        <v>847</v>
      </c>
      <c r="B253" s="190" t="s">
        <v>848</v>
      </c>
      <c r="C253" s="191">
        <v>7</v>
      </c>
    </row>
    <row r="254" spans="1:3" ht="31" x14ac:dyDescent="0.35">
      <c r="A254" s="190" t="s">
        <v>849</v>
      </c>
      <c r="B254" s="190" t="s">
        <v>850</v>
      </c>
      <c r="C254" s="191">
        <v>4</v>
      </c>
    </row>
    <row r="255" spans="1:3" ht="15.5" x14ac:dyDescent="0.35">
      <c r="A255" s="190" t="s">
        <v>851</v>
      </c>
      <c r="B255" s="190" t="s">
        <v>852</v>
      </c>
      <c r="C255" s="191">
        <v>4</v>
      </c>
    </row>
    <row r="256" spans="1:3" ht="15.5" x14ac:dyDescent="0.35">
      <c r="A256" s="190" t="s">
        <v>853</v>
      </c>
      <c r="B256" s="190" t="s">
        <v>854</v>
      </c>
      <c r="C256" s="191">
        <v>5</v>
      </c>
    </row>
    <row r="257" spans="1:3" ht="15.5" x14ac:dyDescent="0.35">
      <c r="A257" s="190" t="s">
        <v>855</v>
      </c>
      <c r="B257" s="190" t="s">
        <v>856</v>
      </c>
      <c r="C257" s="191">
        <v>8</v>
      </c>
    </row>
    <row r="258" spans="1:3" ht="15.5" x14ac:dyDescent="0.35">
      <c r="A258" s="190" t="s">
        <v>857</v>
      </c>
      <c r="B258" s="190" t="s">
        <v>858</v>
      </c>
      <c r="C258" s="191">
        <v>4</v>
      </c>
    </row>
    <row r="259" spans="1:3" ht="15.5" x14ac:dyDescent="0.35">
      <c r="A259" s="190" t="s">
        <v>859</v>
      </c>
      <c r="B259" s="190" t="s">
        <v>390</v>
      </c>
      <c r="C259" s="191">
        <v>3</v>
      </c>
    </row>
    <row r="260" spans="1:3" ht="15.5" x14ac:dyDescent="0.35">
      <c r="A260" s="190" t="s">
        <v>860</v>
      </c>
      <c r="B260" s="190" t="s">
        <v>861</v>
      </c>
      <c r="C260" s="191">
        <v>5</v>
      </c>
    </row>
    <row r="261" spans="1:3" ht="15.5" x14ac:dyDescent="0.35">
      <c r="A261" s="190" t="s">
        <v>862</v>
      </c>
      <c r="B261" s="190" t="s">
        <v>863</v>
      </c>
      <c r="C261" s="191">
        <v>8</v>
      </c>
    </row>
    <row r="262" spans="1:3" ht="15.5" x14ac:dyDescent="0.35">
      <c r="A262" s="190" t="s">
        <v>864</v>
      </c>
      <c r="B262" s="190" t="s">
        <v>865</v>
      </c>
      <c r="C262" s="191">
        <v>5</v>
      </c>
    </row>
    <row r="263" spans="1:3" ht="15.5" x14ac:dyDescent="0.35">
      <c r="A263" s="190" t="s">
        <v>866</v>
      </c>
      <c r="B263" s="190" t="s">
        <v>867</v>
      </c>
      <c r="C263" s="191">
        <v>4</v>
      </c>
    </row>
    <row r="264" spans="1:3" ht="15.5" x14ac:dyDescent="0.35">
      <c r="A264" s="190" t="s">
        <v>868</v>
      </c>
      <c r="B264" s="190" t="s">
        <v>869</v>
      </c>
      <c r="C264" s="191">
        <v>4</v>
      </c>
    </row>
    <row r="265" spans="1:3" ht="15.5" x14ac:dyDescent="0.35">
      <c r="A265" s="190" t="s">
        <v>870</v>
      </c>
      <c r="B265" s="190" t="s">
        <v>871</v>
      </c>
      <c r="C265" s="191">
        <v>5</v>
      </c>
    </row>
    <row r="266" spans="1:3" ht="15.5" x14ac:dyDescent="0.35">
      <c r="A266" s="190" t="s">
        <v>872</v>
      </c>
      <c r="B266" s="190" t="s">
        <v>873</v>
      </c>
      <c r="C266" s="191">
        <v>6</v>
      </c>
    </row>
    <row r="267" spans="1:3" ht="15.5" x14ac:dyDescent="0.35">
      <c r="A267" s="190" t="s">
        <v>874</v>
      </c>
      <c r="B267" s="190" t="s">
        <v>875</v>
      </c>
      <c r="C267" s="191">
        <v>5</v>
      </c>
    </row>
    <row r="268" spans="1:3" ht="15.5" x14ac:dyDescent="0.35">
      <c r="A268" s="190" t="s">
        <v>876</v>
      </c>
      <c r="B268" s="190" t="s">
        <v>877</v>
      </c>
      <c r="C268" s="191">
        <v>6</v>
      </c>
    </row>
    <row r="269" spans="1:3" ht="31" x14ac:dyDescent="0.35">
      <c r="A269" s="190" t="s">
        <v>878</v>
      </c>
      <c r="B269" s="190" t="s">
        <v>879</v>
      </c>
      <c r="C269" s="191">
        <v>8</v>
      </c>
    </row>
    <row r="270" spans="1:3" ht="31" x14ac:dyDescent="0.35">
      <c r="A270" s="190" t="s">
        <v>880</v>
      </c>
      <c r="B270" s="190" t="s">
        <v>881</v>
      </c>
      <c r="C270" s="191">
        <v>7</v>
      </c>
    </row>
    <row r="271" spans="1:3" ht="15.5" x14ac:dyDescent="0.35">
      <c r="A271" s="190" t="s">
        <v>882</v>
      </c>
      <c r="B271" s="190" t="s">
        <v>883</v>
      </c>
      <c r="C271" s="191">
        <v>6</v>
      </c>
    </row>
    <row r="272" spans="1:3" ht="15.5" x14ac:dyDescent="0.35">
      <c r="A272" s="190" t="s">
        <v>884</v>
      </c>
      <c r="B272" s="190" t="s">
        <v>885</v>
      </c>
      <c r="C272" s="191">
        <v>8</v>
      </c>
    </row>
    <row r="273" spans="1:3" ht="31" x14ac:dyDescent="0.35">
      <c r="A273" s="190" t="s">
        <v>176</v>
      </c>
      <c r="B273" s="190" t="s">
        <v>886</v>
      </c>
      <c r="C273" s="191">
        <v>4</v>
      </c>
    </row>
    <row r="274" spans="1:3" ht="15.5" x14ac:dyDescent="0.35">
      <c r="A274" s="190" t="s">
        <v>887</v>
      </c>
      <c r="B274" s="190" t="s">
        <v>888</v>
      </c>
      <c r="C274" s="191">
        <v>8</v>
      </c>
    </row>
    <row r="275" spans="1:3" ht="15.5" x14ac:dyDescent="0.35">
      <c r="A275" s="190" t="s">
        <v>889</v>
      </c>
      <c r="B275" s="190" t="s">
        <v>890</v>
      </c>
      <c r="C275" s="191">
        <v>6</v>
      </c>
    </row>
    <row r="276" spans="1:3" ht="15.5" x14ac:dyDescent="0.35">
      <c r="A276" s="190" t="s">
        <v>891</v>
      </c>
      <c r="B276" s="190" t="s">
        <v>892</v>
      </c>
      <c r="C276" s="191">
        <v>6</v>
      </c>
    </row>
    <row r="277" spans="1:3" ht="15.5" x14ac:dyDescent="0.35">
      <c r="A277" s="190" t="s">
        <v>893</v>
      </c>
      <c r="B277" s="190" t="s">
        <v>894</v>
      </c>
      <c r="C277" s="191">
        <v>6</v>
      </c>
    </row>
    <row r="278" spans="1:3" ht="15.5" x14ac:dyDescent="0.35">
      <c r="A278" s="190" t="s">
        <v>895</v>
      </c>
      <c r="B278" s="190" t="s">
        <v>896</v>
      </c>
      <c r="C278" s="191">
        <v>4</v>
      </c>
    </row>
    <row r="279" spans="1:3" ht="15.5" x14ac:dyDescent="0.35">
      <c r="A279" s="190" t="s">
        <v>897</v>
      </c>
      <c r="B279" s="190" t="s">
        <v>390</v>
      </c>
      <c r="C279" s="191">
        <v>2</v>
      </c>
    </row>
    <row r="280" spans="1:3" ht="15.5" x14ac:dyDescent="0.35">
      <c r="A280" s="190" t="s">
        <v>898</v>
      </c>
      <c r="B280" s="190" t="s">
        <v>899</v>
      </c>
      <c r="C280" s="191">
        <v>2</v>
      </c>
    </row>
    <row r="281" spans="1:3" ht="15.5" x14ac:dyDescent="0.35">
      <c r="A281" s="190" t="s">
        <v>900</v>
      </c>
      <c r="B281" s="190" t="s">
        <v>901</v>
      </c>
      <c r="C281" s="191">
        <v>5</v>
      </c>
    </row>
    <row r="282" spans="1:3" ht="15.5" x14ac:dyDescent="0.35">
      <c r="A282" s="190" t="s">
        <v>902</v>
      </c>
      <c r="B282" s="190" t="s">
        <v>903</v>
      </c>
      <c r="C282" s="191">
        <v>5</v>
      </c>
    </row>
    <row r="283" spans="1:3" ht="15.5" x14ac:dyDescent="0.35">
      <c r="A283" s="190" t="s">
        <v>904</v>
      </c>
      <c r="B283" s="190" t="s">
        <v>905</v>
      </c>
      <c r="C283" s="191">
        <v>4</v>
      </c>
    </row>
    <row r="284" spans="1:3" ht="31" x14ac:dyDescent="0.35">
      <c r="A284" s="190" t="s">
        <v>906</v>
      </c>
      <c r="B284" s="190" t="s">
        <v>907</v>
      </c>
      <c r="C284" s="191">
        <v>4</v>
      </c>
    </row>
    <row r="285" spans="1:3" ht="15.5" x14ac:dyDescent="0.35">
      <c r="A285" s="190" t="s">
        <v>908</v>
      </c>
      <c r="B285" s="190" t="s">
        <v>909</v>
      </c>
      <c r="C285" s="191">
        <v>8</v>
      </c>
    </row>
    <row r="286" spans="1:3" ht="31" x14ac:dyDescent="0.35">
      <c r="A286" s="190" t="s">
        <v>910</v>
      </c>
      <c r="B286" s="190" t="s">
        <v>911</v>
      </c>
      <c r="C286" s="191">
        <v>7</v>
      </c>
    </row>
    <row r="287" spans="1:3" ht="31" x14ac:dyDescent="0.35">
      <c r="A287" s="190" t="s">
        <v>912</v>
      </c>
      <c r="B287" s="190" t="s">
        <v>913</v>
      </c>
      <c r="C287" s="191">
        <v>6</v>
      </c>
    </row>
    <row r="288" spans="1:3" ht="31" x14ac:dyDescent="0.35">
      <c r="A288" s="190" t="s">
        <v>914</v>
      </c>
      <c r="B288" s="190" t="s">
        <v>915</v>
      </c>
      <c r="C288" s="191">
        <v>8</v>
      </c>
    </row>
    <row r="289" spans="1:3" ht="31" x14ac:dyDescent="0.35">
      <c r="A289" s="190" t="s">
        <v>916</v>
      </c>
      <c r="B289" s="190" t="s">
        <v>917</v>
      </c>
      <c r="C289" s="191">
        <v>7</v>
      </c>
    </row>
    <row r="290" spans="1:3" ht="15.5" x14ac:dyDescent="0.35">
      <c r="A290" s="190" t="s">
        <v>918</v>
      </c>
      <c r="B290" s="190" t="s">
        <v>919</v>
      </c>
      <c r="C290" s="191">
        <v>6</v>
      </c>
    </row>
    <row r="291" spans="1:3" ht="31" x14ac:dyDescent="0.35">
      <c r="A291" s="190" t="s">
        <v>920</v>
      </c>
      <c r="B291" s="190" t="s">
        <v>921</v>
      </c>
      <c r="C291" s="191">
        <v>4</v>
      </c>
    </row>
    <row r="292" spans="1:3" ht="15.5" x14ac:dyDescent="0.35">
      <c r="A292" s="190" t="s">
        <v>922</v>
      </c>
      <c r="B292" s="190" t="s">
        <v>923</v>
      </c>
      <c r="C292" s="191">
        <v>4</v>
      </c>
    </row>
    <row r="293" spans="1:3" ht="15.5" x14ac:dyDescent="0.35">
      <c r="A293" s="190" t="s">
        <v>924</v>
      </c>
      <c r="B293" s="190" t="s">
        <v>925</v>
      </c>
      <c r="C293" s="191">
        <v>5</v>
      </c>
    </row>
    <row r="294" spans="1:3" ht="15.5" x14ac:dyDescent="0.35">
      <c r="A294" s="190" t="s">
        <v>926</v>
      </c>
      <c r="B294" s="190" t="s">
        <v>927</v>
      </c>
      <c r="C294" s="191">
        <v>1</v>
      </c>
    </row>
    <row r="295" spans="1:3" ht="15.5" x14ac:dyDescent="0.35">
      <c r="A295" s="190" t="s">
        <v>928</v>
      </c>
      <c r="B295" s="190" t="s">
        <v>929</v>
      </c>
      <c r="C295" s="191">
        <v>4</v>
      </c>
    </row>
    <row r="296" spans="1:3" ht="15.5" x14ac:dyDescent="0.35">
      <c r="A296" s="190" t="s">
        <v>930</v>
      </c>
      <c r="B296" s="190" t="s">
        <v>931</v>
      </c>
      <c r="C296" s="191">
        <v>7</v>
      </c>
    </row>
    <row r="297" spans="1:3" ht="15.5" x14ac:dyDescent="0.35">
      <c r="A297" s="190" t="s">
        <v>932</v>
      </c>
      <c r="B297" s="190" t="s">
        <v>933</v>
      </c>
      <c r="C297" s="191">
        <v>6</v>
      </c>
    </row>
    <row r="298" spans="1:3" ht="15.5" x14ac:dyDescent="0.35">
      <c r="A298" s="190" t="s">
        <v>934</v>
      </c>
      <c r="B298" s="190" t="s">
        <v>935</v>
      </c>
      <c r="C298" s="191">
        <v>5</v>
      </c>
    </row>
    <row r="299" spans="1:3" ht="15.5" x14ac:dyDescent="0.35">
      <c r="A299" s="190" t="s">
        <v>936</v>
      </c>
      <c r="B299" s="190" t="s">
        <v>937</v>
      </c>
      <c r="C299" s="191">
        <v>5</v>
      </c>
    </row>
    <row r="300" spans="1:3" ht="15.5" x14ac:dyDescent="0.35">
      <c r="A300" s="190" t="s">
        <v>938</v>
      </c>
      <c r="B300" s="190" t="s">
        <v>939</v>
      </c>
      <c r="C300" s="191">
        <v>3</v>
      </c>
    </row>
    <row r="301" spans="1:3" ht="15.5" x14ac:dyDescent="0.35">
      <c r="A301" s="190" t="s">
        <v>940</v>
      </c>
      <c r="B301" s="190" t="s">
        <v>941</v>
      </c>
      <c r="C301" s="191">
        <v>6</v>
      </c>
    </row>
    <row r="302" spans="1:3" ht="15.5" x14ac:dyDescent="0.35">
      <c r="A302" s="190" t="s">
        <v>942</v>
      </c>
      <c r="B302" s="190" t="s">
        <v>943</v>
      </c>
      <c r="C302" s="191">
        <v>5</v>
      </c>
    </row>
    <row r="303" spans="1:3" ht="15.5" x14ac:dyDescent="0.35">
      <c r="A303" s="190" t="s">
        <v>944</v>
      </c>
      <c r="B303" s="190" t="s">
        <v>945</v>
      </c>
      <c r="C303" s="191">
        <v>5</v>
      </c>
    </row>
    <row r="304" spans="1:3" ht="15.5" x14ac:dyDescent="0.35">
      <c r="A304" s="190" t="s">
        <v>946</v>
      </c>
      <c r="B304" s="190" t="s">
        <v>947</v>
      </c>
      <c r="C304" s="191">
        <v>6</v>
      </c>
    </row>
    <row r="305" spans="1:3" ht="15.5" x14ac:dyDescent="0.35">
      <c r="A305" s="190" t="s">
        <v>948</v>
      </c>
      <c r="B305" s="190" t="s">
        <v>949</v>
      </c>
      <c r="C305" s="191">
        <v>5</v>
      </c>
    </row>
    <row r="306" spans="1:3" ht="15.5" x14ac:dyDescent="0.35">
      <c r="A306" s="190" t="s">
        <v>950</v>
      </c>
      <c r="B306" s="190" t="s">
        <v>951</v>
      </c>
      <c r="C306" s="191">
        <v>5</v>
      </c>
    </row>
    <row r="307" spans="1:3" ht="15.5" x14ac:dyDescent="0.35">
      <c r="A307" s="190" t="s">
        <v>952</v>
      </c>
      <c r="B307" s="190" t="s">
        <v>390</v>
      </c>
      <c r="C307" s="191">
        <v>2</v>
      </c>
    </row>
    <row r="308" spans="1:3" ht="15.5" x14ac:dyDescent="0.35">
      <c r="A308" s="190" t="s">
        <v>953</v>
      </c>
      <c r="B308" s="190" t="s">
        <v>954</v>
      </c>
      <c r="C308" s="191">
        <v>1</v>
      </c>
    </row>
    <row r="309" spans="1:3" ht="15.5" x14ac:dyDescent="0.35">
      <c r="A309" s="190" t="s">
        <v>955</v>
      </c>
      <c r="B309" s="190" t="s">
        <v>956</v>
      </c>
      <c r="C309" s="191">
        <v>4</v>
      </c>
    </row>
    <row r="310" spans="1:3" ht="15.5" x14ac:dyDescent="0.35">
      <c r="A310" s="190" t="s">
        <v>957</v>
      </c>
      <c r="B310" s="190" t="s">
        <v>958</v>
      </c>
      <c r="C310" s="191">
        <v>5</v>
      </c>
    </row>
    <row r="311" spans="1:3" ht="15.5" x14ac:dyDescent="0.35">
      <c r="A311" s="190" t="s">
        <v>959</v>
      </c>
      <c r="B311" s="190" t="s">
        <v>960</v>
      </c>
      <c r="C311" s="191">
        <v>3</v>
      </c>
    </row>
    <row r="312" spans="1:3" ht="15.5" x14ac:dyDescent="0.35">
      <c r="A312" s="190" t="s">
        <v>961</v>
      </c>
      <c r="B312" s="190" t="s">
        <v>962</v>
      </c>
      <c r="C312" s="191">
        <v>6</v>
      </c>
    </row>
    <row r="313" spans="1:3" ht="15.5" x14ac:dyDescent="0.35">
      <c r="A313" s="190" t="s">
        <v>963</v>
      </c>
      <c r="B313" s="190" t="s">
        <v>964</v>
      </c>
      <c r="C313" s="191">
        <v>4</v>
      </c>
    </row>
    <row r="314" spans="1:3" ht="15.5" x14ac:dyDescent="0.35">
      <c r="A314" s="190" t="s">
        <v>965</v>
      </c>
      <c r="B314" s="190" t="s">
        <v>966</v>
      </c>
      <c r="C314" s="191">
        <v>5</v>
      </c>
    </row>
    <row r="315" spans="1:3" ht="15.5" x14ac:dyDescent="0.35">
      <c r="A315" s="190" t="s">
        <v>967</v>
      </c>
      <c r="B315" s="190" t="s">
        <v>968</v>
      </c>
      <c r="C315" s="191">
        <v>4</v>
      </c>
    </row>
    <row r="316" spans="1:3" ht="15.5" x14ac:dyDescent="0.35">
      <c r="A316" s="190" t="s">
        <v>334</v>
      </c>
      <c r="B316" s="190" t="s">
        <v>969</v>
      </c>
      <c r="C316" s="191">
        <v>6</v>
      </c>
    </row>
    <row r="317" spans="1:3" ht="15.5" x14ac:dyDescent="0.35">
      <c r="A317" s="190" t="s">
        <v>970</v>
      </c>
      <c r="B317" s="190" t="s">
        <v>971</v>
      </c>
      <c r="C317" s="191">
        <v>6</v>
      </c>
    </row>
    <row r="318" spans="1:3" ht="15.5" x14ac:dyDescent="0.35">
      <c r="A318" s="190" t="s">
        <v>972</v>
      </c>
      <c r="B318" s="190" t="s">
        <v>973</v>
      </c>
      <c r="C318" s="191">
        <v>4</v>
      </c>
    </row>
    <row r="319" spans="1:3" ht="15.5" x14ac:dyDescent="0.35">
      <c r="A319" s="190" t="s">
        <v>974</v>
      </c>
      <c r="B319" s="190" t="s">
        <v>975</v>
      </c>
      <c r="C319" s="191">
        <v>6</v>
      </c>
    </row>
    <row r="320" spans="1:3" ht="15.5" x14ac:dyDescent="0.35">
      <c r="A320" s="190" t="s">
        <v>976</v>
      </c>
      <c r="B320" s="190" t="s">
        <v>977</v>
      </c>
      <c r="C320" s="191">
        <v>3</v>
      </c>
    </row>
    <row r="321" spans="1:3" ht="15.5" x14ac:dyDescent="0.35">
      <c r="A321" s="190" t="s">
        <v>978</v>
      </c>
      <c r="B321" s="190" t="s">
        <v>979</v>
      </c>
      <c r="C321" s="191">
        <v>5</v>
      </c>
    </row>
    <row r="322" spans="1:3" ht="15.5" x14ac:dyDescent="0.35">
      <c r="A322" s="190" t="s">
        <v>980</v>
      </c>
      <c r="B322" s="190" t="s">
        <v>981</v>
      </c>
      <c r="C322" s="191">
        <v>4</v>
      </c>
    </row>
    <row r="323" spans="1:3" ht="15.5" x14ac:dyDescent="0.35">
      <c r="A323" s="190" t="s">
        <v>982</v>
      </c>
      <c r="B323" s="190" t="s">
        <v>983</v>
      </c>
      <c r="C323" s="191">
        <v>3</v>
      </c>
    </row>
    <row r="324" spans="1:3" ht="15.5" x14ac:dyDescent="0.35">
      <c r="A324" s="190" t="s">
        <v>984</v>
      </c>
      <c r="B324" s="190" t="s">
        <v>985</v>
      </c>
      <c r="C324" s="191">
        <v>4</v>
      </c>
    </row>
    <row r="325" spans="1:3" ht="15.5" x14ac:dyDescent="0.35">
      <c r="A325" s="190" t="s">
        <v>302</v>
      </c>
      <c r="B325" s="190" t="s">
        <v>986</v>
      </c>
      <c r="C325" s="191">
        <v>5</v>
      </c>
    </row>
    <row r="326" spans="1:3" ht="15.5" x14ac:dyDescent="0.35">
      <c r="A326" s="190" t="s">
        <v>987</v>
      </c>
      <c r="B326" s="190" t="s">
        <v>988</v>
      </c>
      <c r="C326" s="191">
        <v>4</v>
      </c>
    </row>
    <row r="327" spans="1:3" ht="15.5" x14ac:dyDescent="0.35">
      <c r="A327" s="190" t="s">
        <v>989</v>
      </c>
      <c r="B327" s="190" t="s">
        <v>990</v>
      </c>
      <c r="C327" s="191">
        <v>5</v>
      </c>
    </row>
    <row r="328" spans="1:3" ht="15.5" x14ac:dyDescent="0.35">
      <c r="A328" s="190" t="s">
        <v>991</v>
      </c>
      <c r="B328" s="190" t="s">
        <v>992</v>
      </c>
      <c r="C328" s="191">
        <v>4</v>
      </c>
    </row>
    <row r="329" spans="1:3" ht="15.5" x14ac:dyDescent="0.35">
      <c r="A329" s="190" t="s">
        <v>993</v>
      </c>
      <c r="B329" s="190" t="s">
        <v>994</v>
      </c>
      <c r="C329" s="191">
        <v>4</v>
      </c>
    </row>
    <row r="330" spans="1:3" ht="15.5" x14ac:dyDescent="0.35">
      <c r="A330" s="190" t="s">
        <v>995</v>
      </c>
      <c r="B330" s="190" t="s">
        <v>996</v>
      </c>
      <c r="C330" s="191">
        <v>5</v>
      </c>
    </row>
    <row r="331" spans="1:3" ht="31" x14ac:dyDescent="0.35">
      <c r="A331" s="190" t="s">
        <v>997</v>
      </c>
      <c r="B331" s="190" t="s">
        <v>998</v>
      </c>
      <c r="C331" s="191">
        <v>6</v>
      </c>
    </row>
    <row r="332" spans="1:3" ht="15.5" x14ac:dyDescent="0.35">
      <c r="A332" s="190" t="s">
        <v>999</v>
      </c>
      <c r="B332" s="190" t="s">
        <v>1000</v>
      </c>
      <c r="C332" s="191">
        <v>5</v>
      </c>
    </row>
    <row r="333" spans="1:3" ht="15.5" x14ac:dyDescent="0.35">
      <c r="A333" s="190" t="s">
        <v>1001</v>
      </c>
      <c r="B333" s="190" t="s">
        <v>1002</v>
      </c>
      <c r="C333" s="191">
        <v>5</v>
      </c>
    </row>
    <row r="334" spans="1:3" ht="15.5" x14ac:dyDescent="0.35">
      <c r="A334" s="190" t="s">
        <v>1003</v>
      </c>
      <c r="B334" s="190" t="s">
        <v>1004</v>
      </c>
      <c r="C334" s="191">
        <v>6</v>
      </c>
    </row>
    <row r="335" spans="1:3" ht="15.5" x14ac:dyDescent="0.35">
      <c r="A335" s="190" t="s">
        <v>1005</v>
      </c>
      <c r="B335" s="190" t="s">
        <v>1006</v>
      </c>
      <c r="C335" s="191">
        <v>5</v>
      </c>
    </row>
    <row r="336" spans="1:3" ht="15.5" x14ac:dyDescent="0.35">
      <c r="A336" s="190" t="s">
        <v>1007</v>
      </c>
      <c r="B336" s="190" t="s">
        <v>1008</v>
      </c>
      <c r="C336" s="191">
        <v>5</v>
      </c>
    </row>
    <row r="337" spans="1:3" ht="15.5" x14ac:dyDescent="0.35">
      <c r="A337" s="190" t="s">
        <v>1009</v>
      </c>
      <c r="B337" s="190" t="s">
        <v>1010</v>
      </c>
      <c r="C337" s="191">
        <v>6</v>
      </c>
    </row>
    <row r="338" spans="1:3" ht="15.5" x14ac:dyDescent="0.35">
      <c r="A338" s="190" t="s">
        <v>1011</v>
      </c>
      <c r="B338" s="190" t="s">
        <v>1012</v>
      </c>
      <c r="C338" s="191">
        <v>6</v>
      </c>
    </row>
    <row r="339" spans="1:3" ht="15.5" x14ac:dyDescent="0.35">
      <c r="A339" s="190" t="s">
        <v>293</v>
      </c>
      <c r="B339" s="190" t="s">
        <v>1013</v>
      </c>
      <c r="C339" s="191">
        <v>6</v>
      </c>
    </row>
    <row r="340" spans="1:3" ht="15.5" x14ac:dyDescent="0.35">
      <c r="A340" s="190" t="s">
        <v>1014</v>
      </c>
      <c r="B340" s="190" t="s">
        <v>1015</v>
      </c>
      <c r="C340" s="191">
        <v>6</v>
      </c>
    </row>
    <row r="341" spans="1:3" ht="15.5" x14ac:dyDescent="0.35">
      <c r="A341" s="190" t="s">
        <v>1016</v>
      </c>
      <c r="B341" s="190" t="s">
        <v>1017</v>
      </c>
      <c r="C341" s="191">
        <v>6</v>
      </c>
    </row>
    <row r="342" spans="1:3" ht="15.5" x14ac:dyDescent="0.35">
      <c r="A342" s="190" t="s">
        <v>1018</v>
      </c>
      <c r="B342" s="190" t="s">
        <v>1019</v>
      </c>
      <c r="C342" s="191">
        <v>5</v>
      </c>
    </row>
    <row r="343" spans="1:3" ht="15.5" x14ac:dyDescent="0.35">
      <c r="A343" s="190" t="s">
        <v>1020</v>
      </c>
      <c r="B343" s="190" t="s">
        <v>1021</v>
      </c>
      <c r="C343" s="191">
        <v>6</v>
      </c>
    </row>
    <row r="344" spans="1:3" ht="15.5" x14ac:dyDescent="0.35">
      <c r="A344" s="190" t="s">
        <v>1022</v>
      </c>
      <c r="B344" s="190" t="s">
        <v>1023</v>
      </c>
      <c r="C344" s="191">
        <v>5</v>
      </c>
    </row>
    <row r="345" spans="1:3" ht="15.5" x14ac:dyDescent="0.35">
      <c r="A345" s="190" t="s">
        <v>1024</v>
      </c>
      <c r="B345" s="190" t="s">
        <v>1025</v>
      </c>
      <c r="C345" s="191">
        <v>6</v>
      </c>
    </row>
    <row r="346" spans="1:3" ht="15.5" x14ac:dyDescent="0.35">
      <c r="A346" s="190" t="s">
        <v>1026</v>
      </c>
      <c r="B346" s="190" t="s">
        <v>1027</v>
      </c>
      <c r="C346" s="191">
        <v>6</v>
      </c>
    </row>
    <row r="347" spans="1:3" ht="15.5" x14ac:dyDescent="0.35">
      <c r="A347" s="190" t="s">
        <v>1028</v>
      </c>
      <c r="B347" s="190" t="s">
        <v>1029</v>
      </c>
      <c r="C347" s="191">
        <v>4</v>
      </c>
    </row>
    <row r="348" spans="1:3" ht="15.5" x14ac:dyDescent="0.35">
      <c r="A348" s="190" t="s">
        <v>1030</v>
      </c>
      <c r="B348" s="190" t="s">
        <v>1031</v>
      </c>
      <c r="C348" s="191">
        <v>5</v>
      </c>
    </row>
    <row r="349" spans="1:3" ht="15.5" x14ac:dyDescent="0.35">
      <c r="A349" s="190" t="s">
        <v>1032</v>
      </c>
      <c r="B349" s="190" t="s">
        <v>1033</v>
      </c>
      <c r="C349" s="191">
        <v>4</v>
      </c>
    </row>
    <row r="350" spans="1:3" ht="15.5" x14ac:dyDescent="0.35">
      <c r="A350" s="190" t="s">
        <v>1034</v>
      </c>
      <c r="B350" s="190" t="s">
        <v>1035</v>
      </c>
      <c r="C350" s="191">
        <v>3</v>
      </c>
    </row>
    <row r="351" spans="1:3" ht="15.5" x14ac:dyDescent="0.35">
      <c r="A351" s="190" t="s">
        <v>1036</v>
      </c>
      <c r="B351" s="190" t="s">
        <v>1037</v>
      </c>
      <c r="C351" s="191">
        <v>2</v>
      </c>
    </row>
    <row r="352" spans="1:3" ht="15.5" x14ac:dyDescent="0.35">
      <c r="A352" s="190" t="s">
        <v>1038</v>
      </c>
      <c r="B352" s="190" t="s">
        <v>1039</v>
      </c>
      <c r="C352" s="191">
        <v>3</v>
      </c>
    </row>
    <row r="353" spans="1:3" ht="15.5" x14ac:dyDescent="0.35">
      <c r="A353" s="190" t="s">
        <v>1040</v>
      </c>
      <c r="B353" s="190" t="s">
        <v>390</v>
      </c>
      <c r="C353" s="191">
        <v>2</v>
      </c>
    </row>
    <row r="354" spans="1:3" ht="15.5" x14ac:dyDescent="0.35">
      <c r="A354" s="190" t="s">
        <v>1041</v>
      </c>
      <c r="B354" s="190" t="s">
        <v>1042</v>
      </c>
      <c r="C354" s="191">
        <v>7</v>
      </c>
    </row>
    <row r="355" spans="1:3" ht="15.5" x14ac:dyDescent="0.35">
      <c r="A355" s="190" t="s">
        <v>1043</v>
      </c>
      <c r="B355" s="190" t="s">
        <v>1044</v>
      </c>
      <c r="C355" s="191">
        <v>6</v>
      </c>
    </row>
    <row r="356" spans="1:3" ht="15.5" x14ac:dyDescent="0.35">
      <c r="A356" s="190" t="s">
        <v>1045</v>
      </c>
      <c r="B356" s="190" t="s">
        <v>1046</v>
      </c>
      <c r="C356" s="191">
        <v>7</v>
      </c>
    </row>
    <row r="357" spans="1:3" ht="15.5" x14ac:dyDescent="0.35">
      <c r="A357" s="190" t="s">
        <v>1047</v>
      </c>
      <c r="B357" s="190" t="s">
        <v>1048</v>
      </c>
      <c r="C357" s="191">
        <v>5</v>
      </c>
    </row>
    <row r="358" spans="1:3" ht="15.5" x14ac:dyDescent="0.35">
      <c r="A358" s="190" t="s">
        <v>1049</v>
      </c>
      <c r="B358" s="190" t="s">
        <v>1050</v>
      </c>
      <c r="C358" s="191">
        <v>5</v>
      </c>
    </row>
    <row r="359" spans="1:3" ht="15.5" x14ac:dyDescent="0.35">
      <c r="A359" s="190" t="s">
        <v>1051</v>
      </c>
      <c r="B359" s="190" t="s">
        <v>1052</v>
      </c>
      <c r="C359" s="191">
        <v>6</v>
      </c>
    </row>
    <row r="360" spans="1:3" ht="15.5" x14ac:dyDescent="0.35">
      <c r="A360" s="190" t="s">
        <v>1053</v>
      </c>
      <c r="B360" s="190" t="s">
        <v>1054</v>
      </c>
      <c r="C360" s="191">
        <v>5</v>
      </c>
    </row>
    <row r="361" spans="1:3" ht="15.5" x14ac:dyDescent="0.35">
      <c r="A361" s="190" t="s">
        <v>1055</v>
      </c>
      <c r="B361" s="190" t="s">
        <v>1056</v>
      </c>
      <c r="C361" s="191">
        <v>4</v>
      </c>
    </row>
    <row r="362" spans="1:3" ht="15.5" x14ac:dyDescent="0.35">
      <c r="A362" s="190" t="s">
        <v>1057</v>
      </c>
      <c r="B362" s="190" t="s">
        <v>1058</v>
      </c>
      <c r="C362" s="191">
        <v>2</v>
      </c>
    </row>
    <row r="363" spans="1:3" ht="15.5" x14ac:dyDescent="0.35">
      <c r="A363" s="190" t="s">
        <v>1059</v>
      </c>
      <c r="B363" s="190" t="s">
        <v>1060</v>
      </c>
      <c r="C363" s="191">
        <v>4</v>
      </c>
    </row>
    <row r="364" spans="1:3" ht="15.5" x14ac:dyDescent="0.35">
      <c r="A364" s="190" t="s">
        <v>1061</v>
      </c>
      <c r="B364" s="190" t="s">
        <v>1062</v>
      </c>
      <c r="C364" s="191">
        <v>4</v>
      </c>
    </row>
    <row r="365" spans="1:3" ht="15.5" x14ac:dyDescent="0.35">
      <c r="A365" s="190" t="s">
        <v>1063</v>
      </c>
      <c r="B365" s="190" t="s">
        <v>1064</v>
      </c>
      <c r="C365" s="191">
        <v>5</v>
      </c>
    </row>
    <row r="366" spans="1:3" ht="15.5" x14ac:dyDescent="0.35">
      <c r="A366" s="190" t="s">
        <v>1065</v>
      </c>
      <c r="B366" s="190" t="s">
        <v>1066</v>
      </c>
      <c r="C366" s="191">
        <v>2</v>
      </c>
    </row>
    <row r="367" spans="1:3" ht="15.5" x14ac:dyDescent="0.35">
      <c r="A367" s="190" t="s">
        <v>1067</v>
      </c>
      <c r="B367" s="190" t="s">
        <v>1068</v>
      </c>
      <c r="C367" s="191">
        <v>4</v>
      </c>
    </row>
    <row r="368" spans="1:3" ht="15.5" x14ac:dyDescent="0.35">
      <c r="A368" s="190" t="s">
        <v>1069</v>
      </c>
      <c r="B368" s="190" t="s">
        <v>1070</v>
      </c>
      <c r="C368" s="191">
        <v>4</v>
      </c>
    </row>
    <row r="369" spans="1:3" ht="15.5" x14ac:dyDescent="0.35">
      <c r="A369" s="190" t="s">
        <v>1071</v>
      </c>
      <c r="B369" s="190" t="s">
        <v>1072</v>
      </c>
      <c r="C369" s="191">
        <v>5</v>
      </c>
    </row>
    <row r="370" spans="1:3" ht="15.5" x14ac:dyDescent="0.35">
      <c r="A370" s="190" t="s">
        <v>1073</v>
      </c>
      <c r="B370" s="190" t="s">
        <v>1074</v>
      </c>
      <c r="C370" s="191">
        <v>8</v>
      </c>
    </row>
    <row r="371" spans="1:3" ht="15.5" x14ac:dyDescent="0.35">
      <c r="A371" s="190" t="s">
        <v>1075</v>
      </c>
      <c r="B371" s="190" t="s">
        <v>1076</v>
      </c>
      <c r="C371" s="191">
        <v>3</v>
      </c>
    </row>
    <row r="372" spans="1:3" ht="15.5" x14ac:dyDescent="0.35">
      <c r="A372" s="190" t="s">
        <v>1077</v>
      </c>
      <c r="B372" s="190" t="s">
        <v>1078</v>
      </c>
      <c r="C372" s="191">
        <v>4</v>
      </c>
    </row>
    <row r="373" spans="1:3" ht="15.5" x14ac:dyDescent="0.35">
      <c r="A373" s="190" t="s">
        <v>1079</v>
      </c>
      <c r="B373" s="190" t="s">
        <v>1080</v>
      </c>
      <c r="C373" s="191">
        <v>4</v>
      </c>
    </row>
    <row r="374" spans="1:3" ht="31" x14ac:dyDescent="0.35">
      <c r="A374" s="190" t="s">
        <v>1081</v>
      </c>
      <c r="B374" s="190" t="s">
        <v>1082</v>
      </c>
      <c r="C374" s="191">
        <v>4</v>
      </c>
    </row>
    <row r="375" spans="1:3" ht="15.5" x14ac:dyDescent="0.35">
      <c r="A375" s="190" t="s">
        <v>1083</v>
      </c>
      <c r="B375" s="190" t="s">
        <v>1084</v>
      </c>
      <c r="C375" s="191">
        <v>5</v>
      </c>
    </row>
    <row r="376" spans="1:3" ht="15.5" x14ac:dyDescent="0.35">
      <c r="A376" s="190" t="s">
        <v>1085</v>
      </c>
      <c r="B376" s="190" t="s">
        <v>1086</v>
      </c>
      <c r="C376" s="191">
        <v>5</v>
      </c>
    </row>
    <row r="377" spans="1:3" ht="15.5" x14ac:dyDescent="0.35">
      <c r="A377" s="190" t="s">
        <v>1087</v>
      </c>
      <c r="B377" s="190" t="s">
        <v>1088</v>
      </c>
      <c r="C377" s="191">
        <v>5</v>
      </c>
    </row>
    <row r="378" spans="1:3" ht="15.5" x14ac:dyDescent="0.35">
      <c r="A378" s="190" t="s">
        <v>1089</v>
      </c>
      <c r="B378" s="190" t="s">
        <v>1090</v>
      </c>
      <c r="C378" s="191">
        <v>4</v>
      </c>
    </row>
    <row r="379" spans="1:3" ht="15.5" x14ac:dyDescent="0.35">
      <c r="A379" s="190" t="s">
        <v>1091</v>
      </c>
      <c r="B379" s="190" t="s">
        <v>1092</v>
      </c>
      <c r="C379" s="191">
        <v>6</v>
      </c>
    </row>
    <row r="380" spans="1:3" ht="15.5" x14ac:dyDescent="0.35">
      <c r="A380" s="190" t="s">
        <v>1093</v>
      </c>
      <c r="B380" s="190" t="s">
        <v>1094</v>
      </c>
      <c r="C380" s="191">
        <v>4</v>
      </c>
    </row>
    <row r="381" spans="1:3" ht="15.5" x14ac:dyDescent="0.35">
      <c r="A381" s="190" t="s">
        <v>1095</v>
      </c>
      <c r="B381" s="190" t="s">
        <v>390</v>
      </c>
      <c r="C381" s="191">
        <v>2</v>
      </c>
    </row>
    <row r="382" spans="1:3" ht="15.5" x14ac:dyDescent="0.35">
      <c r="A382" s="190" t="s">
        <v>1096</v>
      </c>
      <c r="B382" s="190" t="s">
        <v>1097</v>
      </c>
      <c r="C382" s="191">
        <v>4</v>
      </c>
    </row>
    <row r="383" spans="1:3" ht="15.5" x14ac:dyDescent="0.35">
      <c r="A383" s="190" t="s">
        <v>1098</v>
      </c>
      <c r="B383" s="190" t="s">
        <v>1099</v>
      </c>
      <c r="C383" s="191">
        <v>1</v>
      </c>
    </row>
    <row r="384" spans="1:3" ht="15.5" x14ac:dyDescent="0.35">
      <c r="A384" s="190" t="s">
        <v>1100</v>
      </c>
      <c r="B384" s="190" t="s">
        <v>1101</v>
      </c>
      <c r="C384" s="191">
        <v>4</v>
      </c>
    </row>
    <row r="385" spans="1:3" ht="15.5" x14ac:dyDescent="0.35">
      <c r="A385" s="190" t="s">
        <v>1102</v>
      </c>
      <c r="B385" s="190" t="s">
        <v>1103</v>
      </c>
      <c r="C385" s="191">
        <v>3</v>
      </c>
    </row>
    <row r="386" spans="1:3" ht="15.5" x14ac:dyDescent="0.35">
      <c r="A386" s="190" t="s">
        <v>1104</v>
      </c>
      <c r="B386" s="190" t="s">
        <v>1105</v>
      </c>
      <c r="C386" s="191">
        <v>5</v>
      </c>
    </row>
    <row r="387" spans="1:3" ht="15.5" x14ac:dyDescent="0.35">
      <c r="A387" s="190" t="s">
        <v>1106</v>
      </c>
      <c r="B387" s="190" t="s">
        <v>1107</v>
      </c>
      <c r="C387" s="191">
        <v>4</v>
      </c>
    </row>
    <row r="388" spans="1:3" ht="15.5" x14ac:dyDescent="0.35">
      <c r="A388" s="190" t="s">
        <v>1108</v>
      </c>
      <c r="B388" s="190" t="s">
        <v>1109</v>
      </c>
      <c r="C388" s="191">
        <v>4</v>
      </c>
    </row>
    <row r="389" spans="1:3" ht="15.5" x14ac:dyDescent="0.35">
      <c r="A389" s="190" t="s">
        <v>1110</v>
      </c>
      <c r="B389" s="190" t="s">
        <v>1111</v>
      </c>
      <c r="C389" s="191">
        <v>5</v>
      </c>
    </row>
    <row r="390" spans="1:3" ht="15.5" x14ac:dyDescent="0.35">
      <c r="A390" s="190" t="s">
        <v>1112</v>
      </c>
      <c r="B390" s="190" t="s">
        <v>1113</v>
      </c>
      <c r="C390" s="191">
        <v>1</v>
      </c>
    </row>
    <row r="391" spans="1:3" ht="15.5" x14ac:dyDescent="0.35">
      <c r="A391" s="190" t="s">
        <v>1114</v>
      </c>
      <c r="B391" s="190" t="s">
        <v>1115</v>
      </c>
      <c r="C391" s="191">
        <v>1</v>
      </c>
    </row>
    <row r="392" spans="1:3" ht="15.5" x14ac:dyDescent="0.35">
      <c r="A392" s="190" t="s">
        <v>1116</v>
      </c>
      <c r="B392" s="190" t="s">
        <v>390</v>
      </c>
      <c r="C392" s="191">
        <v>2</v>
      </c>
    </row>
    <row r="393" spans="1:3" ht="15.5" x14ac:dyDescent="0.35">
      <c r="A393" s="190" t="s">
        <v>1117</v>
      </c>
      <c r="B393" s="190" t="s">
        <v>1118</v>
      </c>
      <c r="C393" s="191">
        <v>1</v>
      </c>
    </row>
    <row r="394" spans="1:3" ht="15.5" x14ac:dyDescent="0.35">
      <c r="A394" s="190" t="s">
        <v>1119</v>
      </c>
      <c r="B394" s="190" t="s">
        <v>1120</v>
      </c>
      <c r="C394" s="191">
        <v>1</v>
      </c>
    </row>
    <row r="395" spans="1:3" ht="15.5" x14ac:dyDescent="0.35">
      <c r="A395" s="190" t="s">
        <v>1121</v>
      </c>
      <c r="B395" s="190" t="s">
        <v>1122</v>
      </c>
      <c r="C395" s="191">
        <v>1</v>
      </c>
    </row>
    <row r="396" spans="1:3" ht="15.5" x14ac:dyDescent="0.35">
      <c r="A396" s="190" t="s">
        <v>1123</v>
      </c>
      <c r="B396" s="190" t="s">
        <v>1124</v>
      </c>
      <c r="C396" s="191">
        <v>1</v>
      </c>
    </row>
    <row r="397" spans="1:3" ht="15.5" x14ac:dyDescent="0.35">
      <c r="A397" s="190" t="s">
        <v>1125</v>
      </c>
      <c r="B397" s="190" t="s">
        <v>1126</v>
      </c>
      <c r="C397" s="191">
        <v>1</v>
      </c>
    </row>
    <row r="398" spans="1:3" ht="15.5" x14ac:dyDescent="0.35">
      <c r="A398" s="190" t="s">
        <v>1127</v>
      </c>
      <c r="B398" s="190" t="s">
        <v>1128</v>
      </c>
      <c r="C398" s="191">
        <v>1</v>
      </c>
    </row>
    <row r="399" spans="1:3" ht="15.5" x14ac:dyDescent="0.35">
      <c r="A399" s="190" t="s">
        <v>1129</v>
      </c>
      <c r="B399" s="190" t="s">
        <v>1130</v>
      </c>
      <c r="C399" s="191">
        <v>1</v>
      </c>
    </row>
    <row r="400" spans="1:3" ht="15.5" x14ac:dyDescent="0.35">
      <c r="A400" s="190" t="s">
        <v>1131</v>
      </c>
      <c r="B400" s="190" t="s">
        <v>1132</v>
      </c>
      <c r="C400" s="191">
        <v>1</v>
      </c>
    </row>
    <row r="401" spans="1:3" ht="15.5" x14ac:dyDescent="0.35">
      <c r="A401" s="190" t="s">
        <v>1133</v>
      </c>
      <c r="B401" s="190" t="s">
        <v>1134</v>
      </c>
      <c r="C401" s="191">
        <v>1</v>
      </c>
    </row>
    <row r="402" spans="1:3" ht="15.5" x14ac:dyDescent="0.35">
      <c r="A402" s="190" t="s">
        <v>1135</v>
      </c>
      <c r="B402" s="190" t="s">
        <v>1136</v>
      </c>
      <c r="C402" s="191">
        <v>1</v>
      </c>
    </row>
    <row r="403" spans="1:3" ht="15.5" x14ac:dyDescent="0.35">
      <c r="A403" s="190" t="s">
        <v>1137</v>
      </c>
      <c r="B403" s="190" t="s">
        <v>1138</v>
      </c>
      <c r="C403" s="191">
        <v>1</v>
      </c>
    </row>
    <row r="404" spans="1:3" ht="15.5" x14ac:dyDescent="0.35">
      <c r="A404" s="190" t="s">
        <v>1139</v>
      </c>
      <c r="B404" s="190" t="s">
        <v>1140</v>
      </c>
      <c r="C404" s="191">
        <v>1</v>
      </c>
    </row>
    <row r="405" spans="1:3" ht="15.5" x14ac:dyDescent="0.35">
      <c r="A405" s="190" t="s">
        <v>1141</v>
      </c>
      <c r="B405" s="190" t="s">
        <v>1142</v>
      </c>
      <c r="C405" s="191">
        <v>1</v>
      </c>
    </row>
    <row r="406" spans="1:3" ht="15.5" x14ac:dyDescent="0.35">
      <c r="A406" s="190" t="s">
        <v>1143</v>
      </c>
      <c r="B406" s="190" t="s">
        <v>1144</v>
      </c>
      <c r="C406" s="191">
        <v>1</v>
      </c>
    </row>
    <row r="407" spans="1:3" ht="15.5" x14ac:dyDescent="0.35">
      <c r="A407" s="190" t="s">
        <v>1145</v>
      </c>
      <c r="B407" s="190" t="s">
        <v>1146</v>
      </c>
      <c r="C407" s="191">
        <v>1</v>
      </c>
    </row>
    <row r="408" spans="1:3" ht="15.5" x14ac:dyDescent="0.35">
      <c r="A408" s="190" t="s">
        <v>1147</v>
      </c>
      <c r="B408" s="190" t="s">
        <v>1148</v>
      </c>
      <c r="C408" s="191">
        <v>1</v>
      </c>
    </row>
    <row r="409" spans="1:3" ht="15.5" x14ac:dyDescent="0.35">
      <c r="A409" s="190" t="s">
        <v>1149</v>
      </c>
      <c r="B409" s="190" t="s">
        <v>1150</v>
      </c>
      <c r="C409" s="191">
        <v>1</v>
      </c>
    </row>
    <row r="410" spans="1:3" ht="15.5" x14ac:dyDescent="0.35">
      <c r="A410" s="190" t="s">
        <v>1151</v>
      </c>
      <c r="B410" s="190" t="s">
        <v>1152</v>
      </c>
      <c r="C410" s="191">
        <v>1</v>
      </c>
    </row>
    <row r="411" spans="1:3" ht="15.5" x14ac:dyDescent="0.35">
      <c r="A411" s="190" t="s">
        <v>1153</v>
      </c>
      <c r="B411" s="190" t="s">
        <v>1154</v>
      </c>
      <c r="C411" s="191">
        <v>1</v>
      </c>
    </row>
    <row r="412" spans="1:3" ht="15.5" x14ac:dyDescent="0.35">
      <c r="A412" s="190" t="s">
        <v>1155</v>
      </c>
      <c r="B412" s="190" t="s">
        <v>1156</v>
      </c>
      <c r="C412" s="191">
        <v>1</v>
      </c>
    </row>
    <row r="413" spans="1:3" ht="15.5" x14ac:dyDescent="0.35">
      <c r="A413" s="190" t="s">
        <v>1157</v>
      </c>
      <c r="B413" s="190" t="s">
        <v>1158</v>
      </c>
      <c r="C413" s="191">
        <v>1</v>
      </c>
    </row>
    <row r="414" spans="1:3" ht="15.5" x14ac:dyDescent="0.35">
      <c r="A414" s="190" t="s">
        <v>1159</v>
      </c>
      <c r="B414" s="190" t="s">
        <v>1160</v>
      </c>
      <c r="C414" s="191">
        <v>1</v>
      </c>
    </row>
    <row r="415" spans="1:3" ht="15.5" x14ac:dyDescent="0.35">
      <c r="A415" s="190" t="s">
        <v>1161</v>
      </c>
      <c r="B415" s="190" t="s">
        <v>1162</v>
      </c>
      <c r="C415" s="191">
        <v>1</v>
      </c>
    </row>
    <row r="416" spans="1:3" ht="15.5" x14ac:dyDescent="0.35">
      <c r="A416" s="190" t="s">
        <v>1163</v>
      </c>
      <c r="B416" s="190" t="s">
        <v>1164</v>
      </c>
      <c r="C416" s="191">
        <v>1</v>
      </c>
    </row>
    <row r="417" spans="1:3" ht="15.5" x14ac:dyDescent="0.35">
      <c r="A417" s="190" t="s">
        <v>1165</v>
      </c>
      <c r="B417" s="190" t="s">
        <v>1166</v>
      </c>
      <c r="C417" s="191">
        <v>1</v>
      </c>
    </row>
    <row r="418" spans="1:3" ht="15.5" x14ac:dyDescent="0.35">
      <c r="A418" s="190" t="s">
        <v>1167</v>
      </c>
      <c r="B418" s="190" t="s">
        <v>1168</v>
      </c>
      <c r="C418" s="191">
        <v>1</v>
      </c>
    </row>
    <row r="419" spans="1:3" ht="15.5" x14ac:dyDescent="0.35">
      <c r="A419" s="190" t="s">
        <v>1169</v>
      </c>
      <c r="B419" s="190" t="s">
        <v>1170</v>
      </c>
      <c r="C419" s="191">
        <v>1</v>
      </c>
    </row>
    <row r="420" spans="1:3" ht="15.5" x14ac:dyDescent="0.35">
      <c r="A420" s="190" t="s">
        <v>1171</v>
      </c>
      <c r="B420" s="190" t="s">
        <v>1172</v>
      </c>
      <c r="C420" s="191">
        <v>1</v>
      </c>
    </row>
    <row r="421" spans="1:3" ht="15.5" x14ac:dyDescent="0.35">
      <c r="A421" s="190" t="s">
        <v>1173</v>
      </c>
      <c r="B421" s="190" t="s">
        <v>1174</v>
      </c>
      <c r="C421" s="191">
        <v>1</v>
      </c>
    </row>
    <row r="422" spans="1:3" ht="15.5" x14ac:dyDescent="0.35">
      <c r="A422" s="190" t="s">
        <v>1175</v>
      </c>
      <c r="B422" s="190" t="s">
        <v>1176</v>
      </c>
      <c r="C422" s="191">
        <v>1</v>
      </c>
    </row>
    <row r="423" spans="1:3" ht="15.5" x14ac:dyDescent="0.35">
      <c r="A423" s="190" t="s">
        <v>1177</v>
      </c>
      <c r="B423" s="190" t="s">
        <v>1178</v>
      </c>
      <c r="C423" s="191">
        <v>1</v>
      </c>
    </row>
    <row r="424" spans="1:3" ht="15.5" x14ac:dyDescent="0.35">
      <c r="A424" s="190" t="s">
        <v>1179</v>
      </c>
      <c r="B424" s="190" t="s">
        <v>1180</v>
      </c>
      <c r="C424" s="191">
        <v>1</v>
      </c>
    </row>
    <row r="425" spans="1:3" ht="15.5" x14ac:dyDescent="0.35">
      <c r="A425" s="190" t="s">
        <v>1181</v>
      </c>
      <c r="B425" s="190" t="s">
        <v>1182</v>
      </c>
      <c r="C425" s="191">
        <v>1</v>
      </c>
    </row>
    <row r="426" spans="1:3" ht="15.5" x14ac:dyDescent="0.35">
      <c r="A426" s="190" t="s">
        <v>1183</v>
      </c>
      <c r="B426" s="190" t="s">
        <v>1184</v>
      </c>
      <c r="C426" s="191">
        <v>1</v>
      </c>
    </row>
    <row r="427" spans="1:3" ht="15.5" x14ac:dyDescent="0.35">
      <c r="A427" s="190" t="s">
        <v>1185</v>
      </c>
      <c r="B427" s="190" t="s">
        <v>1186</v>
      </c>
      <c r="C427" s="191">
        <v>1</v>
      </c>
    </row>
    <row r="428" spans="1:3" ht="15.5" x14ac:dyDescent="0.35">
      <c r="A428" s="190" t="s">
        <v>1187</v>
      </c>
      <c r="B428" s="190" t="s">
        <v>1188</v>
      </c>
      <c r="C428" s="191">
        <v>1</v>
      </c>
    </row>
    <row r="429" spans="1:3" ht="15.5" x14ac:dyDescent="0.35">
      <c r="A429" s="190" t="s">
        <v>1189</v>
      </c>
      <c r="B429" s="190" t="s">
        <v>1176</v>
      </c>
      <c r="C429" s="191">
        <v>1</v>
      </c>
    </row>
    <row r="430" spans="1:3" ht="15.5" x14ac:dyDescent="0.35">
      <c r="A430" s="190" t="s">
        <v>1190</v>
      </c>
      <c r="B430" s="190" t="s">
        <v>1191</v>
      </c>
      <c r="C430" s="191">
        <v>1</v>
      </c>
    </row>
    <row r="431" spans="1:3" ht="15.5" x14ac:dyDescent="0.35">
      <c r="A431" s="190" t="s">
        <v>1192</v>
      </c>
      <c r="B431" s="190" t="s">
        <v>1193</v>
      </c>
      <c r="C431" s="191">
        <v>1</v>
      </c>
    </row>
    <row r="432" spans="1:3" ht="15.5" x14ac:dyDescent="0.35">
      <c r="A432" s="190" t="s">
        <v>1194</v>
      </c>
      <c r="B432" s="190" t="s">
        <v>1195</v>
      </c>
      <c r="C432" s="191">
        <v>1</v>
      </c>
    </row>
    <row r="433" spans="1:3" ht="15.5" x14ac:dyDescent="0.35">
      <c r="A433" s="190" t="s">
        <v>1196</v>
      </c>
      <c r="B433" s="190" t="s">
        <v>1197</v>
      </c>
      <c r="C433" s="191">
        <v>1</v>
      </c>
    </row>
    <row r="434" spans="1:3" ht="15.5" x14ac:dyDescent="0.35">
      <c r="A434" s="190" t="s">
        <v>1198</v>
      </c>
      <c r="B434" s="190" t="s">
        <v>1199</v>
      </c>
      <c r="C434" s="191">
        <v>1</v>
      </c>
    </row>
    <row r="435" spans="1:3" ht="15.5" x14ac:dyDescent="0.35">
      <c r="A435" s="190" t="s">
        <v>1200</v>
      </c>
      <c r="B435" s="190" t="s">
        <v>1201</v>
      </c>
      <c r="C435" s="191">
        <v>1</v>
      </c>
    </row>
    <row r="436" spans="1:3" ht="15.5" x14ac:dyDescent="0.35">
      <c r="A436" s="190" t="s">
        <v>1202</v>
      </c>
      <c r="B436" s="190" t="s">
        <v>1203</v>
      </c>
      <c r="C436" s="191">
        <v>1</v>
      </c>
    </row>
    <row r="437" spans="1:3" ht="15.5" x14ac:dyDescent="0.35">
      <c r="A437" s="190" t="s">
        <v>1204</v>
      </c>
      <c r="B437" s="190" t="s">
        <v>1205</v>
      </c>
      <c r="C437" s="191">
        <v>1</v>
      </c>
    </row>
    <row r="438" spans="1:3" ht="15.5" x14ac:dyDescent="0.35">
      <c r="A438" s="190" t="s">
        <v>1206</v>
      </c>
      <c r="B438" s="190" t="s">
        <v>1207</v>
      </c>
      <c r="C438" s="191">
        <v>1</v>
      </c>
    </row>
    <row r="439" spans="1:3" ht="15.5" x14ac:dyDescent="0.35">
      <c r="A439" s="190" t="s">
        <v>1208</v>
      </c>
      <c r="B439" s="190" t="s">
        <v>1209</v>
      </c>
      <c r="C439" s="191">
        <v>1</v>
      </c>
    </row>
    <row r="440" spans="1:3" ht="15.5" x14ac:dyDescent="0.35">
      <c r="A440" s="190" t="s">
        <v>1210</v>
      </c>
      <c r="B440" s="190" t="s">
        <v>1211</v>
      </c>
      <c r="C440" s="191">
        <v>1</v>
      </c>
    </row>
    <row r="441" spans="1:3" ht="15.5" x14ac:dyDescent="0.35">
      <c r="A441" s="190" t="s">
        <v>1212</v>
      </c>
      <c r="B441" s="190" t="s">
        <v>1213</v>
      </c>
      <c r="C441" s="191">
        <v>1</v>
      </c>
    </row>
    <row r="442" spans="1:3" ht="15.5" x14ac:dyDescent="0.35">
      <c r="A442" s="190" t="s">
        <v>1214</v>
      </c>
      <c r="B442" s="190" t="s">
        <v>1215</v>
      </c>
      <c r="C442" s="191">
        <v>1</v>
      </c>
    </row>
    <row r="443" spans="1:3" ht="15.5" x14ac:dyDescent="0.35">
      <c r="A443" s="190" t="s">
        <v>1216</v>
      </c>
      <c r="B443" s="190" t="s">
        <v>1217</v>
      </c>
      <c r="C443" s="191">
        <v>1</v>
      </c>
    </row>
    <row r="444" spans="1:3" ht="15.5" x14ac:dyDescent="0.35">
      <c r="A444" s="190" t="s">
        <v>1218</v>
      </c>
      <c r="B444" s="190" t="s">
        <v>1219</v>
      </c>
      <c r="C444" s="191">
        <v>1</v>
      </c>
    </row>
    <row r="445" spans="1:3" ht="15.5" x14ac:dyDescent="0.35">
      <c r="A445" s="190" t="s">
        <v>1220</v>
      </c>
      <c r="B445" s="190" t="s">
        <v>1221</v>
      </c>
      <c r="C445" s="191">
        <v>1</v>
      </c>
    </row>
    <row r="446" spans="1:3" ht="15.5" x14ac:dyDescent="0.35">
      <c r="A446" s="190" t="s">
        <v>1222</v>
      </c>
      <c r="B446" s="190" t="s">
        <v>1223</v>
      </c>
      <c r="C446" s="191">
        <v>1</v>
      </c>
    </row>
    <row r="447" spans="1:3" ht="15.5" x14ac:dyDescent="0.35">
      <c r="A447" s="190" t="s">
        <v>1224</v>
      </c>
      <c r="B447" s="190" t="s">
        <v>1225</v>
      </c>
      <c r="C447" s="191">
        <v>1</v>
      </c>
    </row>
    <row r="448" spans="1:3" ht="15.5" x14ac:dyDescent="0.35">
      <c r="A448" s="190" t="s">
        <v>1226</v>
      </c>
      <c r="B448" s="190" t="s">
        <v>1227</v>
      </c>
      <c r="C448" s="191">
        <v>1</v>
      </c>
    </row>
    <row r="449" spans="1:3" ht="15.5" x14ac:dyDescent="0.35">
      <c r="A449" s="190" t="s">
        <v>1228</v>
      </c>
      <c r="B449" s="190" t="s">
        <v>1229</v>
      </c>
      <c r="C449" s="191">
        <v>1</v>
      </c>
    </row>
    <row r="450" spans="1:3" ht="15.5" x14ac:dyDescent="0.35">
      <c r="A450" s="190" t="s">
        <v>1230</v>
      </c>
      <c r="B450" s="190" t="s">
        <v>1231</v>
      </c>
      <c r="C450" s="191">
        <v>1</v>
      </c>
    </row>
    <row r="451" spans="1:3" ht="15.5" x14ac:dyDescent="0.35">
      <c r="A451" s="190" t="s">
        <v>1232</v>
      </c>
      <c r="B451" s="190" t="s">
        <v>1233</v>
      </c>
      <c r="C451" s="191">
        <v>1</v>
      </c>
    </row>
    <row r="452" spans="1:3" ht="15.5" x14ac:dyDescent="0.35">
      <c r="A452" s="190" t="s">
        <v>1234</v>
      </c>
      <c r="B452" s="190" t="s">
        <v>1235</v>
      </c>
      <c r="C452" s="191">
        <v>1</v>
      </c>
    </row>
    <row r="453" spans="1:3" ht="15.5" x14ac:dyDescent="0.35">
      <c r="A453" s="190" t="s">
        <v>1236</v>
      </c>
      <c r="B453" s="190" t="s">
        <v>1237</v>
      </c>
      <c r="C453" s="191">
        <v>1</v>
      </c>
    </row>
    <row r="454" spans="1:3" ht="15.5" x14ac:dyDescent="0.35">
      <c r="A454" s="190" t="s">
        <v>1238</v>
      </c>
      <c r="B454" s="190" t="s">
        <v>1239</v>
      </c>
      <c r="C454" s="191">
        <v>1</v>
      </c>
    </row>
    <row r="455" spans="1:3" ht="15.5" x14ac:dyDescent="0.35">
      <c r="A455" s="190" t="s">
        <v>1240</v>
      </c>
      <c r="B455" s="190" t="s">
        <v>1241</v>
      </c>
      <c r="C455" s="191">
        <v>1</v>
      </c>
    </row>
    <row r="456" spans="1:3" ht="15.5" x14ac:dyDescent="0.35">
      <c r="A456" s="190" t="s">
        <v>1242</v>
      </c>
      <c r="B456" s="190" t="s">
        <v>1243</v>
      </c>
      <c r="C456" s="191">
        <v>1</v>
      </c>
    </row>
    <row r="457" spans="1:3" ht="15.5" x14ac:dyDescent="0.35">
      <c r="A457" s="190" t="s">
        <v>1244</v>
      </c>
      <c r="B457" s="190" t="s">
        <v>1245</v>
      </c>
      <c r="C457" s="191">
        <v>1</v>
      </c>
    </row>
    <row r="458" spans="1:3" ht="15.5" x14ac:dyDescent="0.35">
      <c r="A458" s="190" t="s">
        <v>1246</v>
      </c>
      <c r="B458" s="190" t="s">
        <v>1247</v>
      </c>
      <c r="C458" s="191">
        <v>1</v>
      </c>
    </row>
    <row r="459" spans="1:3" ht="15.5" x14ac:dyDescent="0.35">
      <c r="A459" s="190" t="s">
        <v>1248</v>
      </c>
      <c r="B459" s="190" t="s">
        <v>1249</v>
      </c>
      <c r="C459" s="191">
        <v>1</v>
      </c>
    </row>
    <row r="460" spans="1:3" ht="15.5" x14ac:dyDescent="0.35">
      <c r="A460" s="190" t="s">
        <v>1250</v>
      </c>
      <c r="B460" s="190" t="s">
        <v>1251</v>
      </c>
      <c r="C460" s="191">
        <v>1</v>
      </c>
    </row>
    <row r="461" spans="1:3" ht="15.5" x14ac:dyDescent="0.35">
      <c r="A461" s="190" t="s">
        <v>1252</v>
      </c>
      <c r="B461" s="190" t="s">
        <v>1253</v>
      </c>
      <c r="C461" s="191">
        <v>1</v>
      </c>
    </row>
    <row r="462" spans="1:3" ht="15.5" x14ac:dyDescent="0.35">
      <c r="A462" s="190" t="s">
        <v>1254</v>
      </c>
      <c r="B462" s="190" t="s">
        <v>1255</v>
      </c>
      <c r="C462" s="191">
        <v>1</v>
      </c>
    </row>
    <row r="463" spans="1:3" ht="15.5" x14ac:dyDescent="0.35">
      <c r="A463" s="190" t="s">
        <v>1256</v>
      </c>
      <c r="B463" s="190" t="s">
        <v>1257</v>
      </c>
      <c r="C463" s="191">
        <v>1</v>
      </c>
    </row>
    <row r="464" spans="1:3" ht="15.5" x14ac:dyDescent="0.35">
      <c r="A464" s="190" t="s">
        <v>1258</v>
      </c>
      <c r="B464" s="190" t="s">
        <v>1259</v>
      </c>
      <c r="C464" s="191">
        <v>1</v>
      </c>
    </row>
    <row r="465" spans="1:3" ht="15.5" x14ac:dyDescent="0.35">
      <c r="A465" s="190" t="s">
        <v>1260</v>
      </c>
      <c r="B465" s="190" t="s">
        <v>1261</v>
      </c>
      <c r="C465" s="191">
        <v>1</v>
      </c>
    </row>
    <row r="466" spans="1:3" ht="15.5" x14ac:dyDescent="0.35">
      <c r="A466" s="190" t="s">
        <v>1262</v>
      </c>
      <c r="B466" s="190" t="s">
        <v>1263</v>
      </c>
      <c r="C466" s="191">
        <v>1</v>
      </c>
    </row>
    <row r="467" spans="1:3" ht="15.5" x14ac:dyDescent="0.35">
      <c r="A467" s="190" t="s">
        <v>1264</v>
      </c>
      <c r="B467" s="190" t="s">
        <v>1265</v>
      </c>
      <c r="C467" s="191">
        <v>1</v>
      </c>
    </row>
    <row r="468" spans="1:3" ht="15.5" x14ac:dyDescent="0.35">
      <c r="A468" s="190" t="s">
        <v>1266</v>
      </c>
      <c r="B468" s="190" t="s">
        <v>1267</v>
      </c>
      <c r="C468" s="191">
        <v>1</v>
      </c>
    </row>
    <row r="469" spans="1:3" ht="15.5" x14ac:dyDescent="0.35">
      <c r="A469" s="190" t="s">
        <v>1268</v>
      </c>
      <c r="B469" s="190" t="s">
        <v>1269</v>
      </c>
      <c r="C469" s="191">
        <v>1</v>
      </c>
    </row>
    <row r="470" spans="1:3" ht="15.5" x14ac:dyDescent="0.35">
      <c r="A470" s="190" t="s">
        <v>1270</v>
      </c>
      <c r="B470" s="190" t="s">
        <v>1271</v>
      </c>
      <c r="C470" s="191">
        <v>1</v>
      </c>
    </row>
    <row r="471" spans="1:3" ht="15.5" x14ac:dyDescent="0.35">
      <c r="A471" s="190" t="s">
        <v>1272</v>
      </c>
      <c r="B471" s="190" t="s">
        <v>1273</v>
      </c>
      <c r="C471" s="191">
        <v>1</v>
      </c>
    </row>
    <row r="472" spans="1:3" ht="15.5" x14ac:dyDescent="0.35">
      <c r="A472" s="190" t="s">
        <v>1274</v>
      </c>
      <c r="B472" s="190" t="s">
        <v>1275</v>
      </c>
      <c r="C472" s="191">
        <v>1</v>
      </c>
    </row>
    <row r="473" spans="1:3" ht="15.5" x14ac:dyDescent="0.35">
      <c r="A473" s="190" t="s">
        <v>1276</v>
      </c>
      <c r="B473" s="190" t="s">
        <v>1277</v>
      </c>
      <c r="C473" s="191">
        <v>1</v>
      </c>
    </row>
    <row r="474" spans="1:3" ht="15.5" x14ac:dyDescent="0.35">
      <c r="A474" s="190" t="s">
        <v>1278</v>
      </c>
      <c r="B474" s="190" t="s">
        <v>1279</v>
      </c>
      <c r="C474" s="191">
        <v>1</v>
      </c>
    </row>
    <row r="475" spans="1:3" ht="15.5" x14ac:dyDescent="0.35">
      <c r="A475" s="190" t="s">
        <v>1280</v>
      </c>
      <c r="B475" s="190" t="s">
        <v>1281</v>
      </c>
      <c r="C475" s="191">
        <v>5</v>
      </c>
    </row>
    <row r="476" spans="1:3" ht="15.5" x14ac:dyDescent="0.35">
      <c r="A476" s="190" t="s">
        <v>1282</v>
      </c>
      <c r="B476" s="190" t="s">
        <v>1283</v>
      </c>
      <c r="C476" s="191">
        <v>4</v>
      </c>
    </row>
    <row r="477" spans="1:3" ht="15.5" x14ac:dyDescent="0.35">
      <c r="A477" s="190" t="s">
        <v>1284</v>
      </c>
      <c r="B477" s="190" t="s">
        <v>1285</v>
      </c>
      <c r="C477" s="191">
        <v>1</v>
      </c>
    </row>
    <row r="478" spans="1:3" ht="15.5" x14ac:dyDescent="0.35">
      <c r="A478" s="190" t="s">
        <v>1286</v>
      </c>
      <c r="B478" s="190" t="s">
        <v>1287</v>
      </c>
      <c r="C478" s="191">
        <v>1</v>
      </c>
    </row>
    <row r="479" spans="1:3" ht="15.5" x14ac:dyDescent="0.35">
      <c r="A479" s="190" t="s">
        <v>1288</v>
      </c>
      <c r="B479" s="190" t="s">
        <v>1289</v>
      </c>
      <c r="C479" s="191">
        <v>1</v>
      </c>
    </row>
    <row r="480" spans="1:3" ht="15.5" x14ac:dyDescent="0.35">
      <c r="A480" s="190" t="s">
        <v>1290</v>
      </c>
      <c r="B480" s="190" t="s">
        <v>1291</v>
      </c>
      <c r="C480" s="191">
        <v>1</v>
      </c>
    </row>
    <row r="481" spans="1:3" ht="15.5" x14ac:dyDescent="0.35">
      <c r="A481" s="190" t="s">
        <v>1292</v>
      </c>
      <c r="B481" s="190" t="s">
        <v>1293</v>
      </c>
      <c r="C481" s="191">
        <v>1</v>
      </c>
    </row>
    <row r="482" spans="1:3" ht="15.5" x14ac:dyDescent="0.35">
      <c r="A482" s="190" t="s">
        <v>1294</v>
      </c>
      <c r="B482" s="190" t="s">
        <v>1295</v>
      </c>
      <c r="C482" s="191">
        <v>1</v>
      </c>
    </row>
    <row r="483" spans="1:3" ht="15.5" x14ac:dyDescent="0.35">
      <c r="A483" s="190" t="s">
        <v>1296</v>
      </c>
      <c r="B483" s="190" t="s">
        <v>1297</v>
      </c>
      <c r="C483" s="191">
        <v>1</v>
      </c>
    </row>
    <row r="484" spans="1:3" ht="15.5" x14ac:dyDescent="0.35">
      <c r="A484" s="190" t="s">
        <v>1298</v>
      </c>
      <c r="B484" s="190" t="s">
        <v>1299</v>
      </c>
      <c r="C484" s="191">
        <v>1</v>
      </c>
    </row>
    <row r="485" spans="1:3" ht="15.5" x14ac:dyDescent="0.35">
      <c r="A485" s="190" t="s">
        <v>1300</v>
      </c>
      <c r="B485" s="190" t="s">
        <v>1301</v>
      </c>
      <c r="C485" s="191">
        <v>1</v>
      </c>
    </row>
    <row r="486" spans="1:3" ht="15.5" x14ac:dyDescent="0.35">
      <c r="A486" s="190" t="s">
        <v>1302</v>
      </c>
      <c r="B486" s="190" t="s">
        <v>1303</v>
      </c>
      <c r="C486" s="191">
        <v>1</v>
      </c>
    </row>
    <row r="487" spans="1:3" ht="15.5" x14ac:dyDescent="0.35">
      <c r="A487" s="190" t="s">
        <v>1304</v>
      </c>
      <c r="B487" s="190" t="s">
        <v>1305</v>
      </c>
      <c r="C487" s="191">
        <v>1</v>
      </c>
    </row>
    <row r="488" spans="1:3" ht="15.5" x14ac:dyDescent="0.35">
      <c r="A488" s="190" t="s">
        <v>1306</v>
      </c>
      <c r="B488" s="190" t="s">
        <v>1307</v>
      </c>
      <c r="C488" s="191">
        <v>1</v>
      </c>
    </row>
    <row r="489" spans="1:3" ht="15.5" x14ac:dyDescent="0.35">
      <c r="A489" s="190" t="s">
        <v>1308</v>
      </c>
      <c r="B489" s="190" t="s">
        <v>1309</v>
      </c>
      <c r="C489" s="191">
        <v>1</v>
      </c>
    </row>
    <row r="490" spans="1:3" ht="15.5" x14ac:dyDescent="0.35">
      <c r="A490" s="190" t="s">
        <v>1310</v>
      </c>
      <c r="B490" s="190" t="s">
        <v>1311</v>
      </c>
      <c r="C490" s="191">
        <v>8</v>
      </c>
    </row>
    <row r="491" spans="1:3" ht="15.5" x14ac:dyDescent="0.35">
      <c r="A491" s="190" t="s">
        <v>1312</v>
      </c>
      <c r="B491" s="190" t="s">
        <v>1313</v>
      </c>
      <c r="C491" s="191">
        <v>1</v>
      </c>
    </row>
    <row r="492" spans="1:3" ht="15.5" x14ac:dyDescent="0.35">
      <c r="A492" s="190" t="s">
        <v>1314</v>
      </c>
      <c r="B492" s="190" t="s">
        <v>1315</v>
      </c>
      <c r="C492" s="191">
        <v>1</v>
      </c>
    </row>
    <row r="493" spans="1:3" ht="15.5" x14ac:dyDescent="0.35">
      <c r="A493" s="190" t="s">
        <v>1316</v>
      </c>
      <c r="B493" s="190" t="s">
        <v>1317</v>
      </c>
      <c r="C493" s="191">
        <v>1</v>
      </c>
    </row>
    <row r="494" spans="1:3" ht="15.5" x14ac:dyDescent="0.35">
      <c r="A494" s="190" t="s">
        <v>1318</v>
      </c>
      <c r="B494" s="190" t="s">
        <v>1319</v>
      </c>
      <c r="C494" s="191">
        <v>1</v>
      </c>
    </row>
    <row r="495" spans="1:3" ht="15.5" x14ac:dyDescent="0.35">
      <c r="A495" s="190" t="s">
        <v>1320</v>
      </c>
      <c r="B495" s="190" t="s">
        <v>1321</v>
      </c>
      <c r="C495" s="191">
        <v>1</v>
      </c>
    </row>
    <row r="496" spans="1:3" ht="15.5" x14ac:dyDescent="0.35">
      <c r="A496" s="190" t="s">
        <v>1322</v>
      </c>
      <c r="B496" s="190" t="s">
        <v>1323</v>
      </c>
      <c r="C496" s="191">
        <v>1</v>
      </c>
    </row>
    <row r="497" spans="1:3" ht="15.5" x14ac:dyDescent="0.35">
      <c r="A497" s="190" t="s">
        <v>1324</v>
      </c>
      <c r="B497" s="190" t="s">
        <v>1325</v>
      </c>
      <c r="C497" s="191">
        <v>1</v>
      </c>
    </row>
    <row r="498" spans="1:3" ht="15.5" x14ac:dyDescent="0.35">
      <c r="A498" s="190" t="s">
        <v>1326</v>
      </c>
      <c r="B498" s="190" t="s">
        <v>1327</v>
      </c>
      <c r="C498" s="191">
        <v>1</v>
      </c>
    </row>
    <row r="499" spans="1:3" ht="15.5" x14ac:dyDescent="0.35">
      <c r="A499" s="190" t="s">
        <v>1328</v>
      </c>
      <c r="B499" s="190" t="s">
        <v>1329</v>
      </c>
      <c r="C499" s="191">
        <v>1</v>
      </c>
    </row>
    <row r="500" spans="1:3" ht="15.5" x14ac:dyDescent="0.35">
      <c r="A500" s="190" t="s">
        <v>1330</v>
      </c>
      <c r="B500" s="190" t="s">
        <v>1331</v>
      </c>
      <c r="C500" s="191">
        <v>1</v>
      </c>
    </row>
    <row r="501" spans="1:3" ht="15.5" x14ac:dyDescent="0.35">
      <c r="A501" s="190" t="s">
        <v>1332</v>
      </c>
      <c r="B501" s="190" t="s">
        <v>1333</v>
      </c>
      <c r="C501" s="191">
        <v>1</v>
      </c>
    </row>
    <row r="502" spans="1:3" ht="15.5" x14ac:dyDescent="0.35">
      <c r="A502" s="190" t="s">
        <v>1334</v>
      </c>
      <c r="B502" s="190" t="s">
        <v>1335</v>
      </c>
      <c r="C502" s="191">
        <v>1</v>
      </c>
    </row>
    <row r="503" spans="1:3" ht="15.5" x14ac:dyDescent="0.35">
      <c r="A503" s="190" t="s">
        <v>1336</v>
      </c>
      <c r="B503" s="190" t="s">
        <v>1337</v>
      </c>
      <c r="C503" s="191">
        <v>1</v>
      </c>
    </row>
    <row r="504" spans="1:3" ht="15.5" x14ac:dyDescent="0.35">
      <c r="A504" s="190" t="s">
        <v>1338</v>
      </c>
      <c r="B504" s="190" t="s">
        <v>1339</v>
      </c>
      <c r="C504" s="191">
        <v>1</v>
      </c>
    </row>
    <row r="505" spans="1:3" ht="15.5" x14ac:dyDescent="0.35">
      <c r="A505" s="190" t="s">
        <v>1340</v>
      </c>
      <c r="B505" s="190" t="s">
        <v>1341</v>
      </c>
      <c r="C505" s="191">
        <v>1</v>
      </c>
    </row>
    <row r="506" spans="1:3" ht="15.5" x14ac:dyDescent="0.35">
      <c r="A506" s="190" t="s">
        <v>1342</v>
      </c>
      <c r="B506" s="190" t="s">
        <v>1343</v>
      </c>
      <c r="C506" s="191">
        <v>1</v>
      </c>
    </row>
    <row r="507" spans="1:3" ht="15.5" x14ac:dyDescent="0.35">
      <c r="A507" s="190" t="s">
        <v>1344</v>
      </c>
      <c r="B507" s="190" t="s">
        <v>1345</v>
      </c>
      <c r="C507" s="191">
        <v>1</v>
      </c>
    </row>
    <row r="508" spans="1:3" ht="15.5" x14ac:dyDescent="0.35">
      <c r="A508" s="190" t="s">
        <v>1346</v>
      </c>
      <c r="B508" s="190" t="s">
        <v>1347</v>
      </c>
      <c r="C508" s="191">
        <v>1</v>
      </c>
    </row>
    <row r="509" spans="1:3" ht="15.5" x14ac:dyDescent="0.35">
      <c r="A509" s="190" t="s">
        <v>1348</v>
      </c>
      <c r="B509" s="190" t="s">
        <v>1349</v>
      </c>
      <c r="C509" s="191">
        <v>1</v>
      </c>
    </row>
    <row r="510" spans="1:3" ht="15.5" x14ac:dyDescent="0.35">
      <c r="A510" s="190" t="s">
        <v>1350</v>
      </c>
      <c r="B510" s="190" t="s">
        <v>1351</v>
      </c>
      <c r="C510" s="191">
        <v>1</v>
      </c>
    </row>
    <row r="511" spans="1:3" ht="15.5" x14ac:dyDescent="0.35">
      <c r="A511" s="190" t="s">
        <v>1352</v>
      </c>
      <c r="B511" s="190" t="s">
        <v>1353</v>
      </c>
      <c r="C511" s="191">
        <v>1</v>
      </c>
    </row>
    <row r="512" spans="1:3" ht="15.5" x14ac:dyDescent="0.35">
      <c r="A512" s="190" t="s">
        <v>1354</v>
      </c>
      <c r="B512" s="190" t="s">
        <v>1355</v>
      </c>
      <c r="C512" s="191">
        <v>1</v>
      </c>
    </row>
    <row r="513" spans="1:3" ht="15.5" x14ac:dyDescent="0.35">
      <c r="A513" s="190" t="s">
        <v>1356</v>
      </c>
      <c r="B513" s="190" t="s">
        <v>1357</v>
      </c>
      <c r="C513" s="191">
        <v>1</v>
      </c>
    </row>
    <row r="514" spans="1:3" ht="15.5" x14ac:dyDescent="0.35">
      <c r="A514" s="190" t="s">
        <v>1358</v>
      </c>
      <c r="B514" s="190" t="s">
        <v>1359</v>
      </c>
      <c r="C514" s="191">
        <v>1</v>
      </c>
    </row>
    <row r="515" spans="1:3" ht="15.5" x14ac:dyDescent="0.35">
      <c r="A515" s="190" t="s">
        <v>1360</v>
      </c>
      <c r="B515" s="190" t="s">
        <v>1361</v>
      </c>
      <c r="C515" s="191">
        <v>1</v>
      </c>
    </row>
    <row r="516" spans="1:3" ht="15.5" x14ac:dyDescent="0.35">
      <c r="A516" s="190" t="s">
        <v>1362</v>
      </c>
      <c r="B516" s="190" t="s">
        <v>1363</v>
      </c>
      <c r="C516" s="191">
        <v>1</v>
      </c>
    </row>
    <row r="517" spans="1:3" ht="15.5" x14ac:dyDescent="0.35">
      <c r="A517" s="190" t="s">
        <v>1364</v>
      </c>
      <c r="B517" s="190" t="s">
        <v>1365</v>
      </c>
      <c r="C517" s="191">
        <v>1</v>
      </c>
    </row>
    <row r="518" spans="1:3" ht="15.5" x14ac:dyDescent="0.35">
      <c r="A518" s="190" t="s">
        <v>1366</v>
      </c>
      <c r="B518" s="190" t="s">
        <v>1367</v>
      </c>
      <c r="C518" s="191">
        <v>1</v>
      </c>
    </row>
    <row r="519" spans="1:3" ht="15.5" x14ac:dyDescent="0.35">
      <c r="A519" s="190" t="s">
        <v>1368</v>
      </c>
      <c r="B519" s="190" t="s">
        <v>1369</v>
      </c>
      <c r="C519" s="191">
        <v>1</v>
      </c>
    </row>
    <row r="520" spans="1:3" ht="15.5" x14ac:dyDescent="0.35">
      <c r="A520" s="190" t="s">
        <v>1370</v>
      </c>
      <c r="B520" s="190" t="s">
        <v>1371</v>
      </c>
      <c r="C520" s="191">
        <v>1</v>
      </c>
    </row>
    <row r="521" spans="1:3" ht="15.5" x14ac:dyDescent="0.35">
      <c r="A521" s="190" t="s">
        <v>1372</v>
      </c>
      <c r="B521" s="190" t="s">
        <v>1373</v>
      </c>
      <c r="C521" s="191">
        <v>1</v>
      </c>
    </row>
    <row r="522" spans="1:3" ht="15.5" x14ac:dyDescent="0.35">
      <c r="A522" s="190" t="s">
        <v>1374</v>
      </c>
      <c r="B522" s="190" t="s">
        <v>1375</v>
      </c>
      <c r="C522" s="191">
        <v>1</v>
      </c>
    </row>
    <row r="523" spans="1:3" ht="15.5" x14ac:dyDescent="0.35">
      <c r="A523" s="190" t="s">
        <v>1376</v>
      </c>
      <c r="B523" s="190" t="s">
        <v>1377</v>
      </c>
      <c r="C523" s="191">
        <v>1</v>
      </c>
    </row>
    <row r="524" spans="1:3" ht="15.5" x14ac:dyDescent="0.35">
      <c r="A524" s="190" t="s">
        <v>1378</v>
      </c>
      <c r="B524" s="190" t="s">
        <v>1379</v>
      </c>
      <c r="C524" s="191">
        <v>1</v>
      </c>
    </row>
    <row r="525" spans="1:3" ht="15.5" x14ac:dyDescent="0.35">
      <c r="A525" s="190" t="s">
        <v>1380</v>
      </c>
      <c r="B525" s="190" t="s">
        <v>1381</v>
      </c>
      <c r="C525" s="191">
        <v>1</v>
      </c>
    </row>
    <row r="526" spans="1:3" ht="15.5" x14ac:dyDescent="0.35">
      <c r="A526" s="190" t="s">
        <v>1382</v>
      </c>
      <c r="B526" s="190" t="s">
        <v>1383</v>
      </c>
      <c r="C526" s="191">
        <v>1</v>
      </c>
    </row>
    <row r="527" spans="1:3" ht="15.5" x14ac:dyDescent="0.35">
      <c r="A527" s="190" t="s">
        <v>1384</v>
      </c>
      <c r="B527" s="190" t="s">
        <v>1385</v>
      </c>
      <c r="C527" s="191">
        <v>1</v>
      </c>
    </row>
    <row r="528" spans="1:3" ht="15.5" x14ac:dyDescent="0.35">
      <c r="A528" s="190" t="s">
        <v>1386</v>
      </c>
      <c r="B528" s="190" t="s">
        <v>1387</v>
      </c>
      <c r="C528" s="191">
        <v>1</v>
      </c>
    </row>
    <row r="529" spans="1:3" ht="15.5" x14ac:dyDescent="0.35">
      <c r="A529" s="190" t="s">
        <v>1388</v>
      </c>
      <c r="B529" s="190" t="s">
        <v>1389</v>
      </c>
      <c r="C529" s="191">
        <v>1</v>
      </c>
    </row>
    <row r="530" spans="1:3" ht="15.5" x14ac:dyDescent="0.35">
      <c r="A530" s="190" t="s">
        <v>1390</v>
      </c>
      <c r="B530" s="190" t="s">
        <v>1391</v>
      </c>
      <c r="C530" s="191">
        <v>1</v>
      </c>
    </row>
    <row r="531" spans="1:3" ht="15.5" x14ac:dyDescent="0.35">
      <c r="A531" s="190" t="s">
        <v>1392</v>
      </c>
      <c r="B531" s="190" t="s">
        <v>1393</v>
      </c>
      <c r="C531" s="191">
        <v>1</v>
      </c>
    </row>
    <row r="532" spans="1:3" ht="15.5" x14ac:dyDescent="0.35">
      <c r="A532" s="190" t="s">
        <v>1394</v>
      </c>
      <c r="B532" s="190" t="s">
        <v>1395</v>
      </c>
      <c r="C532" s="191">
        <v>1</v>
      </c>
    </row>
    <row r="533" spans="1:3" ht="15.5" x14ac:dyDescent="0.35">
      <c r="A533" s="190" t="s">
        <v>1396</v>
      </c>
      <c r="B533" s="190" t="s">
        <v>1397</v>
      </c>
      <c r="C533" s="191">
        <v>1</v>
      </c>
    </row>
    <row r="534" spans="1:3" ht="31" x14ac:dyDescent="0.35">
      <c r="A534" s="190" t="s">
        <v>1398</v>
      </c>
      <c r="B534" s="190" t="s">
        <v>1399</v>
      </c>
      <c r="C534" s="191">
        <v>1</v>
      </c>
    </row>
    <row r="535" spans="1:3" ht="31" x14ac:dyDescent="0.35">
      <c r="A535" s="190" t="s">
        <v>1400</v>
      </c>
      <c r="B535" s="190" t="s">
        <v>1401</v>
      </c>
      <c r="C535" s="191">
        <v>1</v>
      </c>
    </row>
    <row r="536" spans="1:3" ht="15.5" x14ac:dyDescent="0.35">
      <c r="A536" s="190" t="s">
        <v>1402</v>
      </c>
      <c r="B536" s="190" t="s">
        <v>1403</v>
      </c>
      <c r="C536" s="191">
        <v>1</v>
      </c>
    </row>
    <row r="537" spans="1:3" ht="15.5" x14ac:dyDescent="0.35">
      <c r="A537" s="190" t="s">
        <v>1404</v>
      </c>
      <c r="B537" s="190" t="s">
        <v>1405</v>
      </c>
      <c r="C537" s="191">
        <v>1</v>
      </c>
    </row>
    <row r="538" spans="1:3" ht="15.5" x14ac:dyDescent="0.35">
      <c r="A538" s="190" t="s">
        <v>1406</v>
      </c>
      <c r="B538" s="190" t="s">
        <v>1407</v>
      </c>
      <c r="C538" s="191">
        <v>1</v>
      </c>
    </row>
    <row r="539" spans="1:3" ht="15.5" x14ac:dyDescent="0.35">
      <c r="A539" s="190" t="s">
        <v>1408</v>
      </c>
      <c r="B539" s="190" t="s">
        <v>1416</v>
      </c>
      <c r="C539" s="191">
        <v>1</v>
      </c>
    </row>
    <row r="540" spans="1:3" ht="15.5" x14ac:dyDescent="0.35">
      <c r="A540" s="190" t="s">
        <v>1417</v>
      </c>
      <c r="B540" s="190" t="s">
        <v>1418</v>
      </c>
      <c r="C540" s="191">
        <v>1</v>
      </c>
    </row>
    <row r="541" spans="1:3" ht="15.5" x14ac:dyDescent="0.35">
      <c r="A541" s="190" t="s">
        <v>1419</v>
      </c>
      <c r="B541" s="190" t="s">
        <v>1420</v>
      </c>
      <c r="C541" s="191">
        <v>1</v>
      </c>
    </row>
    <row r="542" spans="1:3" ht="15.5" x14ac:dyDescent="0.35">
      <c r="A542" s="190" t="s">
        <v>1421</v>
      </c>
      <c r="B542" s="190" t="s">
        <v>1422</v>
      </c>
      <c r="C542" s="191">
        <v>1</v>
      </c>
    </row>
    <row r="543" spans="1:3" ht="15.5" x14ac:dyDescent="0.35">
      <c r="A543" s="190" t="s">
        <v>1423</v>
      </c>
      <c r="B543" s="190" t="s">
        <v>1424</v>
      </c>
      <c r="C543" s="191">
        <v>1</v>
      </c>
    </row>
    <row r="544" spans="1:3" ht="15.5" x14ac:dyDescent="0.35">
      <c r="A544" s="190" t="s">
        <v>1425</v>
      </c>
      <c r="B544" s="190" t="s">
        <v>1426</v>
      </c>
      <c r="C544" s="191">
        <v>1</v>
      </c>
    </row>
    <row r="545" spans="1:3" ht="15.5" x14ac:dyDescent="0.35">
      <c r="A545" s="190" t="s">
        <v>1427</v>
      </c>
      <c r="B545" s="190" t="s">
        <v>1428</v>
      </c>
      <c r="C545" s="191">
        <v>1</v>
      </c>
    </row>
    <row r="546" spans="1:3" ht="15.5" x14ac:dyDescent="0.35">
      <c r="A546" s="190" t="s">
        <v>1429</v>
      </c>
      <c r="B546" s="190" t="s">
        <v>1430</v>
      </c>
      <c r="C546" s="191">
        <v>1</v>
      </c>
    </row>
    <row r="547" spans="1:3" ht="15.5" x14ac:dyDescent="0.35">
      <c r="A547" s="190" t="s">
        <v>1431</v>
      </c>
      <c r="B547" s="190" t="s">
        <v>1432</v>
      </c>
      <c r="C547" s="191">
        <v>1</v>
      </c>
    </row>
    <row r="548" spans="1:3" ht="15.5" x14ac:dyDescent="0.35">
      <c r="A548" s="190" t="s">
        <v>1433</v>
      </c>
      <c r="B548" s="190" t="s">
        <v>1434</v>
      </c>
      <c r="C548" s="19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49D3AE9D-4827-4DAD-A269-D853F9108103}">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864D3AA6-E813-4EDA-ADF4-A9B0B742BC95}">
  <ds:schemaRefs>
    <ds:schemaRef ds:uri="http://schemas.microsoft.com/sharepoint/v3/contenttype/forms"/>
  </ds:schemaRefs>
</ds:datastoreItem>
</file>

<file path=customXml/itemProps3.xml><?xml version="1.0" encoding="utf-8"?>
<ds:datastoreItem xmlns:ds="http://schemas.openxmlformats.org/officeDocument/2006/customXml" ds:itemID="{3E3404D7-C35D-4EE1-862F-5914828EC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4739CC-416C-449A-9459-21D700115D21}">
  <ds:schemaRefs>
    <ds:schemaRef ds:uri="http://purl.org/dc/elements/1.1/"/>
    <ds:schemaRef ds:uri="2c75e67c-ed2d-4c91-baba-8aa4949e551e"/>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terms/"/>
    <ds:schemaRef ds:uri="33874043-1092-46f2-b7ed-3863b0441e79"/>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2023-11-28T01:22:31Z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