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E0B88585-9D05-44C3-A53E-7FE94AC2249B}"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7" r:id="rId2"/>
    <sheet name="Instructions" sheetId="9" r:id="rId3"/>
    <sheet name="General Test Cases" sheetId="4" r:id="rId4"/>
    <sheet name="AppleiOS13 " sheetId="15" r:id="rId5"/>
    <sheet name="Android" sheetId="16" r:id="rId6"/>
    <sheet name="Change Log" sheetId="11" r:id="rId7"/>
    <sheet name="New Release Changes" sheetId="18" r:id="rId8"/>
    <sheet name="Issue Code Table" sheetId="13" r:id="rId9"/>
  </sheets>
  <definedNames>
    <definedName name="_xlnm._FilterDatabase" localSheetId="5" hidden="1">Android!$A$2:$LR$36</definedName>
    <definedName name="_xlnm._FilterDatabase" localSheetId="4" hidden="1">'AppleiOS13 '!$A$2:$LR$29</definedName>
    <definedName name="_xlnm._FilterDatabase" localSheetId="3" hidden="1">'General Test Cases'!$A$2:$AA$19</definedName>
    <definedName name="_xlnm._FilterDatabase" localSheetId="8" hidden="1">'Issue Code Table'!$A$1:$U$1</definedName>
    <definedName name="_xlnm.Print_Area" localSheetId="6">'Change Log'!$A$1:$D$14</definedName>
    <definedName name="_xlnm.Print_Area" localSheetId="0">Dashboard!$A$1:$C$43</definedName>
    <definedName name="_xlnm.Print_Area" localSheetId="3">'General Test Cases'!$A$1:$K$19</definedName>
    <definedName name="_xlnm.Print_Area" localSheetId="2">Instructions!$A$1:$N$43</definedName>
    <definedName name="_xlnm.Print_Area" localSheetId="7">'New Release Changes'!$A$1:$D$3</definedName>
    <definedName name="_xlnm.Print_Titles" localSheetId="3">'General 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7" l="1"/>
  <c r="E11" i="17"/>
  <c r="D11" i="17"/>
  <c r="B11" i="17"/>
  <c r="C11" i="17"/>
  <c r="O11" i="17"/>
  <c r="M11" i="17"/>
  <c r="AA4" i="15" l="1"/>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 i="15"/>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 i="16"/>
  <c r="AA4" i="4" l="1"/>
  <c r="AA5" i="4"/>
  <c r="AA6" i="4"/>
  <c r="AA7" i="4"/>
  <c r="AA8" i="4"/>
  <c r="AA9" i="4"/>
  <c r="AA10" i="4"/>
  <c r="AA11" i="4"/>
  <c r="AA12" i="4"/>
  <c r="AA13" i="4"/>
  <c r="AA14" i="4"/>
  <c r="AA15" i="4"/>
  <c r="AA16" i="4"/>
  <c r="AA17" i="4"/>
  <c r="AA18" i="4"/>
  <c r="AA19" i="4"/>
  <c r="E29" i="17" l="1"/>
  <c r="C29" i="17"/>
  <c r="B29" i="17"/>
  <c r="O29" i="17" l="1"/>
  <c r="M29" i="17"/>
  <c r="F29" i="17" l="1"/>
  <c r="N29" i="17"/>
  <c r="J33" i="17" s="1"/>
  <c r="N11" i="17"/>
  <c r="J15" i="17" s="1"/>
  <c r="F11" i="17"/>
  <c r="AA3" i="4" l="1"/>
  <c r="C18" i="17" s="1"/>
  <c r="D15" i="17" l="1"/>
  <c r="D16" i="17"/>
  <c r="I16" i="17" s="1"/>
  <c r="D18" i="17"/>
  <c r="I18" i="17" s="1"/>
  <c r="C19" i="17"/>
  <c r="D21" i="17"/>
  <c r="I21" i="17" s="1"/>
  <c r="F19" i="17"/>
  <c r="E19" i="17"/>
  <c r="D19" i="17"/>
  <c r="I19" i="17" s="1"/>
  <c r="F17" i="17"/>
  <c r="E21" i="17"/>
  <c r="C22" i="17"/>
  <c r="F34" i="17"/>
  <c r="D36" i="17"/>
  <c r="I36" i="17" s="1"/>
  <c r="E40" i="17"/>
  <c r="C35" i="17"/>
  <c r="C37" i="17"/>
  <c r="D34" i="17"/>
  <c r="I34" i="17" s="1"/>
  <c r="C33" i="17"/>
  <c r="C34" i="17"/>
  <c r="D39" i="17"/>
  <c r="I39" i="17" s="1"/>
  <c r="F38" i="17"/>
  <c r="F35" i="17"/>
  <c r="D37" i="17"/>
  <c r="I37" i="17" s="1"/>
  <c r="C39" i="17"/>
  <c r="F36" i="17"/>
  <c r="D38" i="17"/>
  <c r="I38" i="17" s="1"/>
  <c r="D35" i="17"/>
  <c r="I35" i="17" s="1"/>
  <c r="D33" i="17"/>
  <c r="E33" i="17"/>
  <c r="F39" i="17"/>
  <c r="F40" i="17"/>
  <c r="E35" i="17"/>
  <c r="E39" i="17"/>
  <c r="E36" i="17"/>
  <c r="C38" i="17"/>
  <c r="C40" i="17"/>
  <c r="E37" i="17"/>
  <c r="E34" i="17"/>
  <c r="D40" i="17"/>
  <c r="I40" i="17" s="1"/>
  <c r="E38" i="17"/>
  <c r="F33" i="17"/>
  <c r="C36" i="17"/>
  <c r="F37" i="17"/>
  <c r="F15" i="17"/>
  <c r="D17" i="17"/>
  <c r="I17" i="17" s="1"/>
  <c r="E15" i="17"/>
  <c r="F22" i="17"/>
  <c r="E22" i="17"/>
  <c r="C15" i="17"/>
  <c r="H15" i="17" s="1"/>
  <c r="E17" i="17"/>
  <c r="C21" i="17"/>
  <c r="C20" i="17"/>
  <c r="E16" i="17"/>
  <c r="F21" i="17"/>
  <c r="H21" i="17" s="1"/>
  <c r="F16" i="17"/>
  <c r="E20" i="17"/>
  <c r="D20" i="17"/>
  <c r="I20" i="17" s="1"/>
  <c r="F18" i="17"/>
  <c r="H18" i="17" s="1"/>
  <c r="E18" i="17"/>
  <c r="D22" i="17"/>
  <c r="I22" i="17" s="1"/>
  <c r="F20" i="17"/>
  <c r="H20" i="17" s="1"/>
  <c r="C17" i="17"/>
  <c r="H17" i="17" s="1"/>
  <c r="C16" i="17"/>
  <c r="H19" i="17"/>
  <c r="H22" i="17"/>
  <c r="I15" i="17"/>
  <c r="I33" i="17"/>
  <c r="H36" i="17" l="1"/>
  <c r="H16" i="17"/>
  <c r="H40" i="17"/>
  <c r="H34" i="17"/>
  <c r="H39" i="17"/>
  <c r="H37" i="17"/>
  <c r="H38" i="17"/>
  <c r="H35" i="17"/>
  <c r="H33" i="17"/>
  <c r="D23" i="17"/>
  <c r="G11" i="17" s="1"/>
  <c r="D41" i="17" l="1"/>
  <c r="G29" i="17" s="1"/>
</calcChain>
</file>

<file path=xl/sharedStrings.xml><?xml version="1.0" encoding="utf-8"?>
<sst xmlns="http://schemas.openxmlformats.org/spreadsheetml/2006/main" count="2691" uniqueCount="2126">
  <si>
    <t>Internal Revenue Service</t>
  </si>
  <si>
    <t>Office of Safeguards</t>
  </si>
  <si>
    <t>Safeguard Computer Security Evaluation Matrix (SCSEM)</t>
  </si>
  <si>
    <t xml:space="preserve"> ▪ Mobile Device SCSEM</t>
  </si>
  <si>
    <t xml:space="preserve">  (General , Apple iOS13, and Android Test Cases)</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</si>
  <si>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</si>
  <si>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</si>
  <si>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</si>
  <si>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</si>
  <si>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</si>
  <si>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</si>
  <si>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</si>
  <si>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</si>
  <si>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</si>
  <si>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</si>
  <si>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</si>
  <si>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</si>
  <si>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</si>
  <si>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</si>
  <si>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Identifier:</t>
  </si>
  <si>
    <t>Mobile OS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</si>
  <si>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</si>
  <si>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</si>
  <si>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</si>
  <si>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</si>
  <si>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</si>
  <si>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</si>
  <si>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</si>
  <si>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</si>
  <si>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</si>
  <si>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</si>
  <si>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</si>
  <si>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</si>
  <si>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</si>
  <si>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</si>
  <si>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</si>
  <si>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</si>
  <si>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</si>
  <si>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</si>
  <si>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</si>
  <si>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AppleiOS13 </t>
  </si>
  <si>
    <t xml:space="preserve">This table calculates all tests in the General and AppleiOS13  Test Cases Tab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</si>
  <si>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</si>
  <si>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</si>
  <si>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</si>
  <si>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</si>
  <si>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</si>
  <si>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</si>
  <si>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</si>
  <si>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</si>
  <si>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</si>
  <si>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</si>
  <si>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</si>
  <si>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</si>
  <si>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</si>
  <si>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</si>
  <si>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</si>
  <si>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</si>
  <si>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</si>
  <si>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</si>
  <si>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</si>
  <si>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</si>
  <si>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</si>
  <si>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</si>
  <si>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Android</t>
  </si>
  <si>
    <t xml:space="preserve">This table calculates all tests in the General and Android Test Cases Tab       </t>
  </si>
  <si>
    <t>Instructions</t>
  </si>
  <si>
    <t>Introduction and Purpose:</t>
  </si>
  <si>
    <t>This SCSEM is used by the IRS Office of Safeguards to evaluate compliance with IRS Publication 1075 for agencies that have implemented mobile</t>
  </si>
  <si>
    <t xml:space="preserve">devices which are leveraged to gain access to and store Federal Tax Information (FTI).  </t>
  </si>
  <si>
    <t xml:space="preserve">This first version of  the mobile devices SCSEM is focused on the Apple iOS product.  Execution of this SCSEM requires the access to the mobile </t>
  </si>
  <si>
    <t xml:space="preserve">device, the Apple iPhone Configuration Utility (iPCU), or equivalent, and Microsoft ActiveSync Policy if the e-mail application is within </t>
  </si>
  <si>
    <t>scope of this review.  This SCSEM primarily targets enterprise mobile devices.  Bring Your Own Device (BYOD) configuration implementations will</t>
  </si>
  <si>
    <t>need to be addressed on a case-by-case basis determine the scope of testing applicable within this SCSEM.</t>
  </si>
  <si>
    <t>This SCSEM was created for the IRS Office of Safeguards based on the following resources.</t>
  </si>
  <si>
    <t>▪ CI Security Benchmark v1.0.0 for Apple iOS 6 (December 2012)</t>
  </si>
  <si>
    <t>▪ IRS Safeguards Technical Memo - Mobile Devices (3/15/13 Draft)</t>
  </si>
  <si>
    <t xml:space="preserve">▪ NIST Special Publication 800-124, Revision 1, Guidelines for Managing and 
Securing Mobile Devices in the Enterprise
</t>
  </si>
  <si>
    <t>▪ CIS Apple iOS 13 and iPadOS 13 Benchmark v1.0.0</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</si>
  <si>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</si>
  <si>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</si>
  <si>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</si>
  <si>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</si>
  <si>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</si>
  <si>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</si>
  <si>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</si>
  <si>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</si>
  <si>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</si>
  <si>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</si>
  <si>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</si>
  <si>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</si>
  <si>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</si>
  <si>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</si>
  <si>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</si>
  <si>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</si>
  <si>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</si>
  <si>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</si>
  <si>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</si>
  <si>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</si>
  <si>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</si>
  <si>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</si>
  <si>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</si>
  <si>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</si>
  <si>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</si>
  <si>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</si>
  <si>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</si>
  <si>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</si>
  <si>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</si>
  <si>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</si>
  <si>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</si>
  <si>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</si>
  <si>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</si>
  <si>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</si>
  <si>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</si>
  <si>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</si>
  <si>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</si>
  <si>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</si>
  <si>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</si>
  <si>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Current iOS versions</t>
  </si>
  <si>
    <t>Version</t>
  </si>
  <si>
    <t>Build</t>
  </si>
  <si>
    <t>Processor support</t>
  </si>
  <si>
    <t>Application support</t>
  </si>
  <si>
    <t>Kernel</t>
  </si>
  <si>
    <t>Release date</t>
  </si>
  <si>
    <t>Device end-of-life</t>
  </si>
  <si>
    <t>iPad</t>
  </si>
  <si>
    <t>iPhone</t>
  </si>
  <si>
    <t>iPod Touch</t>
  </si>
  <si>
    <t>3.1.3</t>
  </si>
  <si>
    <t>32-bit ARM</t>
  </si>
  <si>
    <t>1st gen</t>
  </si>
  <si>
    <t>4.2.1</t>
  </si>
  <si>
    <t>8C148</t>
  </si>
  <si>
    <t>3G</t>
  </si>
  <si>
    <t>5.1.1</t>
  </si>
  <si>
    <t>9B206</t>
  </si>
  <si>
    <t>6.1.6</t>
  </si>
  <si>
    <t>10B500</t>
  </si>
  <si>
    <t>3GS</t>
  </si>
  <si>
    <t>7.1.2</t>
  </si>
  <si>
    <t>11D257</t>
  </si>
  <si>
    <r>
      <t>32/64-bit ARM</t>
    </r>
    <r>
      <rPr>
        <vertAlign val="superscript"/>
        <sz val="7"/>
        <color rgb="FF0B0080"/>
        <rFont val="Arial"/>
        <family val="2"/>
      </rPr>
      <t>[2][3]</t>
    </r>
  </si>
  <si>
    <t>9.3.5</t>
  </si>
  <si>
    <t>13G36</t>
  </si>
  <si>
    <r>
      <t>2</t>
    </r>
    <r>
      <rPr>
        <sz val="9"/>
        <color rgb="FF202122"/>
        <rFont val="Arial"/>
        <family val="2"/>
      </rPr>
      <t>, </t>
    </r>
    <r>
      <rPr>
        <sz val="9"/>
        <color rgb="FF0B0080"/>
        <rFont val="Arial"/>
        <family val="2"/>
      </rPr>
      <t>3</t>
    </r>
    <r>
      <rPr>
        <sz val="9"/>
        <color rgb="FF202122"/>
        <rFont val="Arial"/>
        <family val="2"/>
      </rPr>
      <t>, </t>
    </r>
    <r>
      <rPr>
        <sz val="9"/>
        <color rgb="FF0B0080"/>
        <rFont val="Arial"/>
        <family val="2"/>
      </rPr>
      <t>Mini</t>
    </r>
  </si>
  <si>
    <t>9.3.6</t>
  </si>
  <si>
    <t>13G37</t>
  </si>
  <si>
    <t>4S</t>
  </si>
  <si>
    <t>10.3.3</t>
  </si>
  <si>
    <t>14G60</t>
  </si>
  <si>
    <t>5C</t>
  </si>
  <si>
    <t>10.3.4</t>
  </si>
  <si>
    <t>14G61</t>
  </si>
  <si>
    <t>12.4.7</t>
  </si>
  <si>
    <t>16G192</t>
  </si>
  <si>
    <t>64-bit ARM[4]</t>
  </si>
  <si>
    <r>
      <t>Air</t>
    </r>
    <r>
      <rPr>
        <sz val="9"/>
        <color rgb="FF202122"/>
        <rFont val="Arial"/>
        <family val="2"/>
      </rPr>
      <t>, </t>
    </r>
    <r>
      <rPr>
        <sz val="9"/>
        <color rgb="FF0B0080"/>
        <rFont val="Arial"/>
        <family val="2"/>
      </rPr>
      <t>Mini 2</t>
    </r>
    <r>
      <rPr>
        <sz val="9"/>
        <color rgb="FF202122"/>
        <rFont val="Arial"/>
        <family val="2"/>
      </rPr>
      <t>, </t>
    </r>
    <r>
      <rPr>
        <sz val="9"/>
        <color rgb="FF0B0080"/>
        <rFont val="Arial"/>
        <family val="2"/>
      </rPr>
      <t>Mini 3</t>
    </r>
  </si>
  <si>
    <r>
      <t>5S</t>
    </r>
    <r>
      <rPr>
        <sz val="9"/>
        <color rgb="FF202122"/>
        <rFont val="Arial"/>
        <family val="2"/>
      </rPr>
      <t>, </t>
    </r>
    <r>
      <rPr>
        <sz val="9"/>
        <color rgb="FF0B0080"/>
        <rFont val="Arial"/>
        <family val="2"/>
      </rPr>
      <t>6</t>
    </r>
  </si>
  <si>
    <t>13.5.1</t>
  </si>
  <si>
    <t>17F80</t>
  </si>
  <si>
    <t>13.6 Beta 3</t>
  </si>
  <si>
    <t>17G5059c</t>
  </si>
  <si>
    <t>14.0 Beta 1</t>
  </si>
  <si>
    <t>18A5301v</t>
  </si>
  <si>
    <r>
      <t>Legend: </t>
    </r>
    <r>
      <rPr>
        <sz val="8"/>
        <color rgb="FF000000"/>
        <rFont val="Arial"/>
        <family val="2"/>
      </rPr>
      <t> </t>
    </r>
    <r>
      <rPr>
        <sz val="8"/>
        <color rgb="FF202122"/>
        <rFont val="Arial"/>
        <family val="2"/>
      </rPr>
      <t> Discontinued</t>
    </r>
    <r>
      <rPr>
        <sz val="9"/>
        <color rgb="FF202122"/>
        <rFont val="Arial"/>
        <family val="2"/>
      </rPr>
      <t> </t>
    </r>
    <r>
      <rPr>
        <sz val="8"/>
        <color rgb="FF000000"/>
        <rFont val="Arial"/>
        <family val="2"/>
      </rPr>
      <t> </t>
    </r>
    <r>
      <rPr>
        <sz val="8"/>
        <color rgb="FF202122"/>
        <rFont val="Arial"/>
        <family val="2"/>
      </rPr>
      <t> </t>
    </r>
    <r>
      <rPr>
        <b/>
        <sz val="8"/>
        <color rgb="FF202122"/>
        <rFont val="Arial"/>
        <family val="2"/>
      </rPr>
      <t>Current</t>
    </r>
    <r>
      <rPr>
        <sz val="9"/>
        <color rgb="FF202122"/>
        <rFont val="Arial"/>
        <family val="2"/>
      </rPr>
      <t> </t>
    </r>
    <r>
      <rPr>
        <sz val="8"/>
        <color rgb="FF000000"/>
        <rFont val="Arial"/>
        <family val="2"/>
      </rPr>
      <t> </t>
    </r>
    <r>
      <rPr>
        <sz val="8"/>
        <color rgb="FF202122"/>
        <rFont val="Arial"/>
        <family val="2"/>
      </rPr>
      <t> Beta</t>
    </r>
  </si>
  <si>
    <t>Test ID</t>
  </si>
  <si>
    <t>NIST ID</t>
  </si>
  <si>
    <t>NIST Control Name</t>
  </si>
  <si>
    <t>Test Method</t>
  </si>
  <si>
    <t>Platform</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</si>
  <si>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</si>
  <si>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</si>
  <si>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</si>
  <si>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</si>
  <si>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</si>
  <si>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</si>
  <si>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</si>
  <si>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</si>
  <si>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</si>
  <si>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</si>
  <si>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MD-01</t>
  </si>
  <si>
    <t>SA-22</t>
  </si>
  <si>
    <t>Unsupported System Components</t>
  </si>
  <si>
    <t>Examine</t>
  </si>
  <si>
    <t>General</t>
  </si>
  <si>
    <t>Verify that system maintenance is in place and the operating system is supported by the vendor.
Each organization responsible for the management of mobile devices shall ensure that unsupported operating systems and software are removed or upgraded to a supported version prior to a vendor dropping support.</t>
  </si>
  <si>
    <t>Determine if the operating system version is a supported release.  Refer to the vendors support website to verify that support for it has not expired.</t>
  </si>
  <si>
    <t>Support for the installed version has not expired. Security updates or hot fixes are available to address any security flaws discovered.</t>
  </si>
  <si>
    <r>
      <t xml:space="preserve">End of General Support:
</t>
    </r>
    <r>
      <rPr>
        <sz val="10"/>
        <rFont val="Arial"/>
        <family val="2"/>
      </rPr>
      <t>iOS version history can be referenced at https://en.wikipedia.org/wiki/IOS_version_history.
for android  version history can be referenced at
https://en.wikipedia.org/wiki/Android_version_history</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</si>
  <si>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</si>
  <si>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</si>
  <si>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</si>
  <si>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MD-02</t>
  </si>
  <si>
    <t>CM-1</t>
  </si>
  <si>
    <t>Configuration Management Policy and Procedures</t>
  </si>
  <si>
    <t>Determine if Mobile Device Management (MDM) controls are in place which enforce security policies and procedures, inventory, and standardized security configurations for all devices.</t>
  </si>
  <si>
    <t>Examine mobile device security policy and procedures and validate they include the following topics:
- mobile devices permitted to access agency resources.
- MDM and administration processes.
- monitoring, training and acceptable use.
- encryption, passwords, client security and privacy
- restriction of using jailbroken or rooted mobile devices.</t>
  </si>
  <si>
    <t>Mobile device security policy and procedures are in place to guide agency employees in the protection of FTI.  The policy covers the topics identified in the test procedures.</t>
  </si>
  <si>
    <t>Significant</t>
  </si>
  <si>
    <t>HAC57</t>
  </si>
  <si>
    <t>HAC57: Mobile devices policies governing access to FTI are not sufficient</t>
  </si>
  <si>
    <t>MD-03</t>
  </si>
  <si>
    <t>CM-2</t>
  </si>
  <si>
    <t>Baseline Configuration</t>
  </si>
  <si>
    <t>Determine if mobile devices use standard security configurations.</t>
  </si>
  <si>
    <t>Examine mobile device security policy and procedures.  Validate that mobile devices are configured to a standard baseline which incorporates the security features implemented by the agency.</t>
  </si>
  <si>
    <t>The agency maintains standardized security configurations for their mobile devices. Configurations are deployed to the devices, and devices are monitored throughout their lifecycle to identify configuration deviations.</t>
  </si>
  <si>
    <t>Moderate</t>
  </si>
  <si>
    <t>HCM1
HCM27</t>
  </si>
  <si>
    <t>HCM1: Information system baseline is insufficient
HCM27: Information system baseline does not exist</t>
  </si>
  <si>
    <t>MD-04</t>
  </si>
  <si>
    <t>AC-3</t>
  </si>
  <si>
    <t>Access Control</t>
  </si>
  <si>
    <t>Determine if mobiles devices that are used to store FTI are encrypted.</t>
  </si>
  <si>
    <t>Examine mobile device security policy and procedures.  Validate that mobile devices which store FTI are encrypted.  The cryptographic module implemented on the device must be FIPS validated.
Refer to the NIST Cryptographic Module Validation List to confirm compliance:
http://csrc.nist.gov/groups/STM/cmvp/validation.html
Note - CMVP stopped accepting FIPS 140-2 submissions for new validation certificates of 9/21/2021. However, it is still valid as of 9/30/2021 without an announced end of life date. Check the NIST website for further guidance.</t>
  </si>
  <si>
    <t>If the device will be used to store FTI then the device must be encrypted using a FIPS validated encryption module, including internal storage and removable media storage such as Micro SD cards.</t>
  </si>
  <si>
    <r>
      <rPr>
        <b/>
        <sz val="10"/>
        <rFont val="Arial"/>
        <family val="2"/>
      </rPr>
      <t xml:space="preserve">Note - </t>
    </r>
    <r>
      <rPr>
        <sz val="10"/>
        <rFont val="Arial"/>
        <family val="2"/>
      </rPr>
      <t>CMVP stopped accepting FIPS 140-2 submissions for new validation certificates on 9/21/2021. However, many 140-2 certificates will be valid through 2026. Check the NIST website for further guidance.</t>
    </r>
  </si>
  <si>
    <t>HSC42</t>
  </si>
  <si>
    <t>HSC42: Encryption capabilities do not meet the latest FIPS 140 requirements</t>
  </si>
  <si>
    <t>MD-05</t>
  </si>
  <si>
    <t>AT-2</t>
  </si>
  <si>
    <t>Security Awareness</t>
  </si>
  <si>
    <t>Determine if mobile device usage risks are addressed in employee security awareness training.</t>
  </si>
  <si>
    <t>Examine security awareness training material provided to mobile device users with access to FTI. Validate training material addresses the safe usage and safekeeping of mobile devices which contain FTI.</t>
  </si>
  <si>
    <t>Educating the users to the risks of accessing FTI on mobile devices in public is part of user briefings and annual security awareness training provided to employees.</t>
  </si>
  <si>
    <t>HAT4</t>
  </si>
  <si>
    <t>HAT4: Agency does not provide security-specific training</t>
  </si>
  <si>
    <t>MD-06</t>
  </si>
  <si>
    <t>SI-3</t>
  </si>
  <si>
    <t>Malicious Code Protection</t>
  </si>
  <si>
    <t>Determine if anti-malware software is installed on the device.</t>
  </si>
  <si>
    <t>Examine mobile device security policy and interview agency administrator. Validate the agency implements anti-malware protection for the device.</t>
  </si>
  <si>
    <t>Anti-malware software is installed on the device.</t>
  </si>
  <si>
    <t>HSI12
HSI17</t>
  </si>
  <si>
    <t>HSI12: No antivirus configured on the system
HSI17: Antivirus is not configured appropriately</t>
  </si>
  <si>
    <t>MD-07</t>
  </si>
  <si>
    <t>SI-2</t>
  </si>
  <si>
    <t>Flaw Remediation</t>
  </si>
  <si>
    <t>Determine if installed applications and the device operating system are kept up to date with the latest security updates from the vendors.</t>
  </si>
  <si>
    <t>Examine mobile device security policy and examine the settings on the mobile device under review.  Validate the device is routinely updated with new application versions and security patches.</t>
  </si>
  <si>
    <t>Mobile device security policy requires the user to keep the device current with up-to-date application versions and security patches.</t>
  </si>
  <si>
    <t>HSI2
HSI27</t>
  </si>
  <si>
    <t>HSI2: System patch level is insufficient
HSI27: Critical security patches have not been applied</t>
  </si>
  <si>
    <t>MD-08</t>
  </si>
  <si>
    <t>CM-8</t>
  </si>
  <si>
    <t>Information System Component Inventory</t>
  </si>
  <si>
    <t>Determine if an inventory is maintained for all mobile devices used to connect to the agency network.</t>
  </si>
  <si>
    <t>Examine the agency's mobile device inventory. Validate the inventory is updated periodically.</t>
  </si>
  <si>
    <t>Mobile device inventories are kept and updated on a periodic basis, at least annually.</t>
  </si>
  <si>
    <t>HCM15
HCM17</t>
  </si>
  <si>
    <t>HCM15: Hardware asset inventory is not sufficient
HCM17: Hardware asset inventory does not exist</t>
  </si>
  <si>
    <t>MD-09</t>
  </si>
  <si>
    <t>RA-3</t>
  </si>
  <si>
    <t>Risk Assessment</t>
  </si>
  <si>
    <t>Determine if an annual risk assessment is conducted on the security controls in place on all devices in the mobile environment used for receiving, processing, storing and transmitting FTI.</t>
  </si>
  <si>
    <t>Examine agency Risk Management procedures and the Mobile Device Risk Management Report to validate that Risk Assessments are performed prior to introducing mobile devices to FTI and annually, thereafter.</t>
  </si>
  <si>
    <t>A risk assessment is conducted prior to providing access to FTI in a mobile device environment. The risk assessment is reviewed annually to account for changes to the environment.</t>
  </si>
  <si>
    <t>HRA1
HRA7</t>
  </si>
  <si>
    <t>HRA1: Risk assessments are not performed
HRA7: Risk assessments are performed but not in accordance with Pub 1075 parameters</t>
  </si>
  <si>
    <t>MD-10</t>
  </si>
  <si>
    <t>CM-6</t>
  </si>
  <si>
    <t>Configuration Settings</t>
  </si>
  <si>
    <t>Determine if MDM servers that store, receive, process, and/or transmit FTI must be hardened in accordance with Publication 1075 requirements.</t>
  </si>
  <si>
    <t>Interview the System Administrator and identify additional platforms/devices which serve the MDM function. Validate that these platforms are hardened in accordance with the IRS Publication 1075 requirements.</t>
  </si>
  <si>
    <t>Additional MDM servers and platforms are hardened to IRS requirements.</t>
  </si>
  <si>
    <t>HCM36</t>
  </si>
  <si>
    <t>HCM36: The required benchmark has not been applied</t>
  </si>
  <si>
    <t>MD-11</t>
  </si>
  <si>
    <t>AU-2</t>
  </si>
  <si>
    <t>Auditable Events</t>
  </si>
  <si>
    <t>Interview, Examine</t>
  </si>
  <si>
    <t>Security events must be logged for all mobile devices and the MDM server.</t>
  </si>
  <si>
    <t>Interview the System Administrator and Examine mobile device security policy to identify how security events on the device are reported to an agency centralized MDM server.</t>
  </si>
  <si>
    <t>All mobile device system components log access, modification, deletion and movement of FTI by each unique user or device.
The audit logging capability  automatically monitors, detects, and reports when policy violations occur where a device configuration has deviated from the baseline secure configuration.</t>
  </si>
  <si>
    <t>HAU2
HAU17</t>
  </si>
  <si>
    <t>HAU2: No auditing is being performed on the system
HAU17: Audit logs do not capture sufficient auditable events</t>
  </si>
  <si>
    <t>MD-12</t>
  </si>
  <si>
    <t>AU-6</t>
  </si>
  <si>
    <t>Audit Review, Analysis and Reporting</t>
  </si>
  <si>
    <t>Determine if audit logs are reviewed on a periodic basis (at least weekly).</t>
  </si>
  <si>
    <t>Examine the agency's mobile device policy and procedures. Validate that device or MDM audit logs are reviewed on a periodic basis.</t>
  </si>
  <si>
    <t xml:space="preserve">The agency regularly reviews the audit logs (at least weekly) to ensure the confidentially of FTI and compliance with agency policies. </t>
  </si>
  <si>
    <t>HAU3
HAU18</t>
  </si>
  <si>
    <t>HAU3: Audit logs are not being reviewed
HAU18: Audit logs are reviewed, but not per Pub 1075 requirements</t>
  </si>
  <si>
    <t>MD-13</t>
  </si>
  <si>
    <t>MP-6</t>
  </si>
  <si>
    <t>Media Sanitization</t>
  </si>
  <si>
    <t>Determine if remote wipe functionality is implemented for lost or stolen devices.</t>
  </si>
  <si>
    <t>Examine procedures for remotely wiping devices that are reported lost or stolen. 
Examine MDM software configuration to verify remote wipe functionality is enabled.</t>
  </si>
  <si>
    <t xml:space="preserve">If the device is lost or stolen the agency uses remote wipe functionality to purge the contents of the device using the MDM software. </t>
  </si>
  <si>
    <t>HRM19</t>
  </si>
  <si>
    <t>HRM19: Agency cannot remotely wipe lost mobile device</t>
  </si>
  <si>
    <t>MD-14</t>
  </si>
  <si>
    <t>AC-18</t>
  </si>
  <si>
    <t>Wireless Access</t>
  </si>
  <si>
    <t>Ensure the mobile device is configured to prevent the use of Near Field Communication (NFC) features.</t>
  </si>
  <si>
    <t>This test is N/A for any current version of iOS.
Examine the mobile device settings to ensure that NFC is disabled.</t>
  </si>
  <si>
    <t>NFC is disabled.</t>
  </si>
  <si>
    <t>HCM45</t>
  </si>
  <si>
    <t>HCM45: System configuration provides additional attack surface</t>
  </si>
  <si>
    <t>MD-15</t>
  </si>
  <si>
    <t>CM-7</t>
  </si>
  <si>
    <t>Least Functionality</t>
  </si>
  <si>
    <t>Determine if the device must be configured to ensure the user cannot revert back to factory default settings.</t>
  </si>
  <si>
    <t>Interview the System Administrator and examine mobile device policy to ensure that end users are prevented from restoring mobile devices to default settings.</t>
  </si>
  <si>
    <t>End users are prevented from restoring mobile devices to default settings.</t>
  </si>
  <si>
    <t>HAC11</t>
  </si>
  <si>
    <t>HAC11: User access was not established with concept of least privilege</t>
  </si>
  <si>
    <t>MD-16</t>
  </si>
  <si>
    <t>Determine if security configuration requirements are defined in agency policy which define the use of third-party application restrictions.</t>
  </si>
  <si>
    <t>Examine the agency's mobile device policy and procedures and verify the following requirements are defined:
• Risk assessments should be performed on each third-party application before permitting use.
• Prohibit the installation of unsigned third-party apps.
• Create application whitelists or blacklists.
• Limit application access to sensitive information by creating a sandbox area
• Each device should be monitored for signs of being "rooted" or "jail-broken".
• Agency policy must state that anti-malware software must be installed on the device. 
• Ensure applications are kept up to date with the latest vendor updates and patches.</t>
  </si>
  <si>
    <t>Agency mobile device policy addresses the restrictions identified in the test procedures.</t>
  </si>
  <si>
    <t>MD-17</t>
  </si>
  <si>
    <t>IA-5</t>
  </si>
  <si>
    <t>Authenticator Management</t>
  </si>
  <si>
    <t>Determine if the use of swipe-based, picture-based or any other visual passwords are prohibited.</t>
  </si>
  <si>
    <t>Interview the System Administrator and examine mobile device policy to ensure that only password requirements are in place for mobile device users that access FTI.</t>
  </si>
  <si>
    <t>Only password requirements are in place. No other visual passwords are allowed.</t>
  </si>
  <si>
    <t>HPW16</t>
  </si>
  <si>
    <t>HPW16: Swipe-based passwords are allowed on mobile devices</t>
  </si>
  <si>
    <t>Do not edit below</t>
  </si>
  <si>
    <t>Info</t>
  </si>
  <si>
    <t>Automated</t>
  </si>
  <si>
    <t>Test (Automated)</t>
  </si>
  <si>
    <t>Test (Manual)</t>
  </si>
  <si>
    <t>Interview</t>
  </si>
  <si>
    <t>Criticality Ratings</t>
  </si>
  <si>
    <t>Limited</t>
  </si>
  <si>
    <t>Test ID #</t>
  </si>
  <si>
    <t>Section Title</t>
  </si>
  <si>
    <t>Description</t>
  </si>
  <si>
    <t>Finding Statement (Internal Use Only)</t>
  </si>
  <si>
    <t>Criticality Rating</t>
  </si>
  <si>
    <t>Issue Code Mapping</t>
  </si>
  <si>
    <t>CIS Benchmark Section #</t>
  </si>
  <si>
    <t>CIS Recommendation #</t>
  </si>
  <si>
    <t>Rationale Statement</t>
  </si>
  <si>
    <t>Remediation Procedure</t>
  </si>
  <si>
    <t xml:space="preserve">Remediation Statement (Internal Use Only)         </t>
  </si>
  <si>
    <t>CAP Request Statement (Internal Use Only)</t>
  </si>
  <si>
    <t>AppleiOS13-01</t>
  </si>
  <si>
    <t>Configure Consent Message</t>
  </si>
  <si>
    <t>This recommendation pertains to the configuration of a consent message shown at the time of a configuration profile installation.</t>
  </si>
  <si>
    <t>From the Configuration Profile:
1. Open Apple Configurator.
2. Open the Configuration Profile.
3. In the left windowpane, click on the 'General' tab.
4. In the right windowpane, verify that under the heading 'Consent Message', there is an appropriate consent message configured.
From the device, there is no method to determine if the installed configuration profile included a consent message.</t>
  </si>
  <si>
    <t>Consent Message has been configured.</t>
  </si>
  <si>
    <t>Consent Message has not been configured.</t>
  </si>
  <si>
    <t>HCM47</t>
  </si>
  <si>
    <t>HCM47: System error messages display system configuration information</t>
  </si>
  <si>
    <t>2.1.1</t>
  </si>
  <si>
    <t>In this section of the benchmark, recommendations are for devices that are owned by the end-user. They are voluntarily accepting the configuration profile and should be provided an explicit opportunity to consent.</t>
  </si>
  <si>
    <t>1) Open Apple Configurator.
2) Open the Configuration Profile.
3) In the left windowpane, click on the 'General' tab.
4) In the right windowpane, under the heading 'Consent Message', insert an appropriate consent message.
5) Deploy the Configuration Profile.</t>
  </si>
  <si>
    <t>Configure Consent Message. One method to implement the recommended state is to perform the following: 
1) Open Apple Configurator.
2) Open the Configuration Profile.
3) In the left windowpane, click on the 'General' tab.
4) In the right windowpane, under the heading 'Consent Message', insert an appropriate consent message.
5) Deploy the Configuration Profile.</t>
  </si>
  <si>
    <t>AppleiOS13-02</t>
  </si>
  <si>
    <t>AC-19</t>
  </si>
  <si>
    <t>Access Control for Mobile Devices</t>
  </si>
  <si>
    <t>Set Controls when the profile can be removed to Always</t>
  </si>
  <si>
    <t>This recommendation pertains to the removal of a given configuration profile.</t>
  </si>
  <si>
    <t>From the Configuration Profile:
1. Open Apple Configurator.
2. Open the Configuration Profile.
3. In the left windowpane, click on the 'General' tab.
4. In the right windowpane, verify that under the heading 'Security', the menu 'Controls when the profile can be removed' is set to 'Always'.
Or, from the device:
1. Tap Settings.
2. Tap General.
3. Tap Profile.
4. Tap .
5. Verify 'Remove Profile' is displayed near the bottom of the screen.</t>
  </si>
  <si>
    <t>Controls when the profile can be removed has been set to Always.</t>
  </si>
  <si>
    <t>Controls when the profile can be removed' has not been set to 'Always'.</t>
  </si>
  <si>
    <t>HAC63</t>
  </si>
  <si>
    <t>HAC63: Security profiles have not been established</t>
  </si>
  <si>
    <t>2.1.2</t>
  </si>
  <si>
    <t>In this section of the benchmark, recommendations are for devices that are owned by the end-user. They are voluntarily accepting the configuration profile and should be able to remove it at will.</t>
  </si>
  <si>
    <t>1) Open Apple Configurator.
2) Open the Configuration Profile.
3) In the left windowpane, click on the 'General' tab.
4) In the right windowpane, under the heading 'Security', set the menu 'Controls when the profile can be removed' to 'Always'.
5) Deploy the Configuration Profile.</t>
  </si>
  <si>
    <t>Set Controls when the profile can be removed to Always.  One method to implement the recommended state is to perform the following: 
1) Open Apple Configurator.
2) Open the Configuration Profile.
3) In the left windowpane, click on the 'General' tab.
4) In the right windowpane, under the heading 'Security', set the menu 'Controls when the profile can be removed' to 'Always'.
5) Deploy the Configuration Profile.</t>
  </si>
  <si>
    <t>AppleiOS13-03</t>
  </si>
  <si>
    <t>Configure Managed Safari Web Domains</t>
  </si>
  <si>
    <t>This recommendation pertains to whether Safari, and MDM deployed browsers, will consider certain URL patterns as for managed app spaces only.</t>
  </si>
  <si>
    <t>From the Configuration Profile:
1. Open Apple Configurator.
2. Open the Configuration Profile.
3. In the left windowpane, click on the 'Domains' tab.
4. In the right windowpane, verify that under 'Managed Safari Web Domains' each appropriate URL pattern is configured.</t>
  </si>
  <si>
    <t>Managed Safari Web Domains has been configured.</t>
  </si>
  <si>
    <t>Managed Safari Web Domains' has not been configured.</t>
  </si>
  <si>
    <t>HTC37</t>
  </si>
  <si>
    <t>HTC37: The internet browser is not configured securely</t>
  </si>
  <si>
    <t>2.3.1</t>
  </si>
  <si>
    <t>Sensitive files available from a website may be downloaded into the unmanaged app spaces by default. By configuring the specific domains that Safari should consider managed, an institution may support the secure containerization of their data.</t>
  </si>
  <si>
    <t>From the Configuration Profile:
1) Open Apple Configurator.
2) Open the Configuration Profile.
3) In the left windowpane, click on the 'Domains' tab.
4) In the right windowpane, under 'Managed Safari Web Domains' enter the appropriate URL pattern(s).
5) Deploy the Configuration Profile.</t>
  </si>
  <si>
    <t>Configure Managed Safari Web Domains. One method to implement the recommended state is to perform the following from the Configuration Profile:
1) Open Apple Configurator.
2) Open the Configuration Profile.
3) In the left windowpane, click on the 'Domains' tab.
4) In the right windowpane, under 'Managed Safari Web Domains' enter the appropriate URL pattern(s).
5) Deploy the Configuration Profile.</t>
  </si>
  <si>
    <t>AppleiOS13-04</t>
  </si>
  <si>
    <t xml:space="preserve">Disable Allow simple value </t>
  </si>
  <si>
    <t>This recommendation pertains to passcode requirements. A simple passcode is defined as containing repeated characters, or increasing/decreasing characters (such as 123 or CBA).</t>
  </si>
  <si>
    <t>From the Configuration Profile:
1. Open Apple Configurator.
2. Open the Configuration Profile.
3. In the left windowpane, click on the 'Passcode' tab.
4. In the right windowpane, verify that the checkbox for 'Allow simple value' is 'unchecked'.
Or, from the device:
1. Tap 'Settings'.
2. Tap 'General'.
3. Tap 'Profile'.
4. Tap ''.
5. Tap 'Restrictions'.
6. Tap 'Passcode'.
6. Confirm 'Simple passcodes allowed' displays 'No'.</t>
  </si>
  <si>
    <t>Allow simple value has been disabled.</t>
  </si>
  <si>
    <t>Allow simple value has not been disabled.</t>
  </si>
  <si>
    <t>HPW12</t>
  </si>
  <si>
    <t>HPW12: Passwords do not meet complexity requirements</t>
  </si>
  <si>
    <t>2.4.1</t>
  </si>
  <si>
    <t>Simple passcodes include repeating, ascending, or descending character sequences that are more easily guessed.</t>
  </si>
  <si>
    <t>1) Open Apple Configurator.
2) Open the Configuration Profile.
3) In the left windowpane, click on the 'Passcode' tab.
4) In the right windowpane, 'uncheck' the checkbox for 'Allow simple value'.
5) Deploy the Configuration Profile.</t>
  </si>
  <si>
    <t>Disable Allow simple value. One method to implement the recommended state is to perform the following:
1) Open Apple Configurator.
2) Open the Configuration Profile.
3) In the left windowpane, click on the 'Passcode' tab.
4) In the right windowpane, 'uncheck' the checkbox for 'Allow simple value'.
5) Deploy the Configuration Profile.</t>
  </si>
  <si>
    <t>AppleiOS13-05</t>
  </si>
  <si>
    <t>Set Minimum passcode length to 6 or greater</t>
  </si>
  <si>
    <t>This recommendation pertains to minimum passcode length.</t>
  </si>
  <si>
    <t>From the Configuration Profile:
1. Open Apple Configurator.
2. Open the Configuration Profile.
3. In the left windowpane, click on the 'Passcode' tab.
4. In the right windowpane, verify that the 'Minimum passcode length' is set to '6', or greater.
Or, from the device:
1. Tap 'Settings'.
2. Tap 'General'.
3. Tap 'Profile'.
4. Tap ''.
5. Tap 'Passcode'.
6. Confirm 'Minimum length' displays '6', or greater.</t>
  </si>
  <si>
    <t>Minimum passcode length has been set to 6 or greater.</t>
  </si>
  <si>
    <t>Minimum passcode length has not been set to 6 or greater.</t>
  </si>
  <si>
    <t>HPW3</t>
  </si>
  <si>
    <t>HPW3: Minimum password length is too short</t>
  </si>
  <si>
    <t>2.4.2</t>
  </si>
  <si>
    <t>Requiring at least six character minimum length provides reasonable assurance against passcode attacks.</t>
  </si>
  <si>
    <t>1) Open Apple Configurator.
2) Open the Configuration Profile.
3) In the left windowpane, click on the 'Passcode' tab.
4) In the right windowpane, set the 'Minimum passcode length' to '6', or greater.
5) Deploy the Configuration Profile.</t>
  </si>
  <si>
    <t>Set Minimum passcode length to 6 or greater.  One method to implement the recommended state is to perform the following:
1) Open Apple Configurator.
2) Open the Configuration Profile.
3) In the left windowpane, click on the 'Passcode' tab.
4) In the right windowpane, set the 'Minimum passcode length' to '6', or greater.
5) Deploy the Configuration Profile.</t>
  </si>
  <si>
    <t>To close this finding, please provide a screenshot showing minimum passcode length has been set to 6 or greater with the agency's CAP.</t>
  </si>
  <si>
    <t>AppleiOS13-06</t>
  </si>
  <si>
    <t>AC-11</t>
  </si>
  <si>
    <t>Device Lock</t>
  </si>
  <si>
    <t>Set Maximum Auto-Lock to 1 minutes or less</t>
  </si>
  <si>
    <t>This recommendation pertains to the maximum number of minutes a device may remain inactive before auto-locking.
**NOTE: This recommendation refers to maximum auto-lock, consistent with the interface language, but iOS and iPadOS devices treat it as auto-lock at exactly 2 minutes.**</t>
  </si>
  <si>
    <t>From the Configuration Profile:
1. Open Apple Configurator.
2. Open the Configuration Profile.
3. In the left windowpane, click on the 'Passcode' tab.
4. In the right windowpane, verify that the 'Maximum Auto-Lock' is set to '2 minutes'.
Or, from the device:
1. Tap 'Settings'.
2. Tap 'General'.
3. Tap 'Profile'.
4. Tap ''.
5. Tap 'Passcode'.
6. Confirm 'Max inactivity' displays '2 minutes'.</t>
  </si>
  <si>
    <t>Maximum Auto-Lock has been set to 1 minutes or less.</t>
  </si>
  <si>
    <t>Maximum Auto-Lock has not been set to 1 minutes or less.</t>
  </si>
  <si>
    <t xml:space="preserve">Changed Maximum Auto-Lock from 2 to 1 minute. </t>
  </si>
  <si>
    <t>HAC2</t>
  </si>
  <si>
    <t>HAC2: User sessions do not lock after the Publication 1075 required timeframe</t>
  </si>
  <si>
    <t>2.4.3</t>
  </si>
  <si>
    <t>Automatically locking the device after a short period of inactivity reduces the probability of an attacker accessing the device without entering a passcode.</t>
  </si>
  <si>
    <t>1) Open Apple Configurator.
2) Open the Configuration Profile.
3) In the left windowpane, click on the 'Passcode' tab.
4) In the right windowpane, set the 'Maximum Auto-Lock' to '1 minutes'.
5) Deploy the Configuration Profile.</t>
  </si>
  <si>
    <t>Set Maximum Auto-Lock to 1 minutes or less.  One method to implement the recommended state is to perform the following:
1) Open Apple Configurator.
2) Open the Configuration Profile.
3) In the left windowpane, click on the 'Passcode' tab.
4) In the right windowpane, set the 'Maximum Auto-Lock' to '1 minutes'.
5) Deploy the Configuration Profile.</t>
  </si>
  <si>
    <t>AppleiOS13-07</t>
  </si>
  <si>
    <t>Set Maximum grace period for device lock to Immediately</t>
  </si>
  <si>
    <t>This recommendation pertains to the amount of time after the device has been locked that it may be unlocked without entering a passcode. Devices with TouchID enabled do not allow a grace period.</t>
  </si>
  <si>
    <t>From the Configuration Profile:
1. Open Apple Configurator.
2. Open the Configuration Profile.
3. In the left windowpane, click on the 'Passcode' tab.
4. In the right windowpane, verify that 'Maximum grace period for device lock' is set to 'Immediately'.
Or, from the device:
1. Tap 'Settings'.
2. Tap 'General'.
3. Tap 'Profile'.
4. Tap ''.
5. Tap 'Restrictions'.
6. Tap 'Passcode'.
6. Confirm 'Max grace period' displays 'Immediately'.</t>
  </si>
  <si>
    <t>Maximum grace period for device lock has been set to Immediately.</t>
  </si>
  <si>
    <t>Maximum grace period for device lock has not been set to Immediately.</t>
  </si>
  <si>
    <t>HPW1</t>
  </si>
  <si>
    <t>HPW1: No password is required to access an FTI system</t>
  </si>
  <si>
    <t>2.4.4</t>
  </si>
  <si>
    <t>Setting the maximum grace period immediately ensures that a locked device will never be accessible without TouchID or entering a passcode.</t>
  </si>
  <si>
    <t>1) Open Apple Configurator.
2) Open the Configuration Profile.
3) In the left windowpane, click on the 'Passcode' tab.
4) In the right windowpane, set the 'Maximum grace period for device lock' to 'Immediately'.
5) Deploy the Configuration Profile.</t>
  </si>
  <si>
    <t>Set Maximum grace period for device lock to Immediately. One method to implement the recommended state is to perform the following:
1) Open Apple Configurator.
2) Open the Configuration Profile.
3) In the left windowpane, click on the 'Passcode' tab.
4) In the right windowpane, set the 'Maximum grace period for device lock' to 'Immediately'.
5) Deploy the Configuration Profile.</t>
  </si>
  <si>
    <t>To close this finding, please provide a screenshot showing maximum grace period for device lock has been set to immediately with the agency's CAP.</t>
  </si>
  <si>
    <t>AppleiOS13-08</t>
  </si>
  <si>
    <t>AC-7</t>
  </si>
  <si>
    <t>Unsuccessful Logon Attempts</t>
  </si>
  <si>
    <t>Set Maximum number of failed attempts to 3</t>
  </si>
  <si>
    <t>This recommendation pertains to the number of attempted logins before the automatic deletion of a device's cryptographic key.</t>
  </si>
  <si>
    <t>From the Configuration Profile:
1. Open Apple Configurator.
2. Open the Configuration Profile.
3. In the left windowpane, click on the 'Passcode' tab.
4. In the right windowpane, verify that 'Maximum number of failed attempts' is set to '6'.
Or, from the device:
1. Tap 'Settings'.
2. Tap 'General'.
3. Tap 'Profile'.
4. Tap ''.
5. Tap 'Restrictions'.
6. Tap 'Passcode'.
6. Confirm 'Max failed attempts' displays '6'.</t>
  </si>
  <si>
    <t>Maximum number of failed attempts has been set to 3.</t>
  </si>
  <si>
    <t>Maximum number of failed attempts has not been set to 3.</t>
  </si>
  <si>
    <t>Changed Maximum number of failed attempts from 6 to 3.</t>
  </si>
  <si>
    <t>HAC15</t>
  </si>
  <si>
    <t>HAC15: User accounts not locked out after 3 unsuccessful login attempts</t>
  </si>
  <si>
    <t>2.4.5</t>
  </si>
  <si>
    <t>Excessive incorrect passcode attempts typically indicate that the owner has lost physical control of the device. Upon such an event, erasing the encryption key will help to ensure the confidentiality of information stored on the device.</t>
  </si>
  <si>
    <t>1) Open Apple Configurator.
2) Open the Configuration Profile.
3) In the left windowpane, click on the 'Passcode' tab.
4) In the right windowpane, set the 'Maximum number of failed attempts' to '3'.
5) Deploy the Configuration Profile.</t>
  </si>
  <si>
    <t>Set Maximum number of failed attempts to 3.  One method to implement the recommended state is to perform the following:
1) Open Apple Configurator.
2) Open the Configuration Profile.
3) In the left windowpane, click on the 'Passcode' tab.
4) In the right windowpane, set the 'Maximum number of failed attempts' to '3'.
5) Deploy the Configuration Profile.</t>
  </si>
  <si>
    <t>To close this finding, please provide a screenshot showing maximum number of failed attempts has been set to 3 with the agency's CAP.</t>
  </si>
  <si>
    <t>AppleiOS13-09</t>
  </si>
  <si>
    <t>Configure VPN</t>
  </si>
  <si>
    <t>This recommendation pertains to establishing a virtual private network (VPN) connection as appropriate.</t>
  </si>
  <si>
    <t>This audit procedure cannot be accomplished with a checkbox verification. As mentioned below, a per-app VPN configuration is the preferred solution, but a system-wide VPN is also acceptable. The auditor will need to determine which solution, and to what extent in the per-app VPN case, is appropriate.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Inspect the configuration.</t>
  </si>
  <si>
    <t>VPN has been configured.</t>
  </si>
  <si>
    <t>VPN has not been configured.</t>
  </si>
  <si>
    <t>HRM9</t>
  </si>
  <si>
    <t>HRM9: VPN technology does not perform host checking</t>
  </si>
  <si>
    <t>2.5.1</t>
  </si>
  <si>
    <t>The network a device connects to provides important services that may be exploited by a malicious actor. Establishing a VPN mitigates the associated risks by encrypting data in transit and using known good network services, such as DNS.</t>
  </si>
  <si>
    <t>This remediation procedure cannot be accomplished with a checkbox. As mentioned below, a per-app VPN configuration is the preferred solution, but a system-wide VPN is also acceptable. An appropriate solution will need to be determined and implemented.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Enter an appropriate VPN configuration.</t>
  </si>
  <si>
    <t>Configure VPN. This remediation procedure cannot be accomplished with a checkbox. As mentioned below, a per-app VPN configuration is the preferred solution, but a system-wide VPN is also acceptable. An appropriate solution will need to be determined and implemented.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Enter an appropriate VPN configuration.</t>
  </si>
  <si>
    <t>To close this finding, please provide a screenshot showing a virtual private network (VPN) connection has been established and configured correctly with the agency's CAP.</t>
  </si>
  <si>
    <t>AppleiOS13-10</t>
  </si>
  <si>
    <t>Disable Allow user to move messages from this account</t>
  </si>
  <si>
    <t>This recommendation pertains to whether a message can be moved from an institutionally configured mail account to an end-user configured mail account. It also limits forwarding or replying from a different account than that from which the message originated.
**NOTE: This recommendation only applies if an institutionally configured mail account resides on the device.**</t>
  </si>
  <si>
    <t>From the Configuration Profile:
1. Open Apple Configurator.
2. Open the Configuration Profile.
3. In the left windowpane, click on the 'Mail' tab.
4. In the right windowpane, verify that the checkbox for 'Allow user to move messages from this account' is 'unchecked'.
From the device, there is no audit mechanism.</t>
  </si>
  <si>
    <t>Allow user to move messages from this account has been disabled.</t>
  </si>
  <si>
    <t>Allow user to move messages from this account has not been disabled.</t>
  </si>
  <si>
    <t>2.6.1</t>
  </si>
  <si>
    <t>Permitting the movement of messages from a managed email account to an unmanaged email account may result in data leakage.</t>
  </si>
  <si>
    <t>From the Configuration Profile:
1) Open Apple Configurator.
2) Open the Configuration Profile.
3) In the left windowpane, click on the 'Mail' tab.
4) In the right windowpane, check the checkbox for 'Allow user to move messages from this account'.</t>
  </si>
  <si>
    <t>Set Allow user to move messages from this account to Disabled. One method to implement the recommended state is to perform the following:
From the Configuration Profile:
1) Open Apple Configurator.
2) Open the Configuration Profile.
3) In the left windowpane, click on the 'Mail' tab.
4) In the right windowpane, check the checkbox for 'Allow user to move messages from this account'.</t>
  </si>
  <si>
    <t>To close this finding, please provide a screenshot showing allow user to move messages from this account has been disabled with the agency's CAP.</t>
  </si>
  <si>
    <t>AppleiOS13-11</t>
  </si>
  <si>
    <t>Configure Notification Settings for all Managed Apps</t>
  </si>
  <si>
    <t>This recommendation pertains to configuring notification settings on a per app basis.</t>
  </si>
  <si>
    <t>From the Configuration Profile:
1. Open Apple Configurator.
2. Open the Configuration Profile.
3. In the left windowpane, click on the 'Notifications' tab.
4. In the right windowpane, verify that each managed app includes a configuration entry.
Or, from the device:
1. Tap 'Settings'.
2. Tap 'Notifications'.
3. Verify that managed apps are grayed out to indicate that their notification settings are managed.</t>
  </si>
  <si>
    <t>Notification Settings are configured for all Managed Apps.</t>
  </si>
  <si>
    <t>Notification Settings are not configured for all Managed Apps.</t>
  </si>
  <si>
    <t>2.7.1</t>
  </si>
  <si>
    <t>Notifications may include sensitive data or may allow for privileged actions to take place. All managed apps should include explicit notification settings to address these concerns.</t>
  </si>
  <si>
    <t>1) Open Apple Configurator.
2) Open the Configuration Profile.
3) In the left windowpane, click on the 'Notifications' tab.
4) In the right windowpane, click 'Configure' and/or click the + to add notification settings on a per-app basis.
5) Deploy the Configuration Profile.</t>
  </si>
  <si>
    <t>Configure Notification Settings for all Managed Apps. One method to implement the recommended state is to perform the following:
1) Open Apple Configurator.
2) Open the Configuration Profile.
3) In the left windowpane, click on the 'Notifications' tab.
4) In the right windowpane, click 'Configure' and/or click the + to add notification settings on a per-app basis.
5) Deploy the Configuration Profile.</t>
  </si>
  <si>
    <t>To close this finding, please provide a screenshot showing notification settings for all managed apps has been configured with the agency's CAP.</t>
  </si>
  <si>
    <t>AppleiOS13-12</t>
  </si>
  <si>
    <t>Ensure device is not obviously jailbroken</t>
  </si>
  <si>
    <t>This recommendation pertains to inspecting a device for the presence of the most common jailbreak indicator.</t>
  </si>
  <si>
    <t>1. From the Home Screen, swipe down to open Spotlight.
2. Enter 'Cydia'.
3. Confirm the Spotlight results do not contain the 'Cydia' app.</t>
  </si>
  <si>
    <t>Device is not jailbroken.</t>
  </si>
  <si>
    <t>Device is jailbroken.</t>
  </si>
  <si>
    <t>A jailbroken iOS device may execute arbitrary code, can compromise configuration profile requirements, and opens the device to exploits that are otherwise not possible.</t>
  </si>
  <si>
    <t>Restore the iOS to a known good state from a trusted computer:
1) Open iTunes.
2) Connect the iOS device to the computer with a USB cable.
3) Select your iOS device within iTunes.
4) Select Restore iPhone/iPad.
5) After restoration, set up as a new device or restore from a known good backup.</t>
  </si>
  <si>
    <t>Ensure device is not  jailbroken. One method to implement the recommended state is to restore the iOS to a known good state from a trusted computer:
1) Open iTunes.
2) Connect the iOS device to the computer with a USB cable.
3) Select your iOS device within iTunes.
4) Select Restore iPhone/iPad.
5) After restoration, set up as a new device or restore from a known good backup.</t>
  </si>
  <si>
    <t>To close this finding, please provide a screenshot showing the iOS has been restored to a known good state from a trusted source with the agency's CAP.</t>
  </si>
  <si>
    <t>AppleiOS13-13</t>
  </si>
  <si>
    <t>Ensure Software Update returns 'Your software is up to date'</t>
  </si>
  <si>
    <t>This recommendation pertains to updating and upgrading the operating system of a given device.</t>
  </si>
  <si>
    <t>From the device:
1. Tap 'Settings'.
2. Tap 'General'.
3. Tap 'Software Update'.
4. Verify that 'Your software is up to date.' is returned.</t>
  </si>
  <si>
    <t>Software Update return is 'Your software is up to date'.</t>
  </si>
  <si>
    <t>Software Update returns is not 'Your software is up to date'.</t>
  </si>
  <si>
    <t>HSI27
HSI2</t>
  </si>
  <si>
    <t>HSI27: Critical security patches have not been applied
HSI2: System patch level is insufficient</t>
  </si>
  <si>
    <t>An up-to-date operating system provides the best possible protection against the execution of malicious code.</t>
  </si>
  <si>
    <t>From the device:
1) Tap 'Settings'.
2) Tap 'General'.
3) Tap 'Software Update'.
4) Tap 'Install' or 'Download and Install' and then allow device to complete the installation.</t>
  </si>
  <si>
    <t>Ensure Software Update returns 'Your software is up to date'. One method to implement the recommended state is to perform the following to implement the prescribed state is from the device:
1) Tap 'Settings'.
2) Tap 'General'.
3) Tap 'Software Update'.
4) Tap 'Install' or 'Download and Install' and then allow device to complete the installation.</t>
  </si>
  <si>
    <t>To close this finding, please provide a screenshot showing the version of the latest IOS installed with the agency's CAP.</t>
  </si>
  <si>
    <t>AppleiOS13-14</t>
  </si>
  <si>
    <t>Enable Automatic Downloads of App Updates</t>
  </si>
  <si>
    <t>This recommendation pertains to the automatic installation of app updates.</t>
  </si>
  <si>
    <t>From the device:
1. Tap 'Settings'.
2. Tap 'iTunes &amp; App Store'.
3. Verify that under 'AUTOMATIC DOWNLOADS', 'Updates' is enabled.</t>
  </si>
  <si>
    <t>Automatic Downloads of App Updates has been enabled.</t>
  </si>
  <si>
    <t>Automatic Downloads of App Updates has not been enabled.</t>
  </si>
  <si>
    <t>HSI14</t>
  </si>
  <si>
    <t>HSI14: The system's automatic update feature is not configured appropriately</t>
  </si>
  <si>
    <t>App updates may patch software vulnerabilities.</t>
  </si>
  <si>
    <t>From the device:
1) Tap 'Settings'.
2) Tap 'iTunes &amp; App Store'.
3) Under 'AUTOMATIC DOWNLOADS', enable 'Updates'.</t>
  </si>
  <si>
    <t>Enable Automatic Downloads of App Updates. One method to implement the recommended state is to perform the following from the device:
1) Tap 'Settings'.
2) Tap 'iTunes &amp; App Store'.
3) Under 'AUTOMATIC DOWNLOADS', enable 'Updates'.</t>
  </si>
  <si>
    <t>To close this finding, please provide a screenshot showing all applications has been updated with the agency's CAP.</t>
  </si>
  <si>
    <t>AppleiOS13-15</t>
  </si>
  <si>
    <t>Enable Find My iPhone/iPad on end-user owned devices</t>
  </si>
  <si>
    <t>This recommendation pertains to remote device locating, locking, and erasure by the end-user.</t>
  </si>
  <si>
    <t>From the device:
1. Tap 'Settings'.
2. Tap '</t>
  </si>
  <si>
    <t>Find My iPhone/iPad has been enabled on end-user owned devices.</t>
  </si>
  <si>
    <t>Find My iPhone/iPad has not been enabled on end-user owned devices.</t>
  </si>
  <si>
    <t>HTC45</t>
  </si>
  <si>
    <t>HTC45: The Apple iOS device is not configured securely</t>
  </si>
  <si>
    <t>The ability to locate, lock, and erase a device remotely helps to mitigate impact of device theft and loss, and likelihood of loss.
This is only recommended for end-user owned devices. Institutionally owned devices should not be erasable by end-users.</t>
  </si>
  <si>
    <t>1) Start at your Home screen.
2) Tap Settings &gt; [your name] &gt; iCloud. If you're using iOS 10.2 or earlier, go to Settings &gt; iCloud.
3) Scroll to the bottom and tap Find My iPhone.
4) Slide to turn on Find My iPhone and Send Last Location.</t>
  </si>
  <si>
    <t>Enable Find My iPhone/iPad on end-user owned devices. One method to implement the recommended state is to perform the following from the device:
1) Start at your Home screen.
2) Tap Settings &gt; [your name] &gt; iCloud. If you're using iOS 10.2 or earlier, go to Settings &gt; iCloud.
3) Scroll to the bottom and tap Find My iPhone.
4) Slide to turn on Find My iPhone and Send Last Location.</t>
  </si>
  <si>
    <t>AppleiOS13-16</t>
  </si>
  <si>
    <t>Disable Allow voice dialing while device is locked</t>
  </si>
  <si>
    <t>This recommendation pertains to initiating phone calls while a device is locked. Voice dialing is handled separate from Siri.</t>
  </si>
  <si>
    <t>From the Configuration Profile:
1. Open Apple Configurator.
2. Open the Configuration Profile.
3. In the left windowpane, click on the 'Restrictions' tab.
4. In the right windowpane, verify that under the tab 'Functionality', the checkbox for 'Allow voice dialing while device is locked' is 'unchecked'.
Or, from the device:
1. Tap 'Settings'.
2. Tap 'General'.
3. Tap 'Profile'.
4. Tap ''.
5. Tap 'Restrictions'.
6. Confirm 'Voice dialing while locked not allowed' is displayed.</t>
  </si>
  <si>
    <t>Allow voice dialing while device is locked has been disabled.</t>
  </si>
  <si>
    <t>Allow voice dialing while device is locked has not been disabled.</t>
  </si>
  <si>
    <t>2.2.1</t>
  </si>
  <si>
    <t>2.2.1.1</t>
  </si>
  <si>
    <t>Allowing calls from a locked device may allow for the impersonation of the device owner.</t>
  </si>
  <si>
    <t>1) Open Apple Configurator.
2) Open the Configuration Profile.
3) In the left windowpane, click on the 'Restrictions' tab.
4) In the right windowpane, under the tab 'Functionality', 'uncheck' the checkbox for 'Allow voice dialing while device is locked'.
5) Deploy the Configuration Profile.</t>
  </si>
  <si>
    <t>Disable Allow voice dialing while device is locked. One method to implement the recommended state is to perform the following:
1) Open Apple Configurator.
2) Open the Configuration Profile.
3) In the left windowpane, click on the 'Restrictions' tab.
4) In the right windowpane, under the tab 'Functionality', 'uncheck' the checkbox for 'Allow voice dialing while device is locked'.
5) Deploy the Configuration Profile.</t>
  </si>
  <si>
    <t>To close this finding, please provide a screenshot showing 'allow voice dialing while device is locked' has been disabled with the agency's CAP.</t>
  </si>
  <si>
    <t>AppleiOS13-17</t>
  </si>
  <si>
    <t>Disable Allow Siri while device is locked</t>
  </si>
  <si>
    <t>This recommendation pertains to access to Siri while the device is locked.</t>
  </si>
  <si>
    <t>From the Configuration Profile:
1. Open Apple Configurator.
2. Open the Configuration Profile.
3. In the left windowpane, click on the 'Restrictions' tab.
4. In the right windowpane, verify that under the tab 'Functionality', the checkbox for 'Allow Siri while device is locked' is 'unchecked'.
Or, from the device:
1. Tap 'Settings'.
2. Tap 'General'.
3. Tap 'Profile'.
4. Tap ''.
5. Tap 'Restrictions'.
6. Confirm 'Siri while locked not allowed' is displayed</t>
  </si>
  <si>
    <t>Allow Siri while device is locked has been disabled.</t>
  </si>
  <si>
    <t>Allow Siri while device is locked has not been disabled.</t>
  </si>
  <si>
    <t>HCM10</t>
  </si>
  <si>
    <t>HCM10: System has unneeded functionality installed</t>
  </si>
  <si>
    <t>2.2.1.2</t>
  </si>
  <si>
    <t>Access to Siri on a locked device may allow unauthorized users to access information otherwise not available to them. Siri has access to messaging, contacts, and a variety of other data.</t>
  </si>
  <si>
    <t>1) Open Apple Configurator.
2) Open the Configuration Profile.
3) In the left windowpane, click on the 'Restrictions' tab.
4) In the right windowpane, under the tab 'Functionality', 'uncheck' the checkbox for 'Allow Siri while device is locked'.
5) Deploy the Configuration Profile.</t>
  </si>
  <si>
    <t>Disable Allow Siri while device is locked.  One method to implement the recommended state is to perform the following:1) Open Apple Configurator.
2) Open the Configuration Profile.
3) In the left windowpane, click on the 'Restrictions' tab.
4) In the right windowpane, under the tab 'Functionality', 'uncheck' the checkbox for 'Allow Siri while device is locked'.
5) Deploy the Configuration Profile.</t>
  </si>
  <si>
    <t>To close this finding, please provide a screenshot showing allow Siri while device is locked has been disabled with the agency's CAP.</t>
  </si>
  <si>
    <t>AppleiOS13-18</t>
  </si>
  <si>
    <t>Disable Allow managed apps to store data in iCloud</t>
  </si>
  <si>
    <t>This recommendation pertains to managed apps storing and syncing data through iCloud.</t>
  </si>
  <si>
    <t>From the Configuration Profile:
1. Open Apple Configurator.
2. Open the Configuration Profile.
3. In the left windowpane, click on the 'Restrictions' tab.
4. In the right windowpane, verify that under the tab 'Functionality', the checkbox for 'Allow managed apps to store data in iCloud' is 'unchecked'.
Or, from the device:
1. Tap 'Settings'.
2. Tap 'General'.
3. Tap 'Profile'.
4. Tap ''.
5. Tap 'Restrictions'.
6. Confirm 'Managed apps cloud sync not allowed' is displayed</t>
  </si>
  <si>
    <t>Allow managed apps to store data in iCloud has been disabled.</t>
  </si>
  <si>
    <t>Allow managed apps to store data in iCloud has not been disabled.</t>
  </si>
  <si>
    <t>2.2.1.3</t>
  </si>
  <si>
    <t>This recommendation addresses data leakage. It prevents a user from installing an app that is managed by the organization on a personal device and having iCloud sync the managed app data to the personal, non-managed app.</t>
  </si>
  <si>
    <t>1) Open Apple Configurator.
2) Open the Configuration Profile.
3) In the left windowpane, click on the 'Restrictions' tab.
4) In the right windowpane, under the tab 'Functionality', 'uncheck' the checkbox for 'Allow managed apps to store data in iCloud'.
5) Deploy the Configuration Profile.</t>
  </si>
  <si>
    <t>Disable Allow managed apps to store data in iCloud. One method to implement the recommended state is to perform the following:
1) Open Apple Configurator.
2) Open the Configuration Profile.
3) In the left windowpane, click on the 'Restrictions' tab.
4) In the right windowpane, under the tab 'Functionality', 'uncheck' the checkbox for 'Allow managed apps to store data in iCloud'.
5) Deploy the Configuration Profile.</t>
  </si>
  <si>
    <t>To close this finding, please provide a screenshot showing allow managed apps to store data in iCloud has been disabled with the agency's CAP.</t>
  </si>
  <si>
    <t>AppleiOS13-19</t>
  </si>
  <si>
    <t xml:space="preserve">Enable Force encrypted backups </t>
  </si>
  <si>
    <t>This recommendation pertains to encrypting iTunes backups of iOS and iPadOS devices.</t>
  </si>
  <si>
    <t>From the Configuration Profile:
1. Open Apple Configurator.
2. Open the Configuration Profile.
3. In the left windowpane, click on the 'Restrictions' tab.
4. In the right windowpane, verify that under the tab 'Functionality', the checkbox for 'Force encrypted backups' is 'checked'.
Or, from the device:
1. Tap 'Settings'.
2. Tap 'General'.
3. Tap 'Profile'.
4. Tap ''.
5. Tap 'Restrictions'.
6. Confirm 'Encrypted backups enforced' is displayed.</t>
  </si>
  <si>
    <t>Force encrypted backups has been enabled.</t>
  </si>
  <si>
    <t>Force encrypted backups has not been enabled.</t>
  </si>
  <si>
    <t>2.2.1.4</t>
  </si>
  <si>
    <t>Data that are stored securely on an iOS or iPadOS device may be trivially accessed from a local computer backup. Forcing the encryption of backups protects data from being compromised if the local host computer is compromised.</t>
  </si>
  <si>
    <t>1) Open Apple Configurator.
2) Open the Configuration Profile.
3) In the left windowpane, click on the 'Restrictions' tab.
4) In the right windowpane, under the tab 'Functionality', 'check' the checkbox for 'Force encrypted backups'.
5) Deploy the Configuration Profile.</t>
  </si>
  <si>
    <t>Enable Force encrypted backups. One method to implement the recommended state is to perform the following:
1) Open Apple Configurator.
2) Open the Configuration Profile.
3) In the left windowpane, click on the 'Restrictions' tab.
4) In the right windowpane, under the tab 'Functionality', 'check' the checkbox for 'Force encrypted backups'.
5) Deploy the Configuration Profile.</t>
  </si>
  <si>
    <t>To close this finding, please provide a screenshot showing force encrypted backups has been enabled with the agency's CAP.</t>
  </si>
  <si>
    <t>AppleiOS13-20</t>
  </si>
  <si>
    <t>Disable Allow documents from managed sources in unmanaged destinations</t>
  </si>
  <si>
    <t>This recommendation pertains to Apple's managed app implementation.
The terms "managed" and "unmanaged" refer to app classifications made through Managed Open In, a feature introduced in iOS 7. Managed Open In provides for data containerization. Institutionally provisioned apps are designated managed. Apps elected by the end user are designated unmanaged.</t>
  </si>
  <si>
    <t>From the Configuration Profile:
1. Open Apple Configurator.
2. Open the Configuration Profile.
3. In the left windowpane, click on the 'Restrictions' tab.
4. In the right windowpane, verify that under the tab 'Functionality', the checkbox for 'Allow documents from managed sources in unmanaged destinations' is 'unchecked'.
Or, from the device:
1. Tap 'Settings'.
2. Tap 'General'.
3. Tap 'Profile'.
4. Tap ''.
5. Tap 'Restrictions'.
6. Confirm 'Opening documents from managed to unmanaged apps not allowed' is displayed.</t>
  </si>
  <si>
    <t>Allow documents from managed sources in unmanaged destinations has been disabled.</t>
  </si>
  <si>
    <t>Allow documents from managed sources in unmanaged destinations has not been disabled.</t>
  </si>
  <si>
    <t>2.2.1.6</t>
  </si>
  <si>
    <t>Limiting data transfer from the managed institutional app space to the unmanaged user space may prevent data leakage.</t>
  </si>
  <si>
    <t>1) Open Apple Configurator.
2) Open the Configuration Profile.
3) In the left windowpane, click on the 'Restrictions' tab.
4) In the right windowpane, under the tab 'Functionality', 'uncheck' the checkbox for 'Allow documents from managed sources in unmanaged destinations'.
5) Deploy the Configuration Profile.</t>
  </si>
  <si>
    <t>Disable Allow documents from managed sources in unmanaged destinations. One method to implement the recommended state is to perform the following:
1) Open Apple Configurator.
2) Open the Configuration Profile.
3) In the left windowpane, click on the 'Restrictions' tab.
4) In the right windowpane, under the tab 'Functionality', 'uncheck' the checkbox for 'Allow documents from managed sources in unmanaged destinations'.
5) Deploy the Configuration Profile.</t>
  </si>
  <si>
    <t>To close this finding, please provide a screenshot showing allow documents from managed sources in unmanaged destinations has been disabled with the agency's CAP.</t>
  </si>
  <si>
    <t>AppleiOS13-21</t>
  </si>
  <si>
    <t>Disabled Allow documents from unmanaged sources in managed destinations</t>
  </si>
  <si>
    <t>From the Configuration Profile:
1. Open Apple Configurator.
2. Open the Configuration Profile.
3. In the left windowpane, click on the 'Restrictions' tab.
4. In the right windowpane, verify that under the tab 'Functionality', the checkbox for 'Allow documents from unmanaged sources in managed destinations' is 'unchecked'.
Or, from the device:
1. Tap 'Settings'.
2. Tap 'General'.
3. Tap 'Profile'.
4. Tap ''.
5. Tap 'Restrictions'.
6. Confirm 'Opening documents from unmanaged to managed apps not allowed' is displayed.</t>
  </si>
  <si>
    <t>Allow documents from unmanaged sources in managed destinations has been disabled.</t>
  </si>
  <si>
    <t>Allow documents from unmanaged sources in managed destinations has not been disabled.</t>
  </si>
  <si>
    <t>2.2.1.7</t>
  </si>
  <si>
    <t>Limiting data transfer from the unmanaged user app space to the managed institutional space limits institutional resources from being employed for personal use.</t>
  </si>
  <si>
    <t>1) Open Apple Configurator.
2) Open the Configuration Profile.
3) In the left windowpane, click on the 'Restrictions' tab.
4) In the right windowpane, under the tab 'Functionality', 'uncheck' the checkbox for 'Allow documents from unmanaged sources in managed destinations'.
5) Deploy the Configuration Profile.</t>
  </si>
  <si>
    <t>Disabled Allow documents from unmanaged sources in managed destinations. One method to implement the recommended state is to perform the following:
1) Open Apple Configurator.
2) Open the Configuration Profile.
3) In the left windowpane, click on the 'Restrictions' tab.
4) In the right windowpane, under the tab 'Functionality', 'uncheck' the checkbox for 'Allow documents from unmanaged sources in managed destinations'.
5) Deploy the Configuration Profile.</t>
  </si>
  <si>
    <t>To close this finding, please provide a screenshot showing allow documents from unmanaged sources in managed destinations has been disabled with the agency's CAP.</t>
  </si>
  <si>
    <t>AppleiOS13-22</t>
  </si>
  <si>
    <t xml:space="preserve">Enable Treat AirDrop as unmanaged destination </t>
  </si>
  <si>
    <t>This recommendation pertains to AirDrop in the context of Apple's managed app implementation.
The terms "managed" and "unmanaged" refer to app classifications made through Managed Open In, a feature introduced in iOS 7. Managed Open In provides for data containerization. Institutionally provisioned apps are designated managed. Apps elected by the end user are designated unmanaged.</t>
  </si>
  <si>
    <t>From the Configuration Profile:
1. Open Apple Configurator.
2. Open the Configuration Profile.
3. In the left windowpane, click on the 'Restrictions' tab.
4. In the right windowpane, verify that under the tab 'Functionality', the checkbox for 'Treat AirDrop as unmanaged destination' is 'checked'.
Or, from the device:
1. Tap 'Settings'.
2. Tap 'General'.
3. Tap 'Profile'.
4. Tap ''.
5. Tap 'Restrictions'.
6. Confirm 'Sharing managed documents using AirDrop not allowed' is displayed.</t>
  </si>
  <si>
    <t>Treat AirDrop as unmanaged destination has been enabled.</t>
  </si>
  <si>
    <t>Treat AirDrop as unmanaged destination has not been enabled.</t>
  </si>
  <si>
    <t>2.2.1.8</t>
  </si>
  <si>
    <t>When AirDrop is allowed as a managed destination, sensitive data may be moved out of the managed app space to an unmanaged device.</t>
  </si>
  <si>
    <t>1) Open Apple Configurator.
2) Open the Configuration Profile.
3) In the left windowpane, click on the 'Restrictions' tab.
4) In the right windowpane, under the tab 'Functionality', 'check' the checkbox for 'Treat AirDrop as unmanaged destination'.
5) Deploy the Configuration Profile.</t>
  </si>
  <si>
    <t>Enable Treat AirDrop as unmanaged destination. One method to implement the recommended state is to perform the following:
1) Open Apple Configurator.
2) Open the Configuration Profile.
3) In the left windowpane, click on the 'Restrictions' tab.
4) In the right windowpane, under the tab 'Functionality', 'check' the checkbox for 'Treat AirDrop as unmanaged destination'.
5) Deploy the Configuration Profile.</t>
  </si>
  <si>
    <t>To close this finding, please provide a screenshot showing treat AirDrop as unmanaged destination  has been enabled with the agency's CAP.</t>
  </si>
  <si>
    <t>AppleiOS13-23</t>
  </si>
  <si>
    <t xml:space="preserve">Enable Force Apple Watch wrist detection </t>
  </si>
  <si>
    <t>This recommendation pertains to configuring wrist detection on paired Apple Watches.</t>
  </si>
  <si>
    <t>From the Configuration Profile:
1. Open Apple Configurator.
2. Open the Configuration Profile.
3. In the left windowpane, click on the 'Restrictions' tab.
4. In the right windowpane, verify that under the tab 'Functionality', the checkbox for 'Force Apple Watch wrist detection' is 'checked'.
Or, from the device:
1. Tap 'Settings'.
2. Tap 'General'.
3. Tap 'Profile'.
4. Tap ''.
5. Tap 'Restrictions'.
6. Confirm 'Wrist detection enforced on Apple Watch' is displayed</t>
  </si>
  <si>
    <t>Force Apple Watch wrist detection has been enabled.</t>
  </si>
  <si>
    <t>Force Apple Watch wrist detection has not been enabled.</t>
  </si>
  <si>
    <t>2.2.1.10</t>
  </si>
  <si>
    <t>Wrist detection prevents a removed Apple Watch from providing access to information not otherwise available.</t>
  </si>
  <si>
    <t>1) Open Apple Configurator.
2) Open the Configuration Profile.
3) In the left windowpane, click on the 'Restrictions' tab.
4) In the right windowpane, under the tab 'Functionality', 'check' the checkbox for 'Force Apple Watch wrist detection'.
5) Deploy the Configuration Profile.</t>
  </si>
  <si>
    <t>Enable Force Apple Watch wrist detection. One method to implement the recommended state is to perform the following:
1) Open Apple Configurator.
2) Open the Configuration Profile.
3) In the left windowpane, click on the 'Restrictions' tab.
4) In the right windowpane, under the tab 'Functionality', 'check' the checkbox for 'Force Apple Watch wrist detection'.
5) Deploy the Configuration Profile.</t>
  </si>
  <si>
    <t>To close this finding, please provide a screenshot showing force apple watch wrist detection has been enabled with the agency's CAP.</t>
  </si>
  <si>
    <t>AppleiOS13-24</t>
  </si>
  <si>
    <t xml:space="preserve">Disable Show Control Center in Lock screen </t>
  </si>
  <si>
    <t>This recommendation pertains to the display of Control Center on the lock screen.</t>
  </si>
  <si>
    <t>From the Configuration Profile:
1. Open Apple Configurator.
2. Open the Configuration Profile.
3. In the left windowpane, click on the 'Restrictions' tab.
4. In the right windowpane, verify that under the tab 'Functionality', the checkbox for 'Show Control Center in Lock screen' is 'unchecked'.
Or, from the device:
1. Tap 'Settings'.
2. Tap 'General'.
3. Tap 'Profile'.
4. Tap ''.
5. Tap 'Restrictions'.
6. Confirm 'Control Center on lock screen not allowed' is displayed</t>
  </si>
  <si>
    <t>Show Control Center in Lock screen has been disabled.</t>
  </si>
  <si>
    <t>Show Control Center in Lock screen has not been disabled.</t>
  </si>
  <si>
    <t>2.2.1.11</t>
  </si>
  <si>
    <t>When a device is lost or stolen, the Control Center may be used to enable airplane mode; thus preventing locating or erasing the device. Disabling Control Center forces a malicious actor to power down the device, which then discards the encryption key in memory. This makes some attacks based on physical possession more difficult.</t>
  </si>
  <si>
    <t>1) Open Apple Configurator.
2) Open the Configuration Profile.
3) In the left windowpane, click on the 'Restrictions' tab.
4) In the right windowpane, under the tab 'Functionality', 'uncheck' the checkbox for 'Show Control Center in Lock screen'.
5) Deploy the Configuration Profile.</t>
  </si>
  <si>
    <t>Disable Show Control Center in Lock screen. One method to implement the recommended state is to perform the following:
1) Open Apple Configurator.
2) Open the Configuration Profile.
3) In the left windowpane, click on the 'Restrictions' tab.
4) In the right windowpane, under the tab 'Functionality', 'uncheck' the checkbox for 'Show Control Center in Lock screen'.
5) Deploy the Configuration Profile.</t>
  </si>
  <si>
    <t>To close this finding, please provide a screenshot showing show notification center in lock screen has been disabled with the agency's CAP.</t>
  </si>
  <si>
    <t>AppleiOS13-25</t>
  </si>
  <si>
    <t>Disable Show Notification Center in Lock screen</t>
  </si>
  <si>
    <t>This recommendation pertains to the display of Notification Center on the lock screen.</t>
  </si>
  <si>
    <t>From the Configuration Profile:
1. Open Apple Configurator.
2. Open the Configuration Profile.
3. In the left windowpane, click on the 'Restrictions' tab.
4. In the right windowpane, verify that under the tab 'Functionality', the checkbox for 'Show Notification Center in Lock screen' is 'unchecked'.
Or, from the device:
1. Tap 'Settings'.
2. Tap 'General'.
3. Tap 'Profile'.
4. Tap ''.
5. Tap 'Restrictions'.
6. Confirm 'Notifications view on lock screen not allowed' is displayed.</t>
  </si>
  <si>
    <t>Show Notification Center in Lock screen has been disabled.</t>
  </si>
  <si>
    <t>Show Notification Center in Lock screen has not been disabled.</t>
  </si>
  <si>
    <t>2.2.1.12</t>
  </si>
  <si>
    <t>Communications between the operating system and apps to a user should be controlled to prevent data leakage or exploitation. For example, some two-factor authentication apps will present to the notification center on lock screen the option to allow a login from a new device.</t>
  </si>
  <si>
    <t>1) Open Apple Configurator.
2) Open the Configuration Profile.
3) In the left windowpane, click on the 'Restrictions' tab.
4) In the right windowpane, under the tab 'Functionality', 'uncheck' the checkbox for 'Show Notification Center in Lock screen'.
5) Deploy the Configuration Profile.</t>
  </si>
  <si>
    <t>Disable Show Notification Center in Lock screen. One method to implement the recommended state is to perform the following:
1) Open Apple Configurator.
2) Open the Configuration Profile.
3) In the left windowpane, click on the 'Restrictions' tab.
4) In the right windowpane, under the tab 'Functionality', 'uncheck' the checkbox for 'Show Notification Center in Lock screen'.
5) Deploy the Configuration Profile.</t>
  </si>
  <si>
    <t>AppleiOS13-26</t>
  </si>
  <si>
    <t>Enable Force fraud warning</t>
  </si>
  <si>
    <t>This recommendation pertains to Safari's feature for warning end-users about visiting suspected fraudulent websites.</t>
  </si>
  <si>
    <t>From the Configuration Profile:
1. Open Apple Configurator.
2. Open the Configuration Profile.
3. In the left windowpane, click on the 'Restrictions' tab.
4. In the right windowpane, verify that under the tab 'Apps', the checkbox for 'Force fraud warning' is 'checked'.
Or, from the device:
1. Tap 'Settings'.
2. Tap 'General'.
3. Tap 'Profile'.
4. Tap ''.
5. Tap 'Restrictions'.
6. Confirm 'Safari fraud warning enforced' is displayed.</t>
  </si>
  <si>
    <t>Force fraud warning has been enabled.</t>
  </si>
  <si>
    <t>Force fraud warning has not been enabled.</t>
  </si>
  <si>
    <t>2.2.2</t>
  </si>
  <si>
    <t>2.2.2.1</t>
  </si>
  <si>
    <t>Fraudulent websites masquerade as legitimate instances of financial, business, and other sensitive sites. They are designed to capture user credentials, often through phishing campaigns. Safari's fraudulent website warning feature helps protect end-users from such sites.</t>
  </si>
  <si>
    <t>1) Open Apple Configurator.
2) Open the Configuration Profile.
3) In the left windowpane, click on the 'Restrictions' tab.
4) In the right windowpane, under the tab 'Apps', 'check' the checkbox for 'Force fraud warning'.
5) Deploy the Configuration Profile.</t>
  </si>
  <si>
    <t>Enable Force fraud warning. One method to implement the recommended state is to perform the following:
1) Open Apple Configurator.
2) Open the Configuration Profile.
3) In the left windowpane, click on the 'Restrictions' tab.
4) In the right windowpane, under the tab 'Apps', 'check' the checkbox for 'Force fraud warning'.
5) Deploy the Configuration Profile.</t>
  </si>
  <si>
    <t>To close this finding, please provide a screenshot showing show control center in lock screen has been disabled with the agency's CAP.</t>
  </si>
  <si>
    <t>AppleiOS13-27</t>
  </si>
  <si>
    <t>Set Accept cookies to From websites I visit or From current website only</t>
  </si>
  <si>
    <t>This recommendation pertains to the automatic acceptance of third-party cookies.</t>
  </si>
  <si>
    <t>From the Configuration Profile:
1. Open Apple Configurator.
2. Open the Configuration Profile.
3. In the left windowpane, click on the 'Restrictions' tab.
4. In the right windowpane, verify that under the tab 'Apps', the menu for 'Accept cookies' is set to 'From websites I visit' or 'From current website only'.
Or, from the device:
1. Tap 'Settings'.
2. Tap 'General'.
3. Tap 'Profile'.
4. Tap ''.
5. Tap 'Restrictions'.
6. Confirm 'Cookie policy enforced' is displayed.</t>
  </si>
  <si>
    <t>Accept cookies has been set to From websites I visit or From current website only.</t>
  </si>
  <si>
    <t>Accept cookies has not been set to From websites I visit or From current website only.</t>
  </si>
  <si>
    <t>2.2.2.2</t>
  </si>
  <si>
    <t>Accepting cookies may allow the web servers to interact with other cookies already in place. For instance, the HEIST cookie exploit allows for retrieving data from cookies stored on a device. Cookies often follow poor coding practices and include authentication properties. Limiting acceptance of cookies to only those from sites intentionally visited reduces the likelihood of exploit.</t>
  </si>
  <si>
    <t>1) Open Apple Configurator.
2) Open the Configuration Profile.
3) In the left windowpane, click on the 'Restrictions' tab.
4) In the right windowpane, under the tab 'Apps', set the 'Accept cookies' menu to 'From websites I visit' or 'From current website only'.
5) Deploy the Configuration Profile.</t>
  </si>
  <si>
    <t>Set Accept cookies to From websites I visit or From current website only. One method to implement the recommended state is to perform the following:
1) Open Apple Configurator.
2) Open the Configuration Profile.
3) In the left windowpane, click on the 'Restrictions' tab.
4) In the right windowpane, under the tab 'Apps', set the 'Accept cookies' menu to 'From websites I visit' or 'From current website only'.
5) Deploy the Configuration Profile.</t>
  </si>
  <si>
    <t>To close this finding, please provide a screenshot showing accept cookies to 'From websites I visit' or 'from current website only' has been set with the agency's CAP.</t>
  </si>
  <si>
    <t>Android-01</t>
  </si>
  <si>
    <t>Ensure device firmware is up to date</t>
  </si>
  <si>
    <t>Ensure that the device is kept up to date with security patch levels.
The recommended state for this setting is: `Apply updates`.</t>
  </si>
  <si>
    <t>To verify that your device is updated to the most recent firmware version:
1. Tap Settings Gear Icon.
2. Tap System.
3. Tap Advanced.
4. Tap System update.
5. Verify that the Android Security patch level is current and that no new updates exist.</t>
  </si>
  <si>
    <t>Verify that the Android Security patch level is current and that no new updates exist.</t>
  </si>
  <si>
    <t>The system is not regularly patched from the vendor.</t>
  </si>
  <si>
    <t>1</t>
  </si>
  <si>
    <t>1.1</t>
  </si>
  <si>
    <t>Firmware updates often include critical security fixes that reduce the probability of an attacker remotely exploiting the device. The device should be on the latest security patch level as applicable.</t>
  </si>
  <si>
    <t>Follow the below steps to check and update the device security patch level:
1. Tap Settings Gear Icon.
2. Tap System.
3. Tap Advanced.
4. Tap System Updates.
5. Tap Check for update.
6. Apply the update, if available.</t>
  </si>
  <si>
    <t>Ensure All Android provided software is current, and all the security patches are applied. One method to implement the recommended state is to perform the following:
(1) Tap Settings Gear Icon.
(2) Tap System.
(3) Tap Advanced.
(4) Tap System Updates.
(5) Tap Check for update.
(6) Apply the update, if available.</t>
  </si>
  <si>
    <t>To close this finding, please provide a screenshot of the updated android version and its patch level with the agency's CAP.</t>
  </si>
  <si>
    <t>Android-02</t>
  </si>
  <si>
    <t>AC-14</t>
  </si>
  <si>
    <t>Permitted Actions Without Identification or Authentication</t>
  </si>
  <si>
    <t>Enable Screen Lock</t>
  </si>
  <si>
    <t>Enable `Screen lock`.
The recommended state for this setting is: `Enabled`.</t>
  </si>
  <si>
    <t>Verify that a Pattern, PIN or Password has been set for the device.
1. Tap Settings Gear Icon.
2. Tap Security.
3. Scroll to the Device Security section.
4. Verify that Screen lock has Pattern, PIN or Password underneath the text.</t>
  </si>
  <si>
    <t>Screen Lock is set to Enabled.</t>
  </si>
  <si>
    <t>Screen Lock' is not set to 'Enabled'.</t>
  </si>
  <si>
    <t>1.2</t>
  </si>
  <si>
    <t>Enabling `Screen lock` requires a form of user authentication before interacting with the device. This strengthens application and data protection and overall improves the device security.</t>
  </si>
  <si>
    <t>To configure a Pattern, PIN or Password for the device:
1. Tap Settings Gear Icon.
2. Tap Security.
3. Scroll to the Device Security section.
4. Tap Screen Lock.
5. Tap Pattern, PIN or Password.
6. Enter a complex Pattern, PIN or Password.
7. Tap Continue.
8. Enter in the same complex Pattern, PIN or Password again.
9. Tap OK.</t>
  </si>
  <si>
    <t>Configure a Pattern, PIN or Password for the device. One method to implement the recommended state is to perform the following: 
(1) Tap Settings Gear Icon.
(2) Tap Security.
(3) Scroll to the Device Security section.
(4) Tap Screen Lock.
(5) Tap Pattern, PIN or Password.
(6) Enter a complex Pattern, PIN or Password.
(7) Tap Continue.
(8) Enter in the same complex Pattern, PIN or Password again.
(9) Tap OK.</t>
  </si>
  <si>
    <t>To close this finding, please provide a screenshot showing a pattern, PIN or password for the device has been configured with the agency's CAP.</t>
  </si>
  <si>
    <t>Android-03</t>
  </si>
  <si>
    <t>Disable Make pattern visible (if using a pattern as device lock mechanism)</t>
  </si>
  <si>
    <t>Disable pattern visibility if using a pattern as device lock mechanism.
The recommended state for this setting is: `Disabled`.</t>
  </si>
  <si>
    <t>Follow the below steps and verify that device unlock pattern is not visible:
1. Tap Settings Gear Icon.
2. Tap Security.
3. Scroll to the Device security section.
4. If Screen lock has Pattern underneath the text, follow further steps. If not, then this recommendation is not applicable.
5. Tap the Gear Icon next to Screen lock.
6. Verify that the Make pattern visible switch is Disabled.</t>
  </si>
  <si>
    <t>Make pattern visible is set to disabled.</t>
  </si>
  <si>
    <t>Make pattern visible is not set to disabled.</t>
  </si>
  <si>
    <t>1.3</t>
  </si>
  <si>
    <t>Keeping device unlock pattern visible during device unlock can reveal the pattern and is vulnerable to shoulder surfing attack. Hence, do not make the device unlock pattern visible.</t>
  </si>
  <si>
    <t>To disable device unlock pattern visibility, follow the below steps:
1. Tap Settings Gear Icon.
2. Tap Security.
3. Scroll to the Device security section.
4. If Screen lock has Pattern underneath the text, follow further steps. If not, then this recommendation is not applicable.
5. Tap the Gear Icon next to Screen lock.
6. Toggle Make pattern visible to OFF position.</t>
  </si>
  <si>
    <t>Disable Make pattern visible.  One method to implement the recommended state is to perform the following: 
(1) Tap Settings Gear Icon.
(2) Tap Security.
(3) Scroll to the Device security section.
(4) If Screen lock has Pattern underneath the text, follow further steps. If not, then this recommendation is not applicable.
(5) Tap the Gear Icon next to Screen lock.
(6) Toggle Make pattern visible to OFF position.</t>
  </si>
  <si>
    <t>To close this finding, please provide a screenshot showing Make pattern visible is set to disabled with the agency's CAP.</t>
  </si>
  <si>
    <t>Android-04</t>
  </si>
  <si>
    <t>Set Automatically Lock to Immediately</t>
  </si>
  <si>
    <t>Immediately lock the phone as soon as the device goes to sleep.
The recommended state for this setting is: `Immediately`.</t>
  </si>
  <si>
    <t>Follow the below steps and verify that Automatically Look is set to Immediately:
1. Tap Settings Gear Icon.
2. Tap Security.
3. Scroll to the Device security section.
4. Tap the Gear icon next to Screen lock.
5. Verify that Automatically lock has a text Immediately after sleep underneath it.</t>
  </si>
  <si>
    <t>Automatically Lock is set to immediately.</t>
  </si>
  <si>
    <t>Automatically Lock is not set to immediately.</t>
  </si>
  <si>
    <t>1.4</t>
  </si>
  <si>
    <t>Automatically and immediately locking the device as soon as it goes to sleep ensure that there is no lag between the device entering the sleep state and the device getting locked. At times, the user just rests the device and moves away from it. The phone eventually enters the sleep state and automatically and immediately locking it ensures that no manual locking of the device is needed. This ensures that the unattended devices are locked immediately as soon as the device enters the sleep state.</t>
  </si>
  <si>
    <t>Follow the below steps and set Automatically Lock to Immediately:
1. Tap Settings Gear Icon.
2. Tap Security.
3. Scroll to the Device security section.
4. Tap the Gear icon next to Screen lock.
5. Tap Automatically lock.
6. Tap Immediately.</t>
  </si>
  <si>
    <t>Set Automatically Lock to Immediately. One method to implement the recommended state is to perform the following: 
(1) Tap Settings Gear Icon.
(2) Tap Security.
(3) Scroll to the Device security section.
(4) Tap the Gear icon next to Screen lock.
(5) Tap Automatically lock.
(6) Tap Immediately.</t>
  </si>
  <si>
    <t>Android-05</t>
  </si>
  <si>
    <t>Enable Power button instantly locks</t>
  </si>
  <si>
    <t>Pressing the power button should lock the device instantly.
The recommended state for this setting is: `Enabled`.</t>
  </si>
  <si>
    <t>Follow the below steps and verify that Power button instantly locks is Enabled:
1. Tap Settings Gear Icon.
2. Tap Security.
3. Scroll to the Device security.
4. Tap the Gear icon next to Screen lock.
5. Verify that Power button instantly locks is Enabled.</t>
  </si>
  <si>
    <t>Power button instantly locks is set to enabled.</t>
  </si>
  <si>
    <t>Power button instantly locks is not set to enabled.</t>
  </si>
  <si>
    <t>1.5</t>
  </si>
  <si>
    <t>Pressing the power button instantly puts the phone to sleep. Enabling `Power button instantly locks` setting ensures that the device is instantly locked as well.</t>
  </si>
  <si>
    <t>Follow the below steps to enable the Power button instantly locks setting:
1. Tap Settings Gear Icon.
2. Tap Security.
3. Scroll to the Device security.
4. Tap the Gear icon next to Screen lock.
5. Toggle Power button instantly locks setting to ON position.</t>
  </si>
  <si>
    <t>Enable Power button instantly locks. One method to implement the recommended state is to perform the following: 
(1) Tap Settings Gear Icon.
(2) Tap Security.
(3) Scroll to the Device security.
(4) Tap the Gear icon next to Screen lock.
(5) Toggle Power button instantly locks setting to ON position.</t>
  </si>
  <si>
    <t>Android-06</t>
  </si>
  <si>
    <t>Configure Lock Screen Message</t>
  </si>
  <si>
    <t>Set a message to be displayed on the locked screen.
The recommended state for this setting is: `Configure Lock Screen Message`.</t>
  </si>
  <si>
    <t>Follow the below steps and verify that Lock screen message is set:
1. Tap Settings Gear Icon.
2. Tap Display.
3. Tap Advanced.
4. Tap Lock screen display.
5. Scroll to the WHAT TO SHOW section.
6. Tap Lock screen message.
7. Verify that a suitable Lock screen message is set.</t>
  </si>
  <si>
    <t>Lock Screen Message is configured.</t>
  </si>
  <si>
    <t>Lock Screen Message is not  configured.</t>
  </si>
  <si>
    <t>1.6</t>
  </si>
  <si>
    <t>When device screen is locked, a lock screen message helps to provide
- deterrent warnings,
- device recognition without needing to unlock it and
- most importantly emergency information
Such information could be valuable to both your device security as well as personnel security. It is thus recommended to have a suitable lock screen message.</t>
  </si>
  <si>
    <t>Follow the below steps to set up a Lock screen message:
1. Tap Settings Gear Icon.
2. Tap Display.
3. Tap Advanced.
4. Tap Lock screen display.
5. Scroll to the WHAT TO SHOW section.
6. Tap Lock screen message.
7. Write your message and tap Save.</t>
  </si>
  <si>
    <t>Configure Lock Screen Message. One method to implement the recommended state is to perform the following: 
(1) Tap Settings Gear Icon.
(2) Tap Display.
(3) Tap Advanced.
(4) Tap Lock screen display.
(5) Scroll to the WHAT TO SHOW section.
(6) Tap Lock screen message.
(7) Write your message and tap Save.</t>
  </si>
  <si>
    <t>Android-07</t>
  </si>
  <si>
    <t>SA-10</t>
  </si>
  <si>
    <t xml:space="preserve">Developer Configuration Management  </t>
  </si>
  <si>
    <t>Disable Developer Options</t>
  </si>
  <si>
    <t>Disable Developer Options.
The recommended state for this setting is: `Disabled`.</t>
  </si>
  <si>
    <t>Follow the below steps to verify that Developer Options is Disabled:
1. Tap Settings Gear Icon.
2. Tap System.
3. Tap Advanced.
4. Tap Developer options.
5. Verify that it is OFF.</t>
  </si>
  <si>
    <t>Developer Options is set to disabled.</t>
  </si>
  <si>
    <t>Developer Options is not set to disabled.</t>
  </si>
  <si>
    <t>1.9</t>
  </si>
  <si>
    <t>Enabling `Developer Options` allows a user to drastically alter certain very advanced settings on the device. This can severely affect the way device functions and exposes greater and developmental features to the user. This also exposes the device to respond to features such as USB debugging (when enabled) and other such features that could be exploited to get malicious access to the device sub-system. Hence, the `Developer Options` should be disabled.</t>
  </si>
  <si>
    <t>Follow the below steps to disable Developer Options:
1. Tap Settings Gear Icon.
2. Tap System.
3. Tap Advanced.
4. Tap Developer options.
5. Toggle it to OFF position.</t>
  </si>
  <si>
    <t>Disable Developer Options. One method to implement the recommended state is to perform the following: 
(1) Tap Settings Gear Icon.
(2) Tap System.
(3) Tap Advanced.
(4) Tap Developer options.
(5) Toggle it to OFF position.</t>
  </si>
  <si>
    <t>To close this finding, please provide a screenshot showing developer options has been set to disabled with the agency's CAP.</t>
  </si>
  <si>
    <t>Android-08</t>
  </si>
  <si>
    <t>Disable Install unknown app</t>
  </si>
  <si>
    <t>Disable installation of apps from unknown sources.
The recommended state for this setting is: `Disabled`.</t>
  </si>
  <si>
    <t>Follow the below steps to verify that Install unknown apps is Disabled:
1. Tap Settings Gear Icon.
2. Tap Apps &amp; notifications.
3. Tap Advanced.
4. Tap Special app access.
5. Tap Install unknown apps.
6. Verify that all of the apps in the list show Not allowed.</t>
  </si>
  <si>
    <t>Install unknown apps is set to disabled.</t>
  </si>
  <si>
    <t>Install unknown apps is not set to disabled.</t>
  </si>
  <si>
    <t>This setting determines whether applications can be installed from locations other than Google Play. Disabling installation from untrusted distribution channels protects against inadvertent installation of untrusted or malicious applications. Apps on Google play are vetted by Google Security Team and are mostly safe to install. You should avoid installing apps from anywhere else.</t>
  </si>
  <si>
    <t>Follow the below steps to disable Install unknown apps:
1. Tap Settings Gear Icon.
2. Tap Apps &amp; notifications.
3. Tap Advanced.
4. Tap Special app access.
5. Tap Install unknown apps.
6. Tap any app showing Allowed.
4. Toggle Allow from this source to OFF position.</t>
  </si>
  <si>
    <t>Disable Install unknown apps. One method to implement the recommended state is to perform the following: 
(1) Tap Settings Gear Icon.
(2) Tap Apps &amp; notifications.
(3) Tap Advanced.
(4) Tap Special app access.
(5) Tap Install unknown apps.
(6) Tap any app showing Allowed.
(4) Toggle Allow from this source to OFF position.</t>
  </si>
  <si>
    <t>To close this finding, please provide a screenshot showing install unknown applications has been set to disabled with the agency's CAP.</t>
  </si>
  <si>
    <t>Android-09</t>
  </si>
  <si>
    <t xml:space="preserve">Least Functionality </t>
  </si>
  <si>
    <t>Do not root your device</t>
  </si>
  <si>
    <t>Do not root your device.
The recommended state for this setting is: `Do not Root`.</t>
  </si>
  <si>
    <t>Detecting whether a device is rooted or not is not straight forward. You would usually need to install terminal apps or root checker apps to detect rooted devices. Follow your device manufacturer support/documentation/community to detect rooting.</t>
  </si>
  <si>
    <t>The device is not rooted.</t>
  </si>
  <si>
    <t>The device is rooted.</t>
  </si>
  <si>
    <t>1.11</t>
  </si>
  <si>
    <t>Rooting your Android device breaks the user level restrictions put by the Android operating system. This significantly opens up the device to allow literally any privileged action. Rooting enables any form of alteration to the device. This puts the device at a much greater risk because any vulnerability can be exploited without any restrictions. This also voids the warranty and future security updates are problematic to install. Hence, for all user purposes, do not root your device.</t>
  </si>
  <si>
    <t>Follow your device manufacturer support/documentation/community to completely un-root your device.</t>
  </si>
  <si>
    <t>To close this finding, please provide a screenshot showing the device has been completely unrooted with the agency's CAP.</t>
  </si>
  <si>
    <t>Android-10</t>
  </si>
  <si>
    <t>AU-8</t>
  </si>
  <si>
    <t>Time Stamps</t>
  </si>
  <si>
    <t xml:space="preserve">Enable Use network-provided time and Use network-provided time zone </t>
  </si>
  <si>
    <t>Enable `Use network-provided time`. For this setting to work correctly, Use network-provided time zone` setting should also be enabled.
The recommended state for this setting is: `Enabled`.</t>
  </si>
  <si>
    <t>Follow the below steps to verify that Use network-provided time and Use network-provided time zone setting is Enabled:
1. Tap Settings Gear Icon.
2. Tap System.
3. Tap Date &amp; time.
4. Verify that Use network-provided time setting is Enabled.
5. Verify that Use network-provided time zone setting is Enabled as well.</t>
  </si>
  <si>
    <t>Use network-provided time and Use network-provided time zone are set to enabled.</t>
  </si>
  <si>
    <t>Use network-provided time and Use network-provided time zone are not set to enabled.</t>
  </si>
  <si>
    <t>HAU11</t>
  </si>
  <si>
    <t>HAU11: NTP is not properly implemented</t>
  </si>
  <si>
    <t>1.15</t>
  </si>
  <si>
    <t>`Use network-provided time` setting fetches the date and time information from the cellular provider and is generally more accurate and reliable than your own managed and set date and time. Accurate date and time could help in forensics, device recovery through Android Device Manager and maintain application and logs in a time-sync manner.</t>
  </si>
  <si>
    <t>Follow the below steps to enable Use network-provided time and Use network-provided time zone settings:
1. Tap Settings Gear Icon.
2. Tap System.
3. Tap Date &amp; time.
4. Toggle Use network-provided time setting to ON position.
5. Toggle Use network-provided time zone setting to ON position.</t>
  </si>
  <si>
    <t>Enable Use network-provided time and Use network-provided time zone. One method to implement the recommended state is to perform the following: 
(1) Tap Settings Gear Icon.
(2) Tap System.
(3) Tap Date &amp; time.
(4) Toggle Use network-provided time setting to ON position.
(5) Toggle Use network-provided time zone setting to ON position.</t>
  </si>
  <si>
    <t>Android-11</t>
  </si>
  <si>
    <t>Enable Remotely locate this device</t>
  </si>
  <si>
    <t>Enable remotely locating the device.
The recommended state for this setting is: `Enabled`.</t>
  </si>
  <si>
    <t>Follow the below steps to verify that Remotely locate this device setting is Enabled:
1. Tap Settings Gear Icon..
2. Tap Google.
3. Scroll to the Services section.
4. Tap Security.
5. Scroll to the Find My Device section.
6. Tap Find My Device.
7. Verify that Remotely locate this device setting is Enabled.</t>
  </si>
  <si>
    <t>Remotely locate this device is set to enabled.</t>
  </si>
  <si>
    <t>Remotely locate this device is not set to enabled.</t>
  </si>
  <si>
    <t>HTC46</t>
  </si>
  <si>
    <t>HTC46: The Google Android device is not configured securely</t>
  </si>
  <si>
    <t>1.16</t>
  </si>
  <si>
    <t>`Remotely locate this device` setting helps you to track your lost device using `Find My Device`. It must be enabled for improving the recovery possibility of your device.</t>
  </si>
  <si>
    <t>Follow the below steps to enable Remotely locate this device:
1. Tap Settings Gear Icon..
2. Tap Google.
3. Scroll to the Services section.
4. Tap Security.
5. Scroll to Find My Device section.
6. Tap Find My Device.
7. Toggle Remotely locate this device setting to ON position.</t>
  </si>
  <si>
    <t>Enable Remotely locate this device. One method to implement the recommended state is to perform the following: 
(1) Tap Settings Gear Icon.
(2) Tap Google.
(3) Scroll to the Services section.
(4) Tap Security.
(5) Scroll to Find My Device section.
(6) Tap Find My Device.
(7) Toggle Remotely locate this device setting to ON position.</t>
  </si>
  <si>
    <t>Android-12</t>
  </si>
  <si>
    <t>SC-28</t>
  </si>
  <si>
    <t xml:space="preserve">Protection of Information at Rest </t>
  </si>
  <si>
    <t>Enable Allow remote lock and erase</t>
  </si>
  <si>
    <t>Enable remotely locking and erasing the device.
The recommended state for this setting is: `Enabled`.</t>
  </si>
  <si>
    <t>Follow the below steps to verify that Allow remote lock and erase setting is Enabled:
1. Tap Settings Gear Icon..
2. Tap Security.
3. Scroll to the DEVICE SECURITY section.
4. Tap Device admin apps.
5. Verify that Find My Device is Enabled and Allow remote lock and erase is listed underneath.</t>
  </si>
  <si>
    <t>Allow remote lock and erase is set to enabled.</t>
  </si>
  <si>
    <t>Allow remote lock and erase is not set to enabled.</t>
  </si>
  <si>
    <t>HAC56</t>
  </si>
  <si>
    <t>HAC56: Mobile device does not wipe after the required threshold of passcode failures</t>
  </si>
  <si>
    <t>1.17</t>
  </si>
  <si>
    <t>`Allow remote lock and erase` setting helps you to remotely lock your device or erase your data through `Find My Device`. This helps you to safeguard your privacy and protect your data from unsanctioned access.</t>
  </si>
  <si>
    <t>Follow the below steps to enable Allow remote lock and erase:
1. Tap Settings Gear Icon.
2. Tap Security.
3. Scroll to the DEVICE SECURITY section.
4. Tap Device admin apps.
5. Tap Find My Device toggle.
6. Tap Activate this device.</t>
  </si>
  <si>
    <t>Enable Allow remote lock and erase. One method to implement the recommended state is to perform the following: 
(1) Tap Settings Gear Icon.
(2) Tap Security.
(3) Scroll to the DEVICE SECURITY section.
(4) Tap Device admin apps.
(5) Tap Find My Device toggle.
(6) Tap Activate this device.</t>
  </si>
  <si>
    <t>To close this finding, please provide a screenshot showing allow remote lock and erase has been enabled with the agency's CAP.</t>
  </si>
  <si>
    <t>Android-13</t>
  </si>
  <si>
    <t>SI-4</t>
  </si>
  <si>
    <t>Information System Monitoring</t>
  </si>
  <si>
    <t xml:space="preserve">Enable Scan device for security threats </t>
  </si>
  <si>
    <t>Scan device for security threats.
The recommended state for this setting is: `Enabled`.</t>
  </si>
  <si>
    <t>Follow the below steps to verify that Scan device for security threats setting is Enabled:
1. Tap Settings Gear Icon.
2. Tap Google.
3. Scroll to the Services section.
4. Tap Security.
5. Scroll to the Security Status section.
6. Tap Google Play Protect.
7. Tap Settings Gear icon.
8. Verify that Scan device for security threats setting is Enabled.</t>
  </si>
  <si>
    <t>Scan device for security threats is set to enabled.</t>
  </si>
  <si>
    <t>Scan device for security threats is not set to enabled.</t>
  </si>
  <si>
    <t>HSI36</t>
  </si>
  <si>
    <t>HSI36: Malware analysis is not being performed</t>
  </si>
  <si>
    <t>1.18</t>
  </si>
  <si>
    <t>`Scan device for security threats` setting lets Google regularly check your device and prevent or warn about potential harm. This should be always enabled.</t>
  </si>
  <si>
    <t>Follow the below steps to enable Scan device for security threats:
1. Tap Settings Gear Icon.
2. Tap Google.
3. Scroll to the Services section.
4. Tap Security.
5. Scroll to the Security Status section.
6. Tap Google Play Protect.
7. Tap Settings Gear icon.
8. Toggle Scan device for security threats setting to ON position.</t>
  </si>
  <si>
    <t>Enable Scan device for security threats. One method to implement the recommended state is to perform the following: 
(1) Tap Settings Gear Icon.
(2) Tap Google.
(3) Scroll to the Services section.
(4) Tap Security.
(5) Scroll to the Security Status section.
(6) Tap Google Play Protect.
(7) Tap Settings Gear icon.
(8) Toggle Scan device for security threats setting to ON position.</t>
  </si>
  <si>
    <t>To close this finding, please provide a screenshot showing scan device for security threats has been enabled with the agency's CAP.</t>
  </si>
  <si>
    <t>Android-14</t>
  </si>
  <si>
    <t xml:space="preserve">Malicious Code Protection </t>
  </si>
  <si>
    <t xml:space="preserve">Enable Improve harmful app detection </t>
  </si>
  <si>
    <t>Improve detection of harmful apps.
The recommended state for this setting is: `Enabled`.</t>
  </si>
  <si>
    <t>Follow the below steps to verify that Improve harmful app detection setting is Enabled:
1. Tap Settings Gear Icon.
2. Tap Google.
3. Scroll to the Services section.
4. Tap Security.
5. Scroll to the Security Status section.
6. Tap Google Play Protect.
7. Verify that Improve harmful app detection setting is Enabled.</t>
  </si>
  <si>
    <t>Improve harmful app detection is set to enabled.</t>
  </si>
  <si>
    <t>Improve harmful app detection is not set to enabled.</t>
  </si>
  <si>
    <t>HSI3</t>
  </si>
  <si>
    <t>HSI3: System is not monitored for threats</t>
  </si>
  <si>
    <t>1.19</t>
  </si>
  <si>
    <t>Enabling `Improve harmful app detection` setting sends anonymous information to Google about apps that were not installed from Google Play. This is especially true if you choose to install apps from "Unknown sources" outside of the Google Play Store. This information helps Google better protect everyone from harmful apps.</t>
  </si>
  <si>
    <t>Follow the below steps to enable Improve harmful app detection:
1. Tap Settings Gear Icon.
2. Tap Google.
3. Scroll to the Services section.
4. Tap Security.
5. Scroll to the Security Status section.
6. Tap Google Play Protect.
7. Toggle Improve harmful app detection setting to ON position.</t>
  </si>
  <si>
    <t>Enable Improve harmful app detection. One method to implement the recommended state is to perform the following: 
(1) Tap Settings Gear Icon.
(2) Tap Google.
(3) Scroll to the Services section.
(4) Tap Security.
(5) Scroll to the Security Status section.
(6) Tap Google Play Protect.
(7) Toggle Improve harmful app detection setting to ON position.</t>
  </si>
  <si>
    <t>To close this finding, please provide a screenshot showing improve harmful app detection has been enabled with the agency's CAP.</t>
  </si>
  <si>
    <t>Android-15</t>
  </si>
  <si>
    <t xml:space="preserve">Access Control for Mobile Devices </t>
  </si>
  <si>
    <t>Enable Ask for unlock pattern/PIN/password before unpinning</t>
  </si>
  <si>
    <t>Unpinning should require re-authentication.
The recommended state for this setting is: `Enabled`.</t>
  </si>
  <si>
    <t>Follow the below steps to verify that Ask for pattern/PIN/password before unpinning setting is Enabled:
1. Tap the Settings Gear Icon.
2. Tap Security.
3. Scroll to the DEVICE SECURITY section.
4. Tap Advanced.
5. Tap Screen pinning.
6. If Screen Pinning is On, then verify that Ask for pattern/PIN/password before unpinning setting is Enabled.</t>
  </si>
  <si>
    <t>Ask for unlock pattern/PIN/password before unpinning is set to enabled.</t>
  </si>
  <si>
    <t>Ask for unlock pattern/PIN/password before unpinning is not set to enabled.</t>
  </si>
  <si>
    <t>You might lend your device to a friend or anyone else for carrying out a single task such as make an emergency phone call or play a game. You should use screen pinning in such a situation. It locks the users to the particular screen that you handed over the device with. Users cannot use the device outside of that application until the screen is unpinned. Unpinning screen should require re-authentication.</t>
  </si>
  <si>
    <t>Follow the below steps to enable Ask for pattern/PIN/password before unpinning:
1. Tap the Settings Gear Icon.
2. Tap Security.
3. Scroll to the DEVICE SECURITY section.
4. Tap Advanced.
5. Tap Screen pinning.
6. If you are using Screen Pinning, then toggle Ask for pattern/PIN/password before unpinning setting to ON position.</t>
  </si>
  <si>
    <t>Enable Ask for unlock pattern/PIN/password before unpinning. One method to implement the recommended state is to perform the following: 
(1) Tap the Settings Gear Icon.
(2) Tap Security.
(3) Scroll to the DEVICE SECURITY section.
(4) Tap Advanced.
(5) Tap Screen pinning.
(6) If you are using Screen Pinning, then toggle Ask for pattern/PIN/password before unpinning setting to ON position.</t>
  </si>
  <si>
    <t>To close this finding, please provide a screenshot showing ask for unlock pattern/PIN/password before unpinning has been enabled with the agency's CAP.</t>
  </si>
  <si>
    <t>Android-16</t>
  </si>
  <si>
    <t>Set Screen timeout to 1 minute or less</t>
  </si>
  <si>
    <t>Set `Screen timeout` setting to 1 minute or less.
The recommended state for this setting is: `1 Minute or less`.</t>
  </si>
  <si>
    <t>Follow the below steps to verify that Screen timeout setting is set to 1 minute or less:
1. Tap on Settings Gear Icon.
2. Tap Display.
3. Tap Advanced.
4. Verify that Screen timeout is set to 1 minute or less.</t>
  </si>
  <si>
    <t>Screen timeout is set to 1 minute or less.</t>
  </si>
  <si>
    <t>Screen timeout is not set to 1 minute or less.</t>
  </si>
  <si>
    <t>1.21</t>
  </si>
  <si>
    <t>You should set inactivity timeout to avoid unsanctioned usage of the device if you leave it unattended. The inactivity timeout not only blackens your screen after stipulated time period but also kicks in other security features such as screen lock that protect your device when you leave it unattended.</t>
  </si>
  <si>
    <t>Follow the below steps to set Screen timeout setting to 1 minute or less:
1. Tap on Settings Gear Icon.
2. Tap Display.
3. Tap Advanced.
4. Tap Screen timeout.
5. Tap on time duration of 1 minute or less.</t>
  </si>
  <si>
    <t>Set Screen timeout to 1 minute or less. One method to implement the recommended state is to perform the following: 
(1) Tap on Settings Gear Icon.
(2) Tap Display.
(3) Tap Advanced.
(4) Tap Screen timeout.
(5) Tap on time duration of 1 minute or less.</t>
  </si>
  <si>
    <t>Android-17</t>
  </si>
  <si>
    <t xml:space="preserve">Wireless Access </t>
  </si>
  <si>
    <t>Disable Wi-Fi assistant</t>
  </si>
  <si>
    <t>Disable automatically connecting your device to open Wi-Fi.
The recommended state for this setting is: `Disabled`.</t>
  </si>
  <si>
    <t>Follow the below steps to verify that Wi-Fi assistant is Disabled:
1. Tap Settings Gear Icon.
2. Tap Google.
3. Scroll to the Services section.
4. Tap Networking.
5. Verify that Wi-Fi assistant is turned OFF.</t>
  </si>
  <si>
    <t>Wi-Fi assistant is set to disabled.</t>
  </si>
  <si>
    <t>Wi-Fi assistant is not set to disabled.</t>
  </si>
  <si>
    <t>1.22</t>
  </si>
  <si>
    <t>Wi-Fi assistant automatically connects to any open Wi-Fi and tunnel the connection through Google VPN servers. Even with the level of security included when this setting is enabled, it is recommended that users only connect to trusted networks manually and to leave this setting disabled.</t>
  </si>
  <si>
    <t>Follow the below steps to disable Wi-Fi assistant:
1. Tap Settings Gear Icon.
2. Tap Google.
3. Scroll to the Services section.
4. Tap Networking.
5. Toggle Wi-Fi assistant to OFF position.</t>
  </si>
  <si>
    <t>Disable Wi-Fi assistant. One method to implement the recommended state is to perform the following: 
(1) Tap Settings Gear Icon.
(2) Tap Google.
(3) Scroll to the Services section.
(4) Tap Networking.
(5) Toggle Wi-Fi assistant to OFF position.</t>
  </si>
  <si>
    <t>To close this finding, please provide a screenshot showing Wi-Fi assistant has been set to disabled with the agency's CAP.</t>
  </si>
  <si>
    <t>Android-18</t>
  </si>
  <si>
    <t>Keep device Apps up to date</t>
  </si>
  <si>
    <t>Regularly update your device apps.
The recommended state for this setting is: `Update apps`.</t>
  </si>
  <si>
    <t>Follow the below steps to verify that Apps are up to date:
1. Tap/slide up Launcher.
2. Launch Play Store App in the App drawer.
3. Tap Menu.
4. Tap My apps &amp; Games.
5. Verify that all apps are up to date.</t>
  </si>
  <si>
    <t>Device Apps are kept up to date.</t>
  </si>
  <si>
    <t>Device Apps are not kept up to date.</t>
  </si>
  <si>
    <t>1.23</t>
  </si>
  <si>
    <t>Keeping apps updated gives you access to the latest features and improves app security and stability. This has similar advantages as patching. Hence, keep your device apps updated.</t>
  </si>
  <si>
    <t>Follow the below steps to update all Apps:
1. Tap/slide up Launcher.
2. Launch Play Store App in the App drawer.
3. Tap Menu.
4. Tap My apps &amp; Games.
5. If there are any updates pending, then tap Update All.</t>
  </si>
  <si>
    <t>Keep device Apps up to date. One method to implement the recommended state is to perform the following: 
(1) Tap/slide up Launcher.
(2) Launch Play Store App in the App drawer.
(3) Tap Menu.
(4) Tap My apps &amp; Games.
(5) If there are any updates pending, then tap Update All.</t>
  </si>
  <si>
    <t>To close this finding, please provide a screenshot showing all device application has been updated and kept to date with the agency's CAP.</t>
  </si>
  <si>
    <t>Android-19</t>
  </si>
  <si>
    <t>Disable Add users from lock screen</t>
  </si>
  <si>
    <t>Do not allow adding users on a locked device.
The recommended state for this setting is: `Disabled`.</t>
  </si>
  <si>
    <t>Follow the below steps to verify that Add users from lock screen setting is 'Disabled:
1. Tap Settings Gear Icon.
2. Tap System.
3. Tap Advanced.
4. Tap Multiple users.
5. Verify that Add users from lock screen setting is Disabled.</t>
  </si>
  <si>
    <t>Add users from lock screen is set to disabled.</t>
  </si>
  <si>
    <t>Add users from lock screen is not set to disabled.</t>
  </si>
  <si>
    <t>HIA5</t>
  </si>
  <si>
    <t>HIA5: System does not properly control authentication process</t>
  </si>
  <si>
    <t>1.24</t>
  </si>
  <si>
    <t>Users and the guest profile can do most of the same things as the device's owner, but each profile has its own storage space. Guests could install malicious apps or carry out any other malicious activities that may compromise overall device security. Also, Wi-Fi and Bluetooth connections are shared which could give guests unauthorized access to networks/devices that could compromise data. Hence, `Add users from lock screen` setting should be disabled.</t>
  </si>
  <si>
    <t>Follow the below steps to disable Add users from lock screen setting:
1. Tap Settings Gear Icon.
2. Tap System.
3. Tap Advanced.
4. Tap Multiple users.
5. Toggle Add users from lock screen setting to OFF position.</t>
  </si>
  <si>
    <t>Disable Add users from lock screen . One method to implement the recommended state is to perform the following: 
(1) Tap Settings Gear Icon.
(2) Tap System.
(3) Tap Advanced.
(4) Tap Multiple users.
(5) Toggle Add users from lock screen setting to OFF position.</t>
  </si>
  <si>
    <t>Android-20</t>
  </si>
  <si>
    <t>Ensure Guest profiles do not exist</t>
  </si>
  <si>
    <t>Do not add any guest profiles on the device.
The recommended state for this setting is: `Remove Guest profiles`.</t>
  </si>
  <si>
    <t>Follow the below steps to verify that the Guest profile do not exist:
1. Tap Settings Gear Icon.
2. Tap System.
3. Tap Advanced.
4. Tap Multiple users.
4. Verify that Guests is grayed out.</t>
  </si>
  <si>
    <t>Guest profiles do not exist.</t>
  </si>
  <si>
    <t>Guest profiles do exist.</t>
  </si>
  <si>
    <t>HAC27</t>
  </si>
  <si>
    <t>Default accounts have not been disabled or renamed</t>
  </si>
  <si>
    <t>1.25</t>
  </si>
  <si>
    <t>Users and the guest profile can do most of the same things as the device's owner, but each profile has its own storage space. Guests could install malicious apps or carry out any other malicious activities that may compromise overall device security. Also, Wi-Fi and Bluetooth connections are shared which could give guests unauthorized access to networks/devices that could compromise data. Hence, do not add any guest profiles on the device.
If you need to give your device to someone for temporary use, use `Screen Pinning` to restrict access to the desired app and be in the complete visibility of your device all the time.</t>
  </si>
  <si>
    <t>Follow the below steps remove the Guest profile:
1. Open Quick Settings drawer.
2. Tap the Profile icon.
3. Switch to Guest profile.
4. Open Quick Settings drawer.
4. Tap Remove guest.
5. Confirm removal by tapping remove.</t>
  </si>
  <si>
    <t>Remove the Guest profile. One method to implement the recommended state is to perform the following: 
(1) Open Quick Settings drawer.
(2) Tap the Profile icon.
(3) Switch to Guest profile.
(4) Open Quick Settings drawer.
(4) Tap Remove guest.
(5) Confirm removal by tapping remove.</t>
  </si>
  <si>
    <t>To close this finding, please provide a screenshot showing guest profile has been removed with the agency's CAP.</t>
  </si>
  <si>
    <t>Android-21</t>
  </si>
  <si>
    <t>CA-7</t>
  </si>
  <si>
    <t xml:space="preserve">Continuous Monitoring </t>
  </si>
  <si>
    <t>Review app permissions periodically</t>
  </si>
  <si>
    <t>Review your device app's permissions periodically.
The recommended state for this setting is: `Review app permissions regularly`.</t>
  </si>
  <si>
    <t>Follow the below steps to review your app permissions:
1. Tap Settings Gear Icon.
2. Tap Apps &amp; notifications.
3. Tap See all apps.
4. Tap on each permission and review the apps that have them.</t>
  </si>
  <si>
    <t>Applications permissions are reviewed periodically.</t>
  </si>
  <si>
    <t>Applications permissions are not reviewed periodically.</t>
  </si>
  <si>
    <t>1.26</t>
  </si>
  <si>
    <t>App permissions allow you to control which capabilities or information apps could access on your device. This can extend from using device hardware to using your personal data. You should periodically review your all app's permissions and ensure that those apps have legitimate permissions. Uninstall apps that over-seek permissions.</t>
  </si>
  <si>
    <t>Follow the below steps to set your app permissions appropriately:
1. Tap Settings Gear Icon.
2. Tap Apps &amp; notifications.
3. Tap App permissions.
4. Tap on each permission and review the apps that have them.
5. Disable the app permissions that you feel are over-permissive.</t>
  </si>
  <si>
    <t>Set your applications permissions appropriately. One method to implement the recommended state is to perform the following: 
(1) Tap Settings Gear Icon.
(2) Tap Apps &amp; notifications.
(3) Tap App permissions.
(4) Tap on each permission and review the apps that have them.
(5) Disable the app permissions that are over-permissive.</t>
  </si>
  <si>
    <t>To close this finding, please provide a screenshot showing app permissions that are over-permissive has been set to disabled with the agency's CAP.</t>
  </si>
  <si>
    <t>Android-22</t>
  </si>
  <si>
    <t xml:space="preserve">Disable Instant apps </t>
  </si>
  <si>
    <t>Disable instant apps.
The recommended state for this setting is: `Disabled`.</t>
  </si>
  <si>
    <t>Follow the below steps to verify that Instant apps is Disabled:
1. Tap on Settings Gear Icon.
2. Tap Apps &amp; notifications.
3. Tap Advanced.
4. Tap Default apps.
5. Tap Opening links.
6. Verify that Instant apps setting is set to OFF position.</t>
  </si>
  <si>
    <t>Instant apps is set to disabled.</t>
  </si>
  <si>
    <t>Instant apps is not set to disabled.</t>
  </si>
  <si>
    <t>1.27</t>
  </si>
  <si>
    <t>Instant apps allow you to use apps without installing them on your device. On clicking app links, the browser downloads and run app modules as desired by the user.
Having exposure to an app like this is dangerous since any malicious link could then potentially trick the user and then browser could download the app code and run on your device without requiring installation. Also, this feature defies enterprise security that relies on blacklisting or whitelisting apps based on installation. Hence, it is recommended to turn off instant apps.</t>
  </si>
  <si>
    <t>Follow the below steps to disable Instant apps:
1. Tap on Settings Gear Icon.
2. Tap Apps &amp; notifications.
3. Tap Advanced.
4. Tap Default apps.
5. Tap Opening links.
6. Toggle Instant apps setting to OFF position.</t>
  </si>
  <si>
    <t>Disable Instant apps. One method to implement the recommended state is to perform the following: 
(1) Tap on Settings Gear Icon.
(2) Tap Apps &amp; notifications.
(3) Tap Advanced.
(4) Tap Default apps.
(5) Tap Opening links.
(6) Toggle Instant apps setting to OFF position.</t>
  </si>
  <si>
    <t>To close this finding, please provide a screenshot showing instant apps has been set to disabled with the agency's CAP.</t>
  </si>
  <si>
    <t>Android-23</t>
  </si>
  <si>
    <t>Set Lock screen to Don't show notifications at all</t>
  </si>
  <si>
    <t>Disable notifications on the lock screen.
The recommended state for this setting is: `Don't show notifications at all`.</t>
  </si>
  <si>
    <t>To verify Notifications on the lock screen are set to Don't show notifications at all:
1. Tap Settings Gear Icon.
2. Tap Apps &amp; notifications.
3. Tap Notifications.
4. Tap Advanced.
5. Tap Lock Screen.
6. Verify that Lock Screen is set to Don't show notifications at all.</t>
  </si>
  <si>
    <t>Lock screen is set to Don't show notifications at all.</t>
  </si>
  <si>
    <t>Lock screen is not set to Don't show notifications at all.</t>
  </si>
  <si>
    <t>2</t>
  </si>
  <si>
    <t>2.1</t>
  </si>
  <si>
    <t>If the device is lost or is unattended, then disabling notifications do not display any notification information on the locked screen. This information might be private or confidential and thus unwarranted disclosures could be avoided.</t>
  </si>
  <si>
    <t>Follow the below steps to set the On the lock screen to Don't show notifications at all:
1. Tap Settings Gear Icon.
2. Tap Apps &amp; notifications.
3. Tap Notifications.
4. Tap Advanced.
5. Tap Lock Screen.
4. Tap Lock Screen and set it to Don't show notifications at all.</t>
  </si>
  <si>
    <t>Set Lock screen to Don't show notifications at all. One method to implement the recommended state is to perform the following: 
(1) Tap Settings Gear Icon.
(2) Tap Apps &amp; notifications.
(3) Tap Notifications.
(4) Tap Advanced.
(5) Tap Lock Screen.
(4) Tap Lock Screen and set it to Don't show notifications at all.</t>
  </si>
  <si>
    <t>To close this finding, please provide a screenshot showing lock screen is set to Don’t show notifications at all with the agency's CAP.</t>
  </si>
  <si>
    <t>Android-24</t>
  </si>
  <si>
    <t xml:space="preserve">Disable Web and App Activity </t>
  </si>
  <si>
    <t>Disable linking of web and app activity to your account when you are logged out.
Note: This setting is applicable only for Google Pixel range of devices.
The recommended state for this setting is: `Disabled`.</t>
  </si>
  <si>
    <t>Follow the below steps to verify that Web &amp; App Activity setting is Disabled:
1. Tap Settings Gear Icon.
2. Tap Privacy.
3. Tap Advanced.
4. Tap Activity Controls.
5. Verify that Web &amp; App Activity setting is Disabled.</t>
  </si>
  <si>
    <t>Web and App Activity is set to disabled.</t>
  </si>
  <si>
    <t>Web and App Activity is not set to disabled.</t>
  </si>
  <si>
    <t>2.4</t>
  </si>
  <si>
    <t>When this setting is enabled, your searches and activity from other Google services are linked and saved to your Google Account, even when you are logged out or offline. This could be privacy-invasive and hence it is recommended to disable this setting.</t>
  </si>
  <si>
    <t>Follow the below steps to disable Web &amp; App Activity setting:
1. Tap Settings Gear Icon.
2. Tap Privacy.
3. Tap Advanced.
4. Tap Activity Controls.
5. Toggle Web &amp; App Activity setting to OFF position.</t>
  </si>
  <si>
    <t>Disable Web and App Activity. One method to implement the recommended state is to perform the following: 
(1) Tap Settings Gear Icon.
(2) Tap Privacy.
(3) Tap Advanced.
(4) Tap Activity Controls.
(5) Toggle Web &amp; App Activity setting to OFF position.</t>
  </si>
  <si>
    <t>To close this finding, please provide a screenshot showing web and app activity has been set to disabled with the agency's CAP.</t>
  </si>
  <si>
    <t>Android-25</t>
  </si>
  <si>
    <t>Disable Device Information</t>
  </si>
  <si>
    <t>Disable storing device information to your account.
Note: This setting is applicable only for Google Pixel range of devices.
The recommended state for this setting is: `Disabled`.</t>
  </si>
  <si>
    <t>Follow the below steps to verify that Device Information setting is Disabled:
1. Tap Settings Gear Icon.
2. Tap Privacy.
3. Tap Advanced.
4. Tap Activity Controls.
5. Verify that Device Information setting is Disabled.</t>
  </si>
  <si>
    <t>Device Information is set to disabled.</t>
  </si>
  <si>
    <t>Device Information is not set to disabled.</t>
  </si>
  <si>
    <t>2.5</t>
  </si>
  <si>
    <t>Turning on `Device Information` setting saves various device related information to your account to give you personalized results, suggestions, and experiences. The information saved might include contact lists, calendars, alarms, apps, and music. Additionally, information such as whether the screen is on, the battery level, the quality of your Wi-Fi or Bluetooth connection, touchscreen and sensor readings, and crash reports are also saved and shared with Google. This could be privacy-invasive and hence it is recommended to disable this setting.</t>
  </si>
  <si>
    <t>Follow the below steps to disable Device Information setting:
1. Tap Settings Gear Icon.
2. Tap Privacy.
3. Tap Advanced.
4. Tap Activity Controls.
5. Toggle Device Information setting to OFF position.</t>
  </si>
  <si>
    <t>Disable Device Information. One method to implement the recommended state is to perform the following: 
(1) Tap Settings Gear Icon.
(2) Tap Privacy.
(3) Tap Advanced.
(4) Tap Activity Controls.
(5) Toggle Device Information setting to OFF position.</t>
  </si>
  <si>
    <t>To close this finding, please provide a screenshot showing device information has been set to disabled with the agency's CAP.</t>
  </si>
  <si>
    <t>Android-26</t>
  </si>
  <si>
    <t>Disable Voice &amp; Audio Activity</t>
  </si>
  <si>
    <t>Disable saving your voice and other audio to your Google Account.
Note: This setting is applicable only for Google Pixel range of devices.
The recommended state for this setting is: `Disabled`.</t>
  </si>
  <si>
    <t>Follow the below steps to verify that Voice &amp; Audio Activity setting is Disabled:
1. Tap Settings Gear Icon.
2. Tap Privacy.
3. Tap Advanced.
4. Tap Activity Controls.
5. Verify that Voice &amp; Audio Activity setting is Disabled.</t>
  </si>
  <si>
    <t>Voice &amp; Audio Activity is set to disabled.</t>
  </si>
  <si>
    <t>Voice &amp; Audio Activity is not set to disabled.</t>
  </si>
  <si>
    <t>2.6</t>
  </si>
  <si>
    <t>Google records your voice and other audio when you use audio activations. Audio can be saved even when your device is offline. When Voice &amp; Audio Activity is off, voice inputs won't be saved to your Google Account, even if you're signed in. Instead, they may only be saved using anonymous identifiers. This could be privacy-invasive and hence it is recommended to disable this setting.</t>
  </si>
  <si>
    <t>Follow the below steps to disable Voice &amp; Audio Activity setting:
1. Tap Settings Gear Icon.
2. Tap Privacy.
3. Tap Advanced.
4. Tap Activity Controls.
5. Toggle Voice &amp; Audio Activity setting to OFF position.</t>
  </si>
  <si>
    <t>Disable Voice &amp; Audio Activity. One method to implement the recommended state is to perform the following: 
(1) Tap Settings Gear Icon.
(2) Tap Privacy.
(3) Tap Advanced.
(4) Tap Activity Controls.
(5) Toggle Voice &amp; Audio Activity setting to OFF position.</t>
  </si>
  <si>
    <t>Android-27</t>
  </si>
  <si>
    <t xml:space="preserve">Disable YouTube Search History </t>
  </si>
  <si>
    <t>Disable storing YouTube Search History to your account.
Note: This setting is applicable only for Google Pixel range of devices.
The recommended state for this setting is: `Disabled`.</t>
  </si>
  <si>
    <t>Follow the below steps to verify that YouTube Search History setting is Disabled:
1. Tap Settings Gear Icon.
2. Tap Privacy.
3. Tap Advanced.
4. Tap Activity Controls.
5. Verify that YouTube Search History setting is Disabled.</t>
  </si>
  <si>
    <t>YouTube Search History is set to disabled.</t>
  </si>
  <si>
    <t>YouTube Search History is not set to disabled.</t>
  </si>
  <si>
    <t>2.7</t>
  </si>
  <si>
    <t>Turning on `YouTube Search History` setting links and stores all your YouTube searches to your account across any device. Also, your YouTube and Google search history influences the recommendations that you see on your YouTube homepage when you are logged-in. This could be privacy-invasive and hence it is recommended to disable this setting.</t>
  </si>
  <si>
    <t>Follow the below steps to disable YouTube Search History setting:
1. Tap Settings Gear Icon.
2. Tap Privacy.
3. Tap Advanced.
4. Tap Activity Controls.
5. Toggle YouTube Search History setting to OFF position.</t>
  </si>
  <si>
    <t>Disable YouTube Search History. One method to implement the recommended state is to perform the following: 
(1) Tap Settings Gear Icon.
(2) Tap Privacy.
(3) Tap Advanced.
(4) Tap Activity Controls.
(5) Toggle YouTube Search History setting to OFF position.</t>
  </si>
  <si>
    <t>Android-28</t>
  </si>
  <si>
    <t>Disable YouTube Watch History</t>
  </si>
  <si>
    <t>Disable storing YouTube Watch History to your account.
Note: This setting is applicable only for Google Pixel range of devices.
The recommended state for this setting is: `Disabled`.</t>
  </si>
  <si>
    <t>Follow the below steps to verify that YouTube Watch History setting is Disabled:
1. Tap Settings Gear Icon.
2. Tap Privacy.
3. Tap Advanced.
4. Tap Activity Controls.
5. Verify that YouTube Watch History is Disabled.</t>
  </si>
  <si>
    <t>YouTube Watch History is set to disabled.</t>
  </si>
  <si>
    <t>YouTube Watch History is not set to disabled.</t>
  </si>
  <si>
    <t>2.8</t>
  </si>
  <si>
    <t>Turning on `YouTube Watch History` setting links and stores all your watched YouTube videos to your account from any device. Also, this influences the recommendations that you see on your YouTube homepage when you are logged-in and other YouTube video recommendations. This could be privacy-invasive and hence it is recommended to disable this setting.</t>
  </si>
  <si>
    <t>Follow the below steps to disable YouTube Watch History setting:
1. Tap Settings Gear Icon.
2. Tap Privacy.
3. Tap Advanced.
4. Tap Activity Controls.
5. Toggle YouTube Watch History setting to OFF position.</t>
  </si>
  <si>
    <t>Disable YouTube Watch History. One method to implement the recommended state is to perform the following: 
(1) Tap Settings Gear Icon.
(2) Tap Privacy.
(3) Tap Advanced.
(4) Tap Activity Controls.
(5) Toggle YouTube Watch History setting to OFF position.</t>
  </si>
  <si>
    <t>Android-29</t>
  </si>
  <si>
    <t>Disable Google Location History</t>
  </si>
  <si>
    <t>Disable storing your location history.
Note: This setting is applicable only for Google Pixel range of devices.
The recommended state for this setting is: `Disabled`.</t>
  </si>
  <si>
    <t>Follow the below steps to verify that Google Location History setting is Disabled:
1. Tap Settings Gear Icon.
2. Tap Privacy.
3. Tap Advanced.
4. Tap Activity Controls.
5. Verify that Google Location History setting is turned OFF.</t>
  </si>
  <si>
    <t>Google Location History is set to disabled.</t>
  </si>
  <si>
    <t>Google Location History is not set to disabled.</t>
  </si>
  <si>
    <t>2.9</t>
  </si>
  <si>
    <t>When `Google Location History` setting is turned on, your device periodically sends diagnostics information to Google about what’s working and what’s not working in relation to Location History. Location History allows Google to regularly obtain location data from the device. It also stores your Location History to provide results and recommendations across Google products. This could be privacy-invasive and hence it is recommended to disable this setting.</t>
  </si>
  <si>
    <t>Follow the below steps to disable Google Location History setting:
1. Tap Settings Gear Icon.
2. Tap Privacy.
3. Tap Advanced.
4. Tap Activity Controls.
5. Toggle Google Location History setting to OFF position.</t>
  </si>
  <si>
    <t>Disable Google Location History. One method to implement the recommended state is to perform the following: 
(1) Tap Settings Gear Icon.
(2) Tap Privacy.
(3) Tap Advanced.
(4) Tap Activity Controls.
(5) Toggle Google Location History setting to OFF position.</t>
  </si>
  <si>
    <t>Android-30</t>
  </si>
  <si>
    <t>Enable Opt out of Ads Personalization</t>
  </si>
  <si>
    <t>Restrict apps from building your app profile.
The recommended state for this setting is: `Enabled`.</t>
  </si>
  <si>
    <t>Follow the below steps to verify that Opt out of Ads Personalization setting is Enabled:
1. Tap Settings Gear Icon.
2. Tap Google.
3. Scroll to the Services section.
4. Tap Ads.
5. Verify that Opt out of Ads Personalization setting is turned ON.</t>
  </si>
  <si>
    <t>Opt out of Ads Personalization is set to enabled.</t>
  </si>
  <si>
    <t>Opt out of Ads Personalization is not set to enabled.</t>
  </si>
  <si>
    <t>Apps can use your app/browsing data to build a profile for displaying personalized ads. To protect your privacy, you should disable building your profiles from various app/browsing activities.</t>
  </si>
  <si>
    <t>Follow the below steps to enable Opt out of Ads Personalization setting:
1. Tap Settings Gear Icon.
2. Tap Google.
3. Scroll to the Services section.
4. Tap Ads.
5. Toggle Opt out of Ads Personalization setting to ON position.</t>
  </si>
  <si>
    <t>Enable Opt out of Ads Personalization. One method to implement the recommended state is to perform the following: 
(1) Tap Settings Gear Icon.
(2) Tap Google.
(3) Scroll to the Services section.
(4) Tap Ads.
(5) Toggle Opt out of Ads Personalization setting to ON position.</t>
  </si>
  <si>
    <t>Android-31</t>
  </si>
  <si>
    <t>Enable Microphone is set to enabled</t>
  </si>
  <si>
    <t>This setting controls if a site asks before accessing the microphone. 
The recommended state for this setting is: `Enabled`.</t>
  </si>
  <si>
    <t>Follow the below steps to verify that Microphone is Enabled:
1. Tap Chrome Icon.
2. Tap Menu Icon.
3. Tap Settings.
4. Scroll to the Advanced section.
5. Tap Site settings.
6. Verify that Microphone displays Ask first.</t>
  </si>
  <si>
    <t>Microphone is set to enabled.</t>
  </si>
  <si>
    <t>Microphone is not set to enabled.</t>
  </si>
  <si>
    <t>3</t>
  </si>
  <si>
    <t>3.1</t>
  </si>
  <si>
    <t>Websites will have to ask permission before being allowed to access the microphone which will help prevent unwanted access to the microphone and help protect against potential privacy concerns.</t>
  </si>
  <si>
    <t>Follow the below steps to Enable the Microphone permission request:
1. Tap Chrome Icon.
2. Tap Menu Icon.
3. Tap Settings.
4. Scroll to the Advanced section.
5. Tap Site settings.
6. Tap Microphone.
7. Toggle to the ON position.</t>
  </si>
  <si>
    <t>Enable Microphone is set to enabled. One method to implement the recommended state is to perform the following:
(1) Tap Chrome Icon.
(2) Tap Menu Icon.
(3) Tap Settings.
(4) Scroll to the Advanced section.
(5) Tap Site settings.
(6) Tap Microphone.
(7) Toggle to the ON position.</t>
  </si>
  <si>
    <t>Android-32</t>
  </si>
  <si>
    <t>Enable Location</t>
  </si>
  <si>
    <t>This setting controls if a site asks before accessing the location. 
The recommended state for this setting is: `Enabled`.</t>
  </si>
  <si>
    <t>Follow the below steps to verify that Location is Enabled:
1. Tap Chrome Icon.
2. Tap Menu Icon.
3. Tap Settings.
4. Scroll to the Advanced section.
5. Tap Site settings.
6. Verify that Location displays Ask first.</t>
  </si>
  <si>
    <t>Location is set to enabled.</t>
  </si>
  <si>
    <t>Location is not set to enabled.</t>
  </si>
  <si>
    <t>3.2</t>
  </si>
  <si>
    <t>Websites will have to ask permission before being allowed to access the location which will help prevent unwanted access to the users location and help protect against potential privacy concerns.</t>
  </si>
  <si>
    <t>Follow the below steps to Enable the Location permission request:
1. Tap Chrome Icon.
2. Tap Menu Icon.
3. Tap Settings.
4. Scroll to the Advanced section.
5. Tap Site settings.
6. Tap Location.
7. Toggle to the ON position.</t>
  </si>
  <si>
    <t>Enable the Location permission request. One method to implement the recommended state is to perform the following:
(1) Tap Chrome Icon.
(2) Tap Menu Icon.
(3) Tap Settings.
(4) Scroll to the Advanced section.
(5) Tap Site settings.
(6) Tap Location.
(7) Toggle to the ON position.</t>
  </si>
  <si>
    <t>Android-33</t>
  </si>
  <si>
    <t>Disable Allow third-party cookies</t>
  </si>
  <si>
    <t>A third-party cookie is a cookie sent by a domain that differs from the domain in the browser's address bar.
The recommended state for this setting is: `Disabled`.</t>
  </si>
  <si>
    <t>Follow the below steps to verify that Allow third-party cookies is Disabled:
1. Tap Chrome Icon.
2. Tap Menu Icon.
3. Tap Settings.
4. Scroll to the Advanced section.
5. Tap Site settings.
6. Verify that Allow third-party cookies displays Allowed, except third-party.</t>
  </si>
  <si>
    <t>Allow third-party cookies is set to disabled.</t>
  </si>
  <si>
    <t>Allow third-party cookies is not set to disabled.</t>
  </si>
  <si>
    <t>3.3</t>
  </si>
  <si>
    <t>Blocking third party cookies can help protect a user's privacy by eliminating a number of website tracking cookies.</t>
  </si>
  <si>
    <t>Follow the below steps to Disabled the Allow third-party cookies option:
1. Tap Chrome Icon.
2. Tap Menu Icon.
3. Tap Settings.
4. Scroll to the Advanced section.
5. Tap Site settings.
6. Tap Allow third-party cookies.
7. Uncheck the Allow third-party cookies checkbox.</t>
  </si>
  <si>
    <t>Disabled the Allow third-party cookies option. One method to implement the recommended state is to perform the following: 
(1) Tap Chrome Icon.
(2) Tap Menu Icon.
(3) Tap Settings.
(4) Scroll to the Advanced section.
(5) Tap Site settings.
(6) Tap Allow third-party cookies.
(7) Uncheck the Allow third-party cookies checkbox.</t>
  </si>
  <si>
    <t>To close this finding, please provide a screenshot showing allow third-party cookies has been set to disabled with the agency's CAP.</t>
  </si>
  <si>
    <t>Android-34</t>
  </si>
  <si>
    <t>Enable Safe Browsing</t>
  </si>
  <si>
    <t>This setting controls the `Safe Browsing` feature.
The recommended state for this setting is: `Enabled`.</t>
  </si>
  <si>
    <t>Follow the below steps to verify that Safe Browsing is Enabled:
1. Tap Chrome Icon.
2. Tap Menu Icon.
3. Tap Settings.
4. Scroll to the Advanced section.
5. Tap Privacy.
6. Verify that Safe Browsing checkbox is checked.</t>
  </si>
  <si>
    <t>Safe Browsing is set to enabled.</t>
  </si>
  <si>
    <t>Safe Browsing is not set to enabled.</t>
  </si>
  <si>
    <t>3.4</t>
  </si>
  <si>
    <t>Google Safe Browsing helps protect devices every day by showing warnings to users when they attempt to navigate to dangerous sites or download dangerous files.</t>
  </si>
  <si>
    <t>Follow the below steps to Enable the Safe Browsing feature:
1. Tap Chrome Icon.
2. Tap Menu Icon.
3. Tap Settings.
4. Scroll to the Advanced section.
5. Tap Privacy.
6. Check the Safe Browsing checkbox.</t>
  </si>
  <si>
    <t>Enable the Safe Browsing feature. One method to implement the recommended state is to perform the following: 
(1) Tap Chrome Icon.
(2) Tap Menu Icon.
(3) Tap Settings.
(4) Scroll to the Advanced section.
(5) Tap Privacy.
(6) Check the Safe Browsing checkbox.</t>
  </si>
  <si>
    <t>Change Log</t>
  </si>
  <si>
    <t>Date</t>
  </si>
  <si>
    <t>Description of Changes</t>
  </si>
  <si>
    <t>Author</t>
  </si>
  <si>
    <t>First Release</t>
  </si>
  <si>
    <t>No major updates.  Template update.</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</si>
  <si>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</si>
  <si>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</si>
  <si>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changes</t>
  </si>
  <si>
    <t>Moved Risk Rating to column AA, deleted lagging spaces from HAC40 and HSA14 in IC Table</t>
  </si>
  <si>
    <t>Updated issue code table</t>
  </si>
  <si>
    <t>Internal Update</t>
  </si>
  <si>
    <t>03/031/2019</t>
  </si>
  <si>
    <t>03/031/2020</t>
  </si>
  <si>
    <t>Added  CIS Apple iOS 13 and iPadOS 13 Benchmark v1.0.0 and CIS Google Android Benchmark v1.3.0 and Updated issue code table</t>
  </si>
  <si>
    <t>Updated based on IRS Publication 1075 (November 2021) Internal updates and Issue Code Table updates</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</si>
  <si>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</si>
  <si>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</si>
  <si>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</si>
  <si>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</si>
  <si>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</si>
  <si>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</si>
  <si>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</si>
  <si>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</si>
  <si>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</si>
  <si>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</si>
  <si>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</si>
  <si>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</si>
  <si>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</si>
  <si>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</si>
  <si>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</si>
  <si>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</si>
  <si>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</si>
  <si>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</si>
  <si>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</si>
  <si>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</si>
  <si>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</si>
  <si>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</si>
  <si>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</si>
  <si>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</si>
  <si>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</si>
  <si>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</si>
  <si>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</si>
  <si>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</si>
  <si>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</si>
  <si>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</si>
  <si>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</si>
  <si>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</si>
  <si>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</si>
  <si>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</si>
  <si>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</si>
  <si>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</si>
  <si>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</si>
  <si>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</si>
  <si>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</si>
  <si>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</si>
  <si>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</si>
  <si>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</si>
  <si>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</si>
  <si>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</si>
  <si>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</si>
  <si>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</si>
  <si>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</si>
  <si>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</si>
  <si>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</si>
  <si>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</si>
  <si>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</si>
  <si>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</si>
  <si>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</si>
  <si>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</si>
  <si>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</si>
  <si>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</si>
  <si>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</si>
  <si>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</si>
  <si>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</si>
  <si>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</si>
  <si>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</si>
  <si>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</si>
  <si>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</si>
  <si>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</si>
  <si>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</si>
  <si>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</si>
  <si>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</si>
  <si>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</si>
  <si>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</si>
  <si>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</si>
  <si>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</si>
  <si>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</si>
  <si>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</si>
  <si>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</si>
  <si>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</si>
  <si>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</si>
  <si>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</si>
  <si>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</si>
  <si>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</si>
  <si>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</si>
  <si>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</si>
  <si>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</si>
  <si>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</si>
  <si>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</si>
  <si>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</si>
  <si>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</si>
  <si>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</si>
  <si>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</si>
  <si>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</si>
  <si>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</si>
  <si>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</si>
  <si>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</si>
  <si>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</si>
  <si>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</si>
  <si>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</si>
  <si>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</si>
  <si>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</si>
  <si>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</si>
  <si>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</si>
  <si>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</si>
  <si>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</si>
  <si>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</si>
  <si>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</si>
  <si>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</si>
  <si>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</si>
  <si>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</si>
  <si>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</si>
  <si>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Mobile device does not wipe after the required threshold of passcode failures</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</si>
  <si>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</si>
  <si>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</si>
  <si>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</si>
  <si>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</si>
  <si>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</si>
  <si>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</si>
  <si>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</si>
  <si>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</si>
  <si>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</si>
  <si>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</si>
  <si>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</si>
  <si>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</si>
  <si>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</si>
  <si>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</si>
  <si>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</si>
  <si>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</si>
  <si>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</si>
  <si>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</si>
  <si>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</si>
  <si>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</si>
  <si>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</si>
  <si>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</si>
  <si>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</si>
  <si>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</si>
  <si>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</si>
  <si>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</si>
  <si>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</si>
  <si>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</si>
  <si>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</si>
  <si>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</si>
  <si>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</si>
  <si>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</si>
  <si>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</si>
  <si>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</si>
  <si>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</si>
  <si>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</si>
  <si>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</si>
  <si>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</si>
  <si>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</si>
  <si>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</si>
  <si>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</si>
  <si>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</si>
  <si>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</si>
  <si>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</si>
  <si>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</si>
  <si>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</si>
  <si>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</si>
  <si>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</si>
  <si>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</si>
  <si>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</si>
  <si>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</si>
  <si>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</si>
  <si>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</si>
  <si>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</si>
  <si>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</si>
  <si>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</si>
  <si>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</si>
  <si>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</si>
  <si>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</si>
  <si>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</si>
  <si>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</si>
  <si>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</si>
  <si>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</si>
  <si>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</si>
  <si>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</si>
  <si>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</si>
  <si>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</si>
  <si>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</si>
  <si>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</si>
  <si>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</si>
  <si>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</si>
  <si>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</si>
  <si>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</si>
  <si>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</si>
  <si>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</si>
  <si>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</si>
  <si>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</si>
  <si>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</si>
  <si>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</si>
  <si>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</si>
  <si>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</si>
  <si>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</si>
  <si>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</si>
  <si>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</si>
  <si>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</si>
  <si>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</si>
  <si>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</si>
  <si>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</si>
  <si>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</si>
  <si>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</si>
  <si>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</si>
  <si>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</si>
  <si>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</si>
  <si>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</si>
  <si>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</si>
  <si>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</si>
  <si>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</si>
  <si>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</si>
  <si>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</si>
  <si>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</si>
  <si>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</si>
  <si>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</si>
  <si>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</si>
  <si>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</si>
  <si>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</si>
  <si>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</si>
  <si>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</si>
  <si>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</si>
  <si>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</si>
  <si>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</si>
  <si>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</si>
  <si>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</si>
  <si>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</si>
  <si>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</si>
  <si>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</si>
  <si>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</si>
  <si>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</si>
  <si>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</si>
  <si>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</si>
  <si>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</si>
  <si>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</si>
  <si>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</si>
  <si>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</si>
  <si>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</si>
  <si>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</si>
  <si>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</si>
  <si>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</si>
  <si>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</si>
  <si>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</si>
  <si>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</si>
  <si>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</si>
  <si>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</si>
  <si>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</si>
  <si>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</si>
  <si>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</si>
  <si>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</si>
  <si>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</si>
  <si>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</si>
  <si>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</si>
  <si>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</si>
  <si>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</si>
  <si>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</si>
  <si>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</si>
  <si>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</si>
  <si>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</si>
  <si>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</si>
  <si>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</si>
  <si>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</si>
  <si>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</si>
  <si>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</si>
  <si>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</si>
  <si>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</si>
  <si>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</si>
  <si>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</si>
  <si>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</si>
  <si>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</si>
  <si>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</si>
  <si>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</si>
  <si>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</si>
  <si>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</si>
  <si>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</si>
  <si>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</si>
  <si>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</si>
  <si>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</si>
  <si>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</si>
  <si>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</si>
  <si>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</si>
  <si>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</si>
  <si>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</si>
  <si>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</si>
  <si>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</si>
  <si>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</si>
  <si>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</si>
  <si>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</si>
  <si>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</si>
  <si>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</si>
  <si>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</si>
  <si>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</si>
  <si>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</si>
  <si>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</si>
  <si>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</si>
  <si>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</si>
  <si>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</si>
  <si>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</si>
  <si>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</si>
  <si>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</si>
  <si>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</si>
  <si>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</si>
  <si>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</si>
  <si>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</si>
  <si>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</si>
  <si>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</si>
  <si>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</si>
  <si>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</si>
  <si>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</si>
  <si>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</si>
  <si>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</si>
  <si>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</si>
  <si>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</si>
  <si>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</si>
  <si>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</si>
  <si>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</si>
  <si>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</si>
  <si>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</si>
  <si>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</si>
  <si>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</si>
  <si>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</si>
  <si>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</si>
  <si>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</si>
  <si>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</si>
  <si>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</si>
  <si>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</si>
  <si>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</si>
  <si>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</si>
  <si>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</si>
  <si>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</si>
  <si>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</si>
  <si>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</si>
  <si>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</si>
  <si>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</si>
  <si>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</si>
  <si>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</si>
  <si>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</si>
  <si>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</si>
  <si>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</si>
  <si>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</si>
  <si>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</si>
  <si>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</si>
  <si>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</si>
  <si>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</si>
  <si>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</si>
  <si>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</si>
  <si>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</si>
  <si>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</si>
  <si>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</si>
  <si>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</si>
  <si>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</si>
  <si>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</si>
  <si>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</si>
  <si>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</si>
  <si>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</si>
  <si>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</si>
  <si>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</si>
  <si>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</si>
  <si>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</si>
  <si>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</si>
  <si>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</si>
  <si>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</si>
  <si>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</si>
  <si>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</si>
  <si>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</si>
  <si>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</si>
  <si>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</si>
  <si>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</si>
  <si>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</si>
  <si>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</si>
  <si>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</si>
  <si>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</si>
  <si>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</si>
  <si>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</si>
  <si>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</si>
  <si>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</si>
  <si>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</si>
  <si>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</si>
  <si>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</si>
  <si>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</si>
  <si>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</si>
  <si>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</si>
  <si>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</si>
  <si>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</si>
  <si>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</si>
  <si>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</si>
  <si>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</si>
  <si>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</si>
  <si>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</si>
  <si>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</si>
  <si>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</si>
  <si>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</si>
  <si>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</si>
  <si>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</si>
  <si>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</si>
  <si>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</si>
  <si>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</si>
  <si>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</si>
  <si>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</si>
  <si>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</si>
  <si>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</si>
  <si>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</si>
  <si>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</si>
  <si>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</si>
  <si>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</si>
  <si>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</si>
  <si>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</si>
  <si>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</si>
  <si>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</si>
  <si>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</si>
  <si>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</si>
  <si>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</si>
  <si>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</si>
  <si>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</si>
  <si>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</si>
  <si>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</si>
  <si>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</si>
  <si>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</si>
  <si>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</si>
  <si>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</si>
  <si>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</si>
  <si>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</si>
  <si>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</si>
  <si>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</si>
  <si>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</si>
  <si>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</si>
  <si>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</si>
  <si>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</si>
  <si>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</si>
  <si>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</si>
  <si>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</si>
  <si>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</si>
  <si>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</si>
  <si>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</si>
  <si>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</si>
  <si>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</si>
  <si>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</si>
  <si>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</si>
  <si>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</si>
  <si>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</si>
  <si>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</si>
  <si>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</si>
  <si>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</si>
  <si>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</si>
  <si>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</si>
  <si>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</si>
  <si>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</si>
  <si>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</si>
  <si>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</si>
  <si>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</si>
  <si>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</si>
  <si>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</si>
  <si>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</si>
  <si>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</si>
  <si>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</si>
  <si>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</si>
  <si>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</si>
  <si>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</si>
  <si>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</si>
  <si>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</si>
  <si>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</si>
  <si>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</si>
  <si>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</si>
  <si>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</si>
  <si>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</si>
  <si>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</si>
  <si>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</si>
  <si>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</si>
  <si>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</si>
  <si>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</si>
  <si>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</si>
  <si>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</si>
  <si>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</si>
  <si>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</si>
  <si>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</si>
  <si>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</si>
  <si>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</si>
  <si>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</si>
  <si>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</si>
  <si>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</si>
  <si>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</si>
  <si>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</si>
  <si>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</si>
  <si>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</si>
  <si>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</si>
  <si>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</si>
  <si>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</si>
  <si>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</si>
  <si>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</si>
  <si>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</si>
  <si>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</si>
  <si>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</si>
  <si>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</si>
  <si>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</si>
  <si>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</si>
  <si>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</si>
  <si>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</si>
  <si>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</si>
  <si>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</si>
  <si>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</si>
  <si>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</si>
  <si>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</si>
  <si>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</si>
  <si>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</si>
  <si>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</si>
  <si>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</si>
  <si>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</si>
  <si>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</si>
  <si>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</si>
  <si>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</si>
  <si>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</si>
  <si>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</si>
  <si>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</si>
  <si>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</si>
  <si>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</si>
  <si>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</si>
  <si>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</si>
  <si>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</si>
  <si>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</si>
  <si>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</si>
  <si>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</si>
  <si>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</si>
  <si>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</si>
  <si>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</si>
  <si>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</si>
  <si>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</si>
  <si>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</si>
  <si>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</si>
  <si>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</si>
  <si>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</si>
  <si>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</si>
  <si>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</si>
  <si>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</si>
  <si>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</si>
  <si>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</si>
  <si>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</si>
  <si>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</si>
  <si>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</si>
  <si>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</si>
  <si>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</si>
  <si>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</si>
  <si>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</si>
  <si>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</si>
  <si>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</si>
  <si>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</si>
  <si>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</si>
  <si>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</si>
  <si>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</si>
  <si>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</si>
  <si>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</si>
  <si>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</si>
  <si>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</si>
  <si>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</si>
  <si>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</si>
  <si>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</si>
  <si>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</si>
  <si>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</si>
  <si>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</si>
  <si>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</si>
  <si>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</si>
  <si>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</si>
  <si>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</si>
  <si>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</si>
  <si>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</si>
  <si>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</si>
  <si>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</si>
  <si>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</si>
  <si>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</si>
  <si>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</si>
  <si>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</si>
  <si>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</si>
  <si>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</si>
  <si>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</si>
  <si>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</si>
  <si>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</si>
  <si>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</si>
  <si>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</si>
  <si>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</si>
  <si>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</si>
  <si>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</si>
  <si>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</si>
  <si>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</si>
  <si>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</si>
  <si>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</si>
  <si>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</si>
  <si>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</si>
  <si>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</si>
  <si>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</si>
  <si>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</si>
  <si>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</si>
  <si>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</si>
  <si>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</si>
  <si>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</si>
  <si>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</si>
  <si>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</si>
  <si>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</si>
  <si>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</si>
  <si>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</si>
  <si>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</si>
  <si>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</si>
  <si>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</si>
  <si>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</si>
  <si>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</si>
  <si>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</si>
  <si>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</si>
  <si>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</si>
  <si>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</si>
  <si>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</si>
  <si>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</si>
  <si>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</si>
  <si>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</si>
  <si>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</si>
  <si>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</si>
  <si>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</si>
  <si>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</si>
  <si>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</si>
  <si>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</si>
  <si>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</si>
  <si>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</si>
  <si>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</si>
  <si>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</si>
  <si>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</si>
  <si>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</si>
  <si>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</si>
  <si>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</si>
  <si>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</si>
  <si>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</si>
  <si>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</si>
  <si>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</si>
  <si>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</si>
  <si>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</si>
  <si>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</si>
  <si>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</si>
  <si>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</si>
  <si>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</si>
  <si>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</si>
  <si>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</si>
  <si>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</si>
  <si>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</si>
  <si>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</si>
  <si>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</si>
  <si>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</si>
  <si>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</si>
  <si>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</si>
  <si>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</si>
  <si>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</si>
  <si>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</si>
  <si>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</si>
  <si>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</si>
  <si>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</si>
  <si>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</si>
  <si>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</si>
  <si>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</si>
  <si>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</si>
  <si>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</si>
  <si>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</si>
  <si>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</si>
  <si>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</si>
  <si>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</si>
  <si>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</si>
  <si>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</si>
  <si>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</si>
  <si>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</si>
  <si>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</si>
  <si>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</si>
  <si>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</si>
  <si>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</si>
  <si>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</si>
  <si>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</si>
  <si>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</si>
  <si>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</si>
  <si>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</si>
  <si>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</si>
  <si>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</si>
  <si>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</si>
  <si>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</si>
  <si>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</si>
  <si>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</si>
  <si>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</si>
  <si>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</si>
  <si>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</si>
  <si>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</si>
  <si>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</si>
  <si>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</si>
  <si>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</si>
  <si>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</si>
  <si>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</si>
  <si>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</si>
  <si>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</si>
  <si>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</si>
  <si>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</si>
  <si>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</si>
  <si>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</si>
  <si>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</si>
  <si>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</si>
  <si>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</si>
  <si>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</si>
  <si>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</si>
  <si>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</si>
  <si>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</si>
  <si>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</si>
  <si>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</si>
  <si>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</si>
  <si>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</si>
  <si>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</si>
  <si>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</si>
  <si>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</si>
  <si>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</si>
  <si>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</si>
  <si>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</si>
  <si>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</si>
  <si>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</si>
  <si>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</si>
  <si>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</si>
  <si>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</si>
  <si>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</si>
  <si>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</si>
  <si>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</si>
  <si>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</si>
  <si>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</si>
  <si>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</si>
  <si>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</si>
  <si>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</si>
  <si>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</si>
  <si>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</si>
  <si>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</si>
  <si>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</si>
  <si>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</si>
  <si>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</si>
  <si>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</si>
  <si>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</si>
  <si>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</si>
  <si>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</si>
  <si>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</si>
  <si>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</si>
  <si>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</si>
  <si>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</si>
  <si>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</si>
  <si>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</si>
  <si>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</si>
  <si>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</si>
  <si>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</si>
  <si>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</si>
  <si>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</si>
  <si>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</si>
  <si>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</si>
  <si>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</si>
  <si>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</si>
  <si>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</si>
  <si>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</si>
  <si>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</si>
  <si>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</si>
  <si>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</si>
  <si>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</si>
  <si>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</si>
  <si>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</si>
  <si>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</si>
  <si>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</si>
  <si>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</si>
  <si>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</si>
  <si>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</si>
  <si>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</si>
  <si>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</si>
  <si>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</si>
  <si>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</si>
  <si>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</si>
  <si>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</si>
  <si>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</si>
  <si>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</si>
  <si>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</si>
  <si>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</si>
  <si>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</si>
  <si>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</si>
  <si>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</si>
  <si>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</si>
  <si>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</si>
  <si>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</si>
  <si>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</si>
  <si>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</si>
  <si>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</si>
  <si>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</si>
  <si>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</si>
  <si>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</si>
  <si>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</si>
  <si>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</si>
  <si>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</si>
  <si>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</si>
  <si>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</si>
  <si>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</si>
  <si>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</si>
  <si>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</si>
  <si>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</si>
  <si>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</si>
  <si>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</si>
  <si>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</si>
  <si>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</si>
  <si>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</si>
  <si>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</si>
  <si>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</si>
  <si>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</si>
  <si>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</si>
  <si>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</si>
  <si>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</si>
  <si>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</si>
  <si>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</si>
  <si>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</si>
  <si>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</si>
  <si>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</si>
  <si>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</si>
  <si>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</si>
  <si>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</si>
  <si>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</si>
  <si>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</si>
  <si>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</si>
  <si>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</si>
  <si>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</si>
  <si>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</si>
  <si>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</si>
  <si>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</si>
  <si>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</si>
  <si>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</si>
  <si>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</si>
  <si>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</si>
  <si>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</si>
  <si>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</si>
  <si>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</si>
  <si>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</si>
  <si>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</si>
  <si>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</si>
  <si>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</si>
  <si>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</si>
  <si>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</si>
  <si>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</si>
  <si>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</si>
  <si>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</si>
  <si>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</si>
  <si>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</si>
  <si>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</si>
  <si>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</si>
  <si>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</si>
  <si>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</si>
  <si>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</si>
  <si>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</si>
  <si>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</si>
  <si>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</si>
  <si>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</si>
  <si>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</si>
  <si>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</si>
  <si>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</si>
  <si>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</si>
  <si>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</si>
  <si>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</si>
  <si>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</si>
  <si>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</si>
  <si>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</si>
  <si>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</si>
  <si>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</si>
  <si>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</si>
  <si>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</si>
  <si>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</si>
  <si>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</si>
  <si>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</si>
  <si>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</si>
  <si>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</si>
  <si>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</si>
  <si>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</si>
  <si>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</si>
  <si>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</si>
  <si>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</si>
  <si>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</si>
  <si>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</si>
  <si>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</si>
  <si>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</si>
  <si>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</si>
  <si>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</si>
  <si>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</si>
  <si>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</si>
  <si>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</si>
  <si>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</si>
  <si>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</si>
  <si>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</si>
  <si>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</si>
  <si>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</si>
  <si>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</si>
  <si>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</si>
  <si>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</si>
  <si>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</si>
  <si>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</si>
  <si>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</si>
  <si>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</si>
  <si>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</si>
  <si>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</si>
  <si>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</si>
  <si>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</si>
  <si>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</si>
  <si>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</si>
  <si>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</si>
  <si>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The Apple iOS device is not configured securely</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</si>
  <si>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</si>
  <si>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</si>
  <si>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</si>
  <si>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</si>
  <si>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</si>
  <si>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</si>
  <si>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</si>
  <si>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</si>
  <si>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</si>
  <si>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</si>
  <si>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</si>
  <si>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</si>
  <si>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</si>
  <si>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</si>
  <si>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</si>
  <si>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</si>
  <si>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</si>
  <si>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</si>
  <si>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</si>
  <si>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</si>
  <si>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</si>
  <si>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</si>
  <si>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</si>
  <si>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</si>
  <si>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</si>
  <si>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</si>
  <si>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</si>
  <si>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</si>
  <si>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</si>
  <si>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</si>
  <si>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</si>
  <si>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</si>
  <si>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</si>
  <si>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</si>
  <si>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</si>
  <si>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</si>
  <si>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</si>
  <si>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</si>
  <si>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</si>
  <si>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</si>
  <si>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</si>
  <si>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</si>
  <si>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</si>
  <si>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</si>
  <si>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</si>
  <si>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</si>
  <si>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</si>
  <si>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</si>
  <si>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</si>
  <si>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</si>
  <si>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</si>
  <si>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</si>
  <si>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</si>
  <si>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</si>
  <si>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</si>
  <si>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</si>
  <si>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</si>
  <si>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</si>
  <si>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</si>
  <si>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</si>
  <si>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</si>
  <si>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</si>
  <si>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</si>
  <si>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</si>
  <si>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</si>
  <si>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</si>
  <si>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</si>
  <si>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</si>
  <si>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</si>
  <si>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</si>
  <si>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</si>
  <si>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</si>
  <si>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</si>
  <si>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</si>
  <si>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</si>
  <si>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</si>
  <si>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</si>
  <si>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</si>
  <si>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</si>
  <si>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</si>
  <si>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</si>
  <si>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</si>
  <si>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</si>
  <si>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</si>
  <si>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</si>
  <si>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</si>
  <si>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</si>
  <si>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</si>
  <si>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</si>
  <si>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</si>
  <si>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</si>
  <si>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</si>
  <si>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</si>
  <si>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</si>
  <si>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</si>
  <si>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</si>
  <si>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</si>
  <si>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</si>
  <si>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</si>
  <si>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</si>
  <si>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</si>
  <si>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</si>
  <si>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</si>
  <si>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</si>
  <si>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</si>
  <si>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</si>
  <si>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</si>
  <si>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</si>
  <si>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</si>
  <si>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</si>
  <si>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</si>
  <si>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</si>
  <si>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</si>
  <si>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</si>
  <si>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</si>
  <si>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 CIS Google Android Benchmark v1.3.0</t>
  </si>
  <si>
    <t>▪ NIST SP 800-53 Rev. 5, Recommended Security Controls for Federal Information Systems and Organizations</t>
  </si>
  <si>
    <t xml:space="preserve">▪ IRS Publication 1075, Tax Information Security Guidelines for Federal, State and Local Agencies (Rev. 11-2021)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</si>
  <si>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</si>
  <si>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</si>
  <si>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</si>
  <si>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</si>
  <si>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</si>
  <si>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</si>
  <si>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</si>
  <si>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</si>
  <si>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</si>
  <si>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</si>
  <si>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</si>
  <si>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</si>
  <si>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</si>
  <si>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</si>
  <si>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</si>
  <si>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</si>
  <si>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</si>
  <si>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</si>
  <si>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</si>
  <si>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</si>
  <si>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</si>
  <si>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</si>
  <si>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</si>
  <si>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</si>
  <si>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</si>
  <si>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 xml:space="preserve">Internal Revenue Service </t>
  </si>
  <si>
    <t>Internal Updates</t>
  </si>
  <si>
    <t>Updated issue code table - No Other Changes</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</si>
  <si>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</si>
  <si>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</si>
  <si>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</si>
  <si>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</si>
  <si>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</si>
  <si>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</si>
  <si>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</si>
  <si>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</si>
  <si>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</si>
  <si>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</si>
  <si>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</si>
  <si>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</si>
  <si>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</si>
  <si>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</si>
  <si>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</si>
  <si>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</si>
  <si>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</si>
  <si>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</si>
  <si>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</si>
  <si>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Updated Issue Code Table</t>
  </si>
  <si>
    <t xml:space="preserve"> ▪ SCSEM Version: 3.5</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</si>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</sst>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
      <b/>
      <sz val="11"/>
      <color rgb="FFFF0000"/>
      <name val="Calibri"/>
      <family val="2"/>
    </font>
    <font>
      <sz val="11"/>
      <color theme="0"/>
      <name val="Calibri"/>
      <family val="2"/>
    </font>
    <font>
      <sz val="9"/>
      <color rgb="FF202122"/>
      <name val="Arial"/>
      <family val="2"/>
    </font>
    <font>
      <b/>
      <sz val="9"/>
      <color rgb="FF202122"/>
      <name val="Arial"/>
      <family val="2"/>
    </font>
    <font>
      <sz val="9"/>
      <color rgb="FF0B0080"/>
      <name val="Arial"/>
      <family val="2"/>
    </font>
    <font>
      <sz val="9"/>
      <color rgb="FF2C2C2C"/>
      <name val="Arial"/>
      <family val="2"/>
    </font>
    <font>
      <vertAlign val="superscript"/>
      <sz val="7"/>
      <color rgb="FF0B0080"/>
      <name val="Arial"/>
      <family val="2"/>
    </font>
    <font>
      <sz val="8"/>
      <color rgb="FF202122"/>
      <name val="Arial"/>
      <family val="2"/>
    </font>
    <font>
      <sz val="8"/>
      <color rgb="FF000000"/>
      <name val="Arial"/>
      <family val="2"/>
    </font>
    <font>
      <b/>
      <sz val="8"/>
      <color rgb="FF202122"/>
      <name val="Arial"/>
      <family val="2"/>
    </font>
  </fonts>
  <fills count="18">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8F9FA"/>
        <bgColor indexed="64"/>
      </patternFill>
    </fill>
    <fill>
      <patternFill patternType="solid">
        <fgColor rgb="FFEAECF0"/>
        <bgColor indexed="64"/>
      </patternFill>
    </fill>
    <fill>
      <patternFill patternType="solid">
        <fgColor rgb="FFFDB3AB"/>
        <bgColor indexed="64"/>
      </patternFill>
    </fill>
    <fill>
      <patternFill patternType="solid">
        <fgColor rgb="FFECECEC"/>
        <bgColor indexed="64"/>
      </patternFill>
    </fill>
    <fill>
      <patternFill patternType="solid">
        <fgColor rgb="FFD4F4B4"/>
        <bgColor indexed="64"/>
      </patternFill>
    </fill>
    <fill>
      <patternFill patternType="solid">
        <fgColor rgb="FFC1E6F5"/>
        <bgColor indexed="64"/>
      </patternFill>
    </fill>
    <fill>
      <patternFill patternType="solid">
        <fgColor theme="0"/>
        <bgColor indexed="8"/>
      </patternFill>
    </fill>
  </fills>
  <borders count="81">
    <border>
      <left/>
      <right/>
      <top/>
      <bottom/>
      <diagonal/>
    </border>
    <border>
      <left/>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medium">
        <color rgb="FFA2A9B1"/>
      </left>
      <right style="medium">
        <color rgb="FFA2A9B1"/>
      </right>
      <top style="medium">
        <color rgb="FFA2A9B1"/>
      </top>
      <bottom style="medium">
        <color rgb="FFA2A9B1"/>
      </bottom>
      <diagonal/>
    </border>
    <border>
      <left style="medium">
        <color rgb="FFA2A9B1"/>
      </left>
      <right/>
      <top style="medium">
        <color rgb="FFA2A9B1"/>
      </top>
      <bottom style="medium">
        <color rgb="FFA2A9B1"/>
      </bottom>
      <diagonal/>
    </border>
    <border>
      <left/>
      <right/>
      <top style="medium">
        <color rgb="FFA2A9B1"/>
      </top>
      <bottom style="medium">
        <color rgb="FFA2A9B1"/>
      </bottom>
      <diagonal/>
    </border>
    <border>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medium">
        <color rgb="FFA2A9B1"/>
      </left>
      <right style="medium">
        <color rgb="FFA2A9B1"/>
      </right>
      <top/>
      <bottom style="medium">
        <color rgb="FFA2A9B1"/>
      </bottom>
      <diagonal/>
    </border>
    <border>
      <left style="medium">
        <color rgb="FFA2A9B1"/>
      </left>
      <right/>
      <top style="medium">
        <color rgb="FFA2A9B1"/>
      </top>
      <bottom/>
      <diagonal/>
    </border>
    <border>
      <left/>
      <right/>
      <top style="medium">
        <color rgb="FFA2A9B1"/>
      </top>
      <bottom/>
      <diagonal/>
    </border>
    <border>
      <left/>
      <right style="medium">
        <color rgb="FFA2A9B1"/>
      </right>
      <top style="medium">
        <color rgb="FFA2A9B1"/>
      </top>
      <bottom/>
      <diagonal/>
    </border>
    <border>
      <left style="medium">
        <color rgb="FFA2A9B1"/>
      </left>
      <right/>
      <top/>
      <bottom/>
      <diagonal/>
    </border>
    <border>
      <left/>
      <right style="medium">
        <color rgb="FFA2A9B1"/>
      </right>
      <top/>
      <bottom/>
      <diagonal/>
    </border>
    <border>
      <left style="medium">
        <color rgb="FFA2A9B1"/>
      </left>
      <right/>
      <top/>
      <bottom style="medium">
        <color rgb="FFA2A9B1"/>
      </bottom>
      <diagonal/>
    </border>
    <border>
      <left/>
      <right/>
      <top/>
      <bottom style="medium">
        <color rgb="FFA2A9B1"/>
      </bottom>
      <diagonal/>
    </border>
    <border>
      <left/>
      <right style="medium">
        <color rgb="FFA2A9B1"/>
      </right>
      <top/>
      <bottom style="medium">
        <color rgb="FFA2A9B1"/>
      </bottom>
      <diagonal/>
    </border>
    <border>
      <left style="medium">
        <color rgb="FFA2A9B1"/>
      </left>
      <right style="medium">
        <color rgb="FFA2A9B1"/>
      </right>
      <top/>
      <bottom/>
      <diagonal/>
    </border>
    <border>
      <left/>
      <right style="thin">
        <color indexed="64"/>
      </right>
      <top style="thin">
        <color indexed="63"/>
      </top>
      <bottom/>
      <diagonal/>
    </border>
    <border>
      <left/>
      <right style="thin">
        <color indexed="64"/>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12">
    <xf numFmtId="0" fontId="0" fillId="0" borderId="0"/>
    <xf numFmtId="0" fontId="14" fillId="0" borderId="0" applyNumberFormat="0" applyFill="0" applyBorder="0" applyAlignment="0" applyProtection="0"/>
    <xf numFmtId="0" fontId="8" fillId="0" borderId="0"/>
    <xf numFmtId="0" fontId="8" fillId="0" borderId="0"/>
    <xf numFmtId="0" fontId="13" fillId="0" borderId="0"/>
    <xf numFmtId="0" fontId="8" fillId="0" borderId="0"/>
    <xf numFmtId="0" fontId="2" fillId="0" borderId="0" applyFill="0" applyProtection="0"/>
    <xf numFmtId="0" fontId="8" fillId="0" borderId="0"/>
    <xf numFmtId="0" fontId="8" fillId="0" borderId="0"/>
    <xf numFmtId="0" fontId="7" fillId="0" borderId="0"/>
    <xf numFmtId="0" fontId="2" fillId="0" borderId="0" applyFill="0" applyProtection="0"/>
    <xf numFmtId="0" fontId="1" fillId="0" borderId="0"/>
  </cellStyleXfs>
  <cellXfs count="364">
    <xf numFmtId="0" fontId="0" fillId="0" borderId="0" xfId="0"/>
    <xf numFmtId="14" fontId="0" fillId="0" borderId="0" xfId="0" applyNumberFormat="1"/>
    <xf numFmtId="0" fontId="8" fillId="0" borderId="0" xfId="0" applyFont="1" applyAlignment="1">
      <alignment vertical="top"/>
    </xf>
    <xf numFmtId="0" fontId="10" fillId="3" borderId="0" xfId="0" applyFont="1" applyFill="1"/>
    <xf numFmtId="0" fontId="8" fillId="3" borderId="0" xfId="0" applyFont="1" applyFill="1"/>
    <xf numFmtId="0" fontId="4" fillId="4" borderId="1" xfId="0" applyFont="1" applyFill="1" applyBorder="1" applyAlignment="1">
      <alignment vertical="center"/>
    </xf>
    <xf numFmtId="0" fontId="0" fillId="4" borderId="0" xfId="0" applyFill="1" applyAlignment="1">
      <alignment vertical="top"/>
    </xf>
    <xf numFmtId="0" fontId="0" fillId="4" borderId="4" xfId="0" applyFill="1" applyBorder="1" applyAlignment="1">
      <alignment vertical="top"/>
    </xf>
    <xf numFmtId="0" fontId="16" fillId="0" borderId="0" xfId="0" applyFont="1"/>
    <xf numFmtId="0" fontId="14" fillId="0" borderId="0" xfId="1" applyProtection="1"/>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16" fillId="0" borderId="0" xfId="0" applyFont="1" applyAlignment="1">
      <alignment vertical="top"/>
    </xf>
    <xf numFmtId="0" fontId="4" fillId="6" borderId="6" xfId="0" applyFont="1" applyFill="1" applyBorder="1" applyAlignment="1">
      <alignment vertical="top"/>
    </xf>
    <xf numFmtId="0" fontId="4" fillId="6" borderId="4" xfId="0" applyFont="1" applyFill="1" applyBorder="1" applyAlignment="1">
      <alignment vertical="top"/>
    </xf>
    <xf numFmtId="0" fontId="4" fillId="6" borderId="5" xfId="0" applyFont="1" applyFill="1" applyBorder="1" applyAlignment="1">
      <alignment vertical="top"/>
    </xf>
    <xf numFmtId="0" fontId="8" fillId="0" borderId="6" xfId="0" applyFont="1" applyBorder="1" applyAlignment="1">
      <alignment vertical="top"/>
    </xf>
    <xf numFmtId="0" fontId="4" fillId="6" borderId="2" xfId="0" applyFont="1" applyFill="1" applyBorder="1" applyAlignment="1">
      <alignment vertical="top"/>
    </xf>
    <xf numFmtId="0" fontId="4" fillId="6" borderId="0" xfId="0" applyFont="1" applyFill="1" applyAlignment="1">
      <alignment vertical="top"/>
    </xf>
    <xf numFmtId="0" fontId="4" fillId="6" borderId="3" xfId="0" applyFont="1" applyFill="1" applyBorder="1" applyAlignment="1">
      <alignment vertical="top"/>
    </xf>
    <xf numFmtId="0" fontId="16" fillId="0" borderId="5" xfId="0" applyFont="1" applyBorder="1" applyAlignment="1">
      <alignment vertical="top"/>
    </xf>
    <xf numFmtId="0" fontId="7" fillId="4" borderId="0" xfId="0" applyFont="1" applyFill="1"/>
    <xf numFmtId="0" fontId="7" fillId="4" borderId="0" xfId="0" applyFont="1" applyFill="1" applyAlignment="1">
      <alignment vertical="center"/>
    </xf>
    <xf numFmtId="0" fontId="8" fillId="4" borderId="2" xfId="0" applyFont="1" applyFill="1" applyBorder="1" applyAlignment="1">
      <alignment horizontal="left" vertical="top" indent="1"/>
    </xf>
    <xf numFmtId="0" fontId="5" fillId="3" borderId="2" xfId="0" applyFont="1" applyFill="1" applyBorder="1" applyAlignment="1">
      <alignment horizontal="left" indent="1"/>
    </xf>
    <xf numFmtId="0" fontId="8" fillId="4" borderId="6" xfId="0" applyFont="1" applyFill="1" applyBorder="1" applyAlignment="1">
      <alignment horizontal="left" vertical="top" indent="1"/>
    </xf>
    <xf numFmtId="0" fontId="10" fillId="3" borderId="0" xfId="0" applyFont="1" applyFill="1" applyAlignment="1">
      <alignment vertical="top"/>
    </xf>
    <xf numFmtId="0" fontId="5" fillId="3" borderId="2" xfId="0" applyFont="1" applyFill="1" applyBorder="1" applyAlignment="1">
      <alignment horizontal="left" vertical="top" indent="1"/>
    </xf>
    <xf numFmtId="0" fontId="8" fillId="3" borderId="2" xfId="0" applyFont="1" applyFill="1" applyBorder="1" applyAlignment="1">
      <alignment horizontal="left" indent="1"/>
    </xf>
    <xf numFmtId="0" fontId="8" fillId="3" borderId="2" xfId="0" applyFont="1" applyFill="1" applyBorder="1" applyAlignment="1">
      <alignment horizontal="left" vertical="top" indent="1"/>
    </xf>
    <xf numFmtId="0" fontId="8" fillId="3" borderId="7" xfId="0" applyFont="1" applyFill="1" applyBorder="1"/>
    <xf numFmtId="0" fontId="10" fillId="3" borderId="7" xfId="0" applyFont="1" applyFill="1" applyBorder="1"/>
    <xf numFmtId="0" fontId="10" fillId="3" borderId="7" xfId="0" applyFont="1"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0" fillId="0" borderId="7" xfId="0" applyBorder="1"/>
    <xf numFmtId="0" fontId="8" fillId="0" borderId="0" xfId="0" applyFont="1" applyAlignment="1">
      <alignment vertical="center"/>
    </xf>
    <xf numFmtId="0" fontId="4" fillId="6" borderId="9" xfId="0" applyFont="1" applyFill="1" applyBorder="1" applyAlignment="1">
      <alignment vertical="top"/>
    </xf>
    <xf numFmtId="0" fontId="4" fillId="6" borderId="7" xfId="0" applyFont="1" applyFill="1" applyBorder="1" applyAlignment="1">
      <alignment vertical="top"/>
    </xf>
    <xf numFmtId="0" fontId="4" fillId="6" borderId="10" xfId="0" applyFont="1" applyFill="1" applyBorder="1" applyAlignment="1">
      <alignment vertical="top"/>
    </xf>
    <xf numFmtId="0" fontId="4" fillId="6" borderId="11" xfId="0" applyFont="1" applyFill="1" applyBorder="1" applyAlignment="1">
      <alignment vertical="top"/>
    </xf>
    <xf numFmtId="0" fontId="4" fillId="6" borderId="12" xfId="0" applyFont="1" applyFill="1" applyBorder="1" applyAlignment="1">
      <alignment vertical="top"/>
    </xf>
    <xf numFmtId="0" fontId="0" fillId="0" borderId="0" xfId="0" applyProtection="1">
      <protection locked="0"/>
    </xf>
    <xf numFmtId="0" fontId="7" fillId="0" borderId="0" xfId="0" applyFont="1"/>
    <xf numFmtId="0" fontId="8" fillId="0" borderId="0" xfId="0" applyFont="1"/>
    <xf numFmtId="0" fontId="2" fillId="7" borderId="0" xfId="0" applyFont="1" applyFill="1"/>
    <xf numFmtId="0" fontId="7" fillId="4" borderId="0" xfId="0" applyFont="1" applyFill="1" applyAlignment="1">
      <alignment vertical="top"/>
    </xf>
    <xf numFmtId="0" fontId="0" fillId="0" borderId="0" xfId="0" applyAlignment="1" applyProtection="1">
      <alignment vertical="top"/>
      <protection locked="0"/>
    </xf>
    <xf numFmtId="0" fontId="7" fillId="4" borderId="0" xfId="0" applyFont="1" applyFill="1" applyAlignment="1">
      <alignment vertical="top" wrapText="1"/>
    </xf>
    <xf numFmtId="0" fontId="0" fillId="0" borderId="0" xfId="0" applyAlignment="1">
      <alignment vertical="top" wrapText="1"/>
    </xf>
    <xf numFmtId="0" fontId="7" fillId="4" borderId="3" xfId="0" applyFont="1" applyFill="1" applyBorder="1" applyAlignment="1">
      <alignment vertical="center"/>
    </xf>
    <xf numFmtId="0" fontId="8" fillId="0" borderId="9" xfId="0" applyFont="1" applyBorder="1" applyAlignment="1">
      <alignment horizontal="left" vertical="top" indent="1"/>
    </xf>
    <xf numFmtId="0" fontId="16" fillId="0" borderId="7" xfId="0" applyFont="1" applyBorder="1" applyAlignment="1">
      <alignment vertical="top"/>
    </xf>
    <xf numFmtId="0" fontId="8" fillId="0" borderId="7" xfId="0" applyFont="1" applyBorder="1" applyAlignment="1">
      <alignment vertical="top"/>
    </xf>
    <xf numFmtId="0" fontId="8" fillId="0" borderId="10" xfId="0" applyFont="1" applyBorder="1" applyAlignment="1">
      <alignment vertical="top"/>
    </xf>
    <xf numFmtId="0" fontId="21" fillId="0" borderId="11" xfId="0" applyFont="1" applyBorder="1" applyAlignment="1">
      <alignment vertical="top"/>
    </xf>
    <xf numFmtId="0" fontId="21" fillId="0" borderId="12" xfId="0" applyFont="1" applyBorder="1" applyAlignment="1">
      <alignment vertical="top"/>
    </xf>
    <xf numFmtId="0" fontId="8" fillId="7" borderId="0" xfId="3" applyFill="1"/>
    <xf numFmtId="0" fontId="8" fillId="0" borderId="0" xfId="3"/>
    <xf numFmtId="0" fontId="2" fillId="0" borderId="0" xfId="6" applyFill="1" applyAlignment="1" applyProtection="1">
      <alignment wrapText="1"/>
    </xf>
    <xf numFmtId="0" fontId="2" fillId="0" borderId="0" xfId="6" applyFill="1" applyProtection="1"/>
    <xf numFmtId="0" fontId="4" fillId="5" borderId="15" xfId="6" applyFont="1" applyFill="1" applyBorder="1" applyAlignment="1" applyProtection="1">
      <alignment horizontal="left" vertical="top" wrapText="1"/>
    </xf>
    <xf numFmtId="0" fontId="4" fillId="8" borderId="3" xfId="6" applyFont="1" applyFill="1" applyBorder="1" applyAlignment="1" applyProtection="1">
      <alignment horizontal="left" vertical="top" wrapText="1"/>
    </xf>
    <xf numFmtId="0" fontId="4" fillId="8" borderId="15" xfId="6" applyFont="1" applyFill="1" applyBorder="1" applyAlignment="1" applyProtection="1">
      <alignment horizontal="left" vertical="top" wrapText="1"/>
    </xf>
    <xf numFmtId="0" fontId="2" fillId="0" borderId="0" xfId="6" applyFill="1" applyProtection="1">
      <protection locked="0"/>
    </xf>
    <xf numFmtId="0" fontId="7" fillId="0" borderId="0" xfId="6" applyFont="1" applyFill="1" applyAlignment="1" applyProtection="1">
      <alignment horizontal="center" vertical="center" wrapText="1"/>
    </xf>
    <xf numFmtId="0" fontId="22" fillId="0" borderId="0" xfId="2" applyFont="1" applyAlignment="1">
      <alignment horizontal="left" vertical="top" wrapText="1"/>
    </xf>
    <xf numFmtId="0" fontId="2" fillId="0" borderId="0" xfId="6" applyFill="1" applyAlignment="1">
      <alignment vertical="top" wrapText="1"/>
    </xf>
    <xf numFmtId="10" fontId="22" fillId="7" borderId="13" xfId="9" applyNumberFormat="1" applyFont="1" applyFill="1" applyBorder="1" applyAlignment="1">
      <alignment horizontal="left" vertical="top" wrapText="1"/>
    </xf>
    <xf numFmtId="0" fontId="7" fillId="0" borderId="0" xfId="6" applyFont="1" applyFill="1" applyAlignment="1" applyProtection="1">
      <alignment vertical="top" wrapText="1"/>
    </xf>
    <xf numFmtId="10" fontId="22" fillId="0" borderId="13" xfId="9" applyNumberFormat="1" applyFont="1" applyBorder="1" applyAlignment="1">
      <alignment horizontal="left" vertical="top" wrapText="1"/>
    </xf>
    <xf numFmtId="0" fontId="7" fillId="8" borderId="0" xfId="6" applyFont="1" applyFill="1" applyAlignment="1" applyProtection="1">
      <alignment wrapText="1"/>
    </xf>
    <xf numFmtId="0" fontId="7" fillId="0" borderId="0" xfId="6" applyFont="1" applyFill="1" applyAlignment="1" applyProtection="1">
      <alignment wrapText="1"/>
    </xf>
    <xf numFmtId="0" fontId="7" fillId="0" borderId="0" xfId="6" applyFont="1" applyFill="1" applyAlignment="1" applyProtection="1">
      <alignment horizontal="left" wrapText="1"/>
    </xf>
    <xf numFmtId="0" fontId="7" fillId="0" borderId="0" xfId="6" applyFont="1" applyFill="1" applyAlignment="1" applyProtection="1">
      <alignment vertical="center" wrapText="1"/>
    </xf>
    <xf numFmtId="0" fontId="7" fillId="0" borderId="0" xfId="6" applyFont="1" applyFill="1" applyAlignment="1" applyProtection="1">
      <alignment horizontal="center" wrapText="1"/>
    </xf>
    <xf numFmtId="0" fontId="8" fillId="0" borderId="0" xfId="6" applyFont="1" applyFill="1" applyAlignment="1">
      <alignment horizontal="left" vertical="top" wrapText="1"/>
    </xf>
    <xf numFmtId="0" fontId="4" fillId="2" borderId="27" xfId="6" applyFont="1" applyFill="1" applyBorder="1"/>
    <xf numFmtId="0" fontId="4" fillId="2" borderId="28" xfId="6" applyFont="1" applyFill="1" applyBorder="1"/>
    <xf numFmtId="0" fontId="4" fillId="2" borderId="24" xfId="6" applyFont="1" applyFill="1" applyBorder="1"/>
    <xf numFmtId="0" fontId="2" fillId="7" borderId="0" xfId="6" applyFill="1"/>
    <xf numFmtId="0" fontId="2" fillId="0" borderId="0" xfId="6"/>
    <xf numFmtId="0" fontId="4" fillId="7" borderId="29" xfId="6" applyFont="1" applyFill="1" applyBorder="1" applyAlignment="1">
      <alignment vertical="center"/>
    </xf>
    <xf numFmtId="0" fontId="4" fillId="7" borderId="30" xfId="6" applyFont="1" applyFill="1" applyBorder="1" applyAlignment="1">
      <alignment vertical="center"/>
    </xf>
    <xf numFmtId="0" fontId="2" fillId="0" borderId="0" xfId="6" applyFill="1"/>
    <xf numFmtId="0" fontId="8" fillId="7" borderId="2" xfId="6" applyFont="1" applyFill="1" applyBorder="1" applyAlignment="1">
      <alignment vertical="top"/>
    </xf>
    <xf numFmtId="0" fontId="8" fillId="7" borderId="0" xfId="6" applyFont="1" applyFill="1" applyAlignment="1">
      <alignment vertical="top"/>
    </xf>
    <xf numFmtId="0" fontId="8" fillId="7" borderId="3" xfId="6" applyFont="1" applyFill="1" applyBorder="1" applyAlignment="1">
      <alignment vertical="top"/>
    </xf>
    <xf numFmtId="0" fontId="2" fillId="7" borderId="16" xfId="6" applyFill="1" applyBorder="1"/>
    <xf numFmtId="0" fontId="2" fillId="7" borderId="17" xfId="6" applyFill="1" applyBorder="1"/>
    <xf numFmtId="0" fontId="6" fillId="7" borderId="14" xfId="6" applyFont="1" applyFill="1" applyBorder="1" applyAlignment="1">
      <alignment wrapText="1"/>
    </xf>
    <xf numFmtId="0" fontId="4" fillId="5" borderId="16" xfId="6" applyFont="1" applyFill="1" applyBorder="1"/>
    <xf numFmtId="0" fontId="4" fillId="5" borderId="17" xfId="6" applyFont="1" applyFill="1" applyBorder="1"/>
    <xf numFmtId="0" fontId="2" fillId="7" borderId="7" xfId="6" applyFill="1" applyBorder="1"/>
    <xf numFmtId="0" fontId="4" fillId="4" borderId="18" xfId="6" applyFont="1" applyFill="1" applyBorder="1" applyAlignment="1">
      <alignment vertical="center"/>
    </xf>
    <xf numFmtId="0" fontId="2" fillId="8" borderId="19" xfId="6" applyFill="1" applyBorder="1"/>
    <xf numFmtId="0" fontId="4" fillId="4" borderId="19" xfId="6" applyFont="1" applyFill="1" applyBorder="1"/>
    <xf numFmtId="0" fontId="2" fillId="8" borderId="20" xfId="6" applyFill="1" applyBorder="1"/>
    <xf numFmtId="0" fontId="4" fillId="4" borderId="21" xfId="6" applyFont="1" applyFill="1" applyBorder="1" applyAlignment="1">
      <alignment vertical="center"/>
    </xf>
    <xf numFmtId="0" fontId="4" fillId="4" borderId="22" xfId="6" applyFont="1" applyFill="1" applyBorder="1"/>
    <xf numFmtId="0" fontId="4" fillId="4" borderId="23" xfId="6" applyFont="1" applyFill="1" applyBorder="1"/>
    <xf numFmtId="0" fontId="6" fillId="7" borderId="9" xfId="6" applyFont="1" applyFill="1" applyBorder="1" applyAlignment="1">
      <alignment vertical="top"/>
    </xf>
    <xf numFmtId="0" fontId="4" fillId="7" borderId="0" xfId="6" applyFont="1" applyFill="1"/>
    <xf numFmtId="0" fontId="6" fillId="7" borderId="0" xfId="6" applyFont="1" applyFill="1" applyAlignment="1">
      <alignment vertical="top"/>
    </xf>
    <xf numFmtId="0" fontId="2" fillId="7" borderId="9" xfId="6" applyFill="1" applyBorder="1"/>
    <xf numFmtId="0" fontId="9" fillId="5" borderId="13" xfId="6" applyFont="1" applyFill="1" applyBorder="1" applyAlignment="1">
      <alignment horizontal="center" vertical="center"/>
    </xf>
    <xf numFmtId="0" fontId="9" fillId="7" borderId="0" xfId="6" applyFont="1" applyFill="1" applyAlignment="1">
      <alignment horizontal="center" vertical="center"/>
    </xf>
    <xf numFmtId="0" fontId="6" fillId="7" borderId="0" xfId="6" applyFont="1" applyFill="1" applyAlignment="1">
      <alignment vertical="top" wrapText="1"/>
    </xf>
    <xf numFmtId="0" fontId="25" fillId="0" borderId="0" xfId="6" applyFont="1"/>
    <xf numFmtId="0" fontId="24" fillId="7" borderId="0" xfId="6" applyFont="1" applyFill="1"/>
    <xf numFmtId="0" fontId="25" fillId="7" borderId="0" xfId="6" applyFont="1" applyFill="1"/>
    <xf numFmtId="0" fontId="19" fillId="7" borderId="0" xfId="6" applyFont="1" applyFill="1"/>
    <xf numFmtId="0" fontId="20" fillId="7" borderId="0" xfId="6" applyFont="1" applyFill="1"/>
    <xf numFmtId="0" fontId="2" fillId="7" borderId="10" xfId="6" applyFill="1" applyBorder="1"/>
    <xf numFmtId="0" fontId="2" fillId="7" borderId="11" xfId="6" applyFill="1" applyBorder="1"/>
    <xf numFmtId="0" fontId="6" fillId="7" borderId="11" xfId="6" applyFont="1" applyFill="1" applyBorder="1" applyAlignment="1">
      <alignment vertical="top" wrapText="1"/>
    </xf>
    <xf numFmtId="0" fontId="2" fillId="7" borderId="12" xfId="6" applyFill="1" applyBorder="1"/>
    <xf numFmtId="0" fontId="0" fillId="11" borderId="0" xfId="0" applyFill="1"/>
    <xf numFmtId="0" fontId="27" fillId="12" borderId="31" xfId="0" applyFont="1" applyFill="1" applyBorder="1" applyAlignment="1">
      <alignment horizontal="center" vertical="center" wrapText="1"/>
    </xf>
    <xf numFmtId="0" fontId="14" fillId="13" borderId="31" xfId="1" applyFill="1" applyBorder="1" applyAlignment="1">
      <alignment vertical="center" wrapText="1"/>
    </xf>
    <xf numFmtId="11" fontId="26" fillId="11" borderId="31" xfId="0" applyNumberFormat="1" applyFont="1" applyFill="1" applyBorder="1" applyAlignment="1">
      <alignment vertical="center" wrapText="1"/>
    </xf>
    <xf numFmtId="0" fontId="0" fillId="11" borderId="38" xfId="0" applyFill="1" applyBorder="1"/>
    <xf numFmtId="0" fontId="0" fillId="11" borderId="39" xfId="0" applyFill="1" applyBorder="1"/>
    <xf numFmtId="0" fontId="0" fillId="11" borderId="41" xfId="0" applyFill="1" applyBorder="1"/>
    <xf numFmtId="0" fontId="0" fillId="11" borderId="43" xfId="0" applyFill="1" applyBorder="1"/>
    <xf numFmtId="0" fontId="0" fillId="11" borderId="44" xfId="0" applyFill="1" applyBorder="1"/>
    <xf numFmtId="15" fontId="26" fillId="11" borderId="31" xfId="0" applyNumberFormat="1" applyFont="1" applyFill="1" applyBorder="1" applyAlignment="1">
      <alignment vertical="center" wrapText="1"/>
    </xf>
    <xf numFmtId="0" fontId="28" fillId="11" borderId="31" xfId="0" applyFont="1" applyFill="1" applyBorder="1" applyAlignment="1">
      <alignment vertical="center" wrapText="1"/>
    </xf>
    <xf numFmtId="0" fontId="14" fillId="11" borderId="31" xfId="1" applyFill="1" applyBorder="1" applyAlignment="1">
      <alignment vertical="center" wrapText="1"/>
    </xf>
    <xf numFmtId="0" fontId="26" fillId="11" borderId="31" xfId="0" applyFont="1" applyFill="1" applyBorder="1" applyAlignment="1">
      <alignment vertical="center" wrapText="1"/>
    </xf>
    <xf numFmtId="0" fontId="29" fillId="14" borderId="31" xfId="0" applyFont="1" applyFill="1" applyBorder="1" applyAlignment="1">
      <alignment horizontal="center" vertical="center" wrapText="1"/>
    </xf>
    <xf numFmtId="0" fontId="14" fillId="15" borderId="31" xfId="1" applyFill="1" applyBorder="1" applyAlignment="1">
      <alignment vertical="center" wrapText="1"/>
    </xf>
    <xf numFmtId="0" fontId="14" fillId="16" borderId="31" xfId="1" applyFill="1" applyBorder="1" applyAlignment="1">
      <alignment vertical="center" wrapText="1"/>
    </xf>
    <xf numFmtId="0" fontId="4" fillId="4" borderId="29" xfId="0" applyFont="1" applyFill="1" applyBorder="1" applyAlignment="1">
      <alignment horizontal="left" indent="1"/>
    </xf>
    <xf numFmtId="0" fontId="4" fillId="4" borderId="46" xfId="0" applyFont="1" applyFill="1" applyBorder="1" applyAlignment="1">
      <alignment vertical="center"/>
    </xf>
    <xf numFmtId="0" fontId="4" fillId="2" borderId="27" xfId="0" applyFont="1" applyFill="1" applyBorder="1" applyAlignment="1">
      <alignment horizontal="left" vertical="center" indent="1"/>
    </xf>
    <xf numFmtId="0" fontId="4" fillId="2" borderId="28" xfId="0" applyFont="1" applyFill="1" applyBorder="1" applyAlignment="1">
      <alignment vertical="center"/>
    </xf>
    <xf numFmtId="0" fontId="4" fillId="2" borderId="47" xfId="0" applyFont="1" applyFill="1" applyBorder="1" applyAlignment="1">
      <alignment vertical="center"/>
    </xf>
    <xf numFmtId="0" fontId="4" fillId="7" borderId="27" xfId="0" applyFont="1" applyFill="1" applyBorder="1" applyAlignment="1">
      <alignment horizontal="left" vertical="center" indent="1"/>
    </xf>
    <xf numFmtId="0" fontId="4" fillId="7" borderId="24" xfId="0" applyFont="1" applyFill="1" applyBorder="1" applyAlignment="1">
      <alignment vertical="center"/>
    </xf>
    <xf numFmtId="0" fontId="8" fillId="0" borderId="26" xfId="0" applyFont="1" applyBorder="1" applyAlignment="1" applyProtection="1">
      <alignment horizontal="left" vertical="top" wrapText="1"/>
      <protection locked="0"/>
    </xf>
    <xf numFmtId="14" fontId="8" fillId="0" borderId="26" xfId="0" quotePrefix="1" applyNumberFormat="1" applyFont="1" applyBorder="1" applyAlignment="1" applyProtection="1">
      <alignment horizontal="left" vertical="top" wrapText="1"/>
      <protection locked="0"/>
    </xf>
    <xf numFmtId="164" fontId="8" fillId="0" borderId="26" xfId="0" applyNumberFormat="1" applyFont="1" applyBorder="1" applyAlignment="1" applyProtection="1">
      <alignment horizontal="left" vertical="top" wrapText="1"/>
      <protection locked="0"/>
    </xf>
    <xf numFmtId="0" fontId="4" fillId="0" borderId="27" xfId="0" applyFont="1" applyBorder="1" applyAlignment="1">
      <alignment horizontal="left" vertical="top" indent="1"/>
    </xf>
    <xf numFmtId="0" fontId="17" fillId="0" borderId="24" xfId="0" applyFont="1" applyBorder="1" applyAlignment="1">
      <alignment horizontal="left" vertical="top"/>
    </xf>
    <xf numFmtId="0" fontId="16" fillId="0" borderId="24" xfId="0" applyFont="1" applyBorder="1" applyAlignment="1">
      <alignment horizontal="left" vertical="top"/>
    </xf>
    <xf numFmtId="0" fontId="4" fillId="0" borderId="27" xfId="0" applyFont="1" applyBorder="1" applyAlignment="1">
      <alignment horizontal="left" vertical="center" indent="1"/>
    </xf>
    <xf numFmtId="0" fontId="17" fillId="0" borderId="24" xfId="0" applyFont="1" applyBorder="1" applyAlignment="1">
      <alignment horizontal="left" vertical="top" wrapText="1"/>
    </xf>
    <xf numFmtId="0" fontId="8" fillId="0" borderId="47" xfId="0" applyFont="1" applyBorder="1" applyAlignment="1" applyProtection="1">
      <alignment horizontal="left" vertical="top" wrapText="1"/>
      <protection locked="0"/>
    </xf>
    <xf numFmtId="165" fontId="17" fillId="0" borderId="24" xfId="0" applyNumberFormat="1" applyFont="1" applyBorder="1" applyAlignment="1">
      <alignment horizontal="left" vertical="top" wrapText="1"/>
    </xf>
    <xf numFmtId="165" fontId="8" fillId="0" borderId="47" xfId="0" applyNumberFormat="1" applyFont="1" applyBorder="1" applyAlignment="1" applyProtection="1">
      <alignment horizontal="left" vertical="top" wrapText="1"/>
      <protection locked="0"/>
    </xf>
    <xf numFmtId="0" fontId="0" fillId="5" borderId="27" xfId="0" applyFill="1" applyBorder="1" applyAlignment="1">
      <alignment vertical="center"/>
    </xf>
    <xf numFmtId="0" fontId="0" fillId="5" borderId="28" xfId="0" applyFill="1" applyBorder="1" applyAlignment="1">
      <alignment vertical="center"/>
    </xf>
    <xf numFmtId="0" fontId="0" fillId="5" borderId="47" xfId="0" applyFill="1" applyBorder="1" applyAlignment="1">
      <alignment horizontal="left" vertical="center"/>
    </xf>
    <xf numFmtId="0" fontId="17" fillId="0" borderId="24" xfId="0" applyFont="1" applyBorder="1" applyAlignment="1">
      <alignment vertical="top" wrapText="1"/>
    </xf>
    <xf numFmtId="165" fontId="17" fillId="0" borderId="24" xfId="0" applyNumberFormat="1" applyFont="1" applyBorder="1" applyAlignment="1">
      <alignment vertical="top" wrapText="1"/>
    </xf>
    <xf numFmtId="0" fontId="4" fillId="7" borderId="1" xfId="6" applyFont="1" applyFill="1" applyBorder="1" applyAlignment="1">
      <alignment vertical="center"/>
    </xf>
    <xf numFmtId="0" fontId="4" fillId="2" borderId="27" xfId="0" applyFont="1" applyFill="1" applyBorder="1"/>
    <xf numFmtId="0" fontId="4" fillId="2" borderId="28" xfId="0" applyFont="1" applyFill="1" applyBorder="1"/>
    <xf numFmtId="0" fontId="4" fillId="5" borderId="25" xfId="0" applyFont="1" applyFill="1" applyBorder="1" applyAlignment="1">
      <alignment horizontal="left" vertical="center" wrapText="1"/>
    </xf>
    <xf numFmtId="166" fontId="0" fillId="0" borderId="25" xfId="0" applyNumberFormat="1" applyBorder="1" applyAlignment="1">
      <alignment horizontal="left" vertical="top"/>
    </xf>
    <xf numFmtId="14" fontId="0" fillId="0" borderId="27" xfId="0" applyNumberFormat="1" applyBorder="1" applyAlignment="1">
      <alignment horizontal="left" vertical="top"/>
    </xf>
    <xf numFmtId="0" fontId="0" fillId="0" borderId="25" xfId="0" applyBorder="1" applyAlignment="1">
      <alignment horizontal="left" vertical="top"/>
    </xf>
    <xf numFmtId="0" fontId="8" fillId="0" borderId="25" xfId="0" applyFont="1" applyBorder="1" applyAlignment="1">
      <alignment horizontal="left" vertical="top"/>
    </xf>
    <xf numFmtId="0" fontId="8" fillId="0" borderId="25" xfId="0" applyFont="1" applyBorder="1" applyAlignment="1">
      <alignment horizontal="left" vertical="top" wrapText="1"/>
    </xf>
    <xf numFmtId="14" fontId="0" fillId="0" borderId="25" xfId="0" applyNumberFormat="1" applyBorder="1" applyAlignment="1">
      <alignment horizontal="left" vertical="top"/>
    </xf>
    <xf numFmtId="0" fontId="22" fillId="0" borderId="48" xfId="0" applyFont="1" applyBorder="1" applyAlignment="1">
      <alignment horizontal="left" vertical="top" wrapText="1"/>
    </xf>
    <xf numFmtId="0" fontId="8" fillId="0" borderId="48" xfId="0" applyFont="1" applyBorder="1" applyAlignment="1">
      <alignment horizontal="left" vertical="top" wrapText="1"/>
    </xf>
    <xf numFmtId="0" fontId="8" fillId="0" borderId="48" xfId="0" applyFont="1" applyBorder="1" applyAlignment="1" applyProtection="1">
      <alignment horizontal="left" vertical="top" wrapText="1"/>
      <protection locked="0"/>
    </xf>
    <xf numFmtId="0" fontId="7" fillId="7" borderId="48" xfId="0" applyFont="1" applyFill="1" applyBorder="1" applyAlignment="1">
      <alignment horizontal="left" vertical="top" wrapText="1"/>
    </xf>
    <xf numFmtId="0" fontId="22" fillId="0" borderId="48" xfId="3" applyFont="1" applyBorder="1" applyAlignment="1">
      <alignment horizontal="left" vertical="top" wrapText="1"/>
    </xf>
    <xf numFmtId="0" fontId="22" fillId="0" borderId="48" xfId="6" applyFont="1" applyFill="1" applyBorder="1" applyAlignment="1">
      <alignment horizontal="left" vertical="top" wrapText="1"/>
    </xf>
    <xf numFmtId="10" fontId="8" fillId="0" borderId="48" xfId="10" applyNumberFormat="1" applyFont="1" applyFill="1" applyBorder="1" applyAlignment="1" applyProtection="1">
      <alignment horizontal="left" vertical="top" wrapText="1"/>
    </xf>
    <xf numFmtId="0" fontId="22" fillId="0" borderId="48" xfId="10" applyFont="1" applyFill="1" applyBorder="1" applyAlignment="1" applyProtection="1">
      <alignment horizontal="left" vertical="top" wrapText="1"/>
    </xf>
    <xf numFmtId="0" fontId="8" fillId="0" borderId="48" xfId="6" applyFont="1" applyFill="1" applyBorder="1" applyAlignment="1" applyProtection="1">
      <alignment horizontal="left" vertical="top" wrapText="1"/>
    </xf>
    <xf numFmtId="0" fontId="7" fillId="0" borderId="48" xfId="0" applyFont="1" applyBorder="1" applyAlignment="1" applyProtection="1">
      <alignment vertical="top" wrapText="1"/>
      <protection locked="0"/>
    </xf>
    <xf numFmtId="0" fontId="8" fillId="0" borderId="48" xfId="4" applyFont="1" applyBorder="1" applyAlignment="1">
      <alignment vertical="top" wrapText="1"/>
    </xf>
    <xf numFmtId="0" fontId="7" fillId="8" borderId="49" xfId="6" applyFont="1" applyFill="1" applyBorder="1" applyAlignment="1" applyProtection="1">
      <alignment wrapText="1"/>
    </xf>
    <xf numFmtId="0" fontId="7" fillId="4" borderId="49" xfId="6" applyFont="1" applyFill="1" applyBorder="1" applyAlignment="1" applyProtection="1">
      <alignment vertical="center"/>
      <protection locked="0"/>
    </xf>
    <xf numFmtId="0" fontId="4" fillId="10" borderId="15" xfId="6" applyFont="1" applyFill="1" applyBorder="1" applyAlignment="1" applyProtection="1">
      <alignment horizontal="left" vertical="top" wrapText="1"/>
    </xf>
    <xf numFmtId="10" fontId="8" fillId="0" borderId="48" xfId="0" applyNumberFormat="1" applyFont="1" applyBorder="1" applyAlignment="1">
      <alignment horizontal="left" vertical="top" wrapText="1"/>
    </xf>
    <xf numFmtId="0" fontId="2" fillId="7" borderId="49" xfId="6" applyFill="1" applyBorder="1"/>
    <xf numFmtId="0" fontId="4" fillId="5" borderId="49" xfId="6" applyFont="1" applyFill="1" applyBorder="1"/>
    <xf numFmtId="0" fontId="9" fillId="5" borderId="50" xfId="6" applyFont="1" applyFill="1" applyBorder="1" applyAlignment="1">
      <alignment horizontal="center" vertical="center" wrapText="1"/>
    </xf>
    <xf numFmtId="0" fontId="9" fillId="5" borderId="51" xfId="6" applyFont="1" applyFill="1" applyBorder="1" applyAlignment="1">
      <alignment horizontal="center" vertical="center" wrapText="1"/>
    </xf>
    <xf numFmtId="0" fontId="9" fillId="5" borderId="52" xfId="6" applyFont="1" applyFill="1" applyBorder="1" applyAlignment="1">
      <alignment horizontal="center" vertical="center" wrapText="1"/>
    </xf>
    <xf numFmtId="0" fontId="8" fillId="5" borderId="53" xfId="6" applyFont="1" applyFill="1" applyBorder="1" applyAlignment="1">
      <alignment vertical="center"/>
    </xf>
    <xf numFmtId="0" fontId="2" fillId="5" borderId="54" xfId="6" applyFill="1" applyBorder="1" applyAlignment="1">
      <alignment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11" fillId="0" borderId="57" xfId="6" applyFont="1" applyBorder="1" applyAlignment="1">
      <alignment horizontal="center" vertical="center"/>
    </xf>
    <xf numFmtId="0" fontId="11" fillId="0" borderId="57" xfId="6" applyFont="1" applyBorder="1" applyAlignment="1">
      <alignment horizontal="center" vertical="center" wrapText="1"/>
    </xf>
    <xf numFmtId="0" fontId="11" fillId="0" borderId="57" xfId="6" applyFont="1" applyBorder="1" applyAlignment="1">
      <alignment horizontal="center"/>
    </xf>
    <xf numFmtId="9" fontId="11" fillId="0" borderId="57" xfId="6" applyNumberFormat="1" applyFont="1" applyFill="1" applyBorder="1" applyAlignment="1">
      <alignment horizontal="center" vertical="center"/>
    </xf>
    <xf numFmtId="0" fontId="4" fillId="7" borderId="58" xfId="6" applyFont="1" applyFill="1" applyBorder="1" applyAlignment="1">
      <alignment vertical="center"/>
    </xf>
    <xf numFmtId="0" fontId="4" fillId="7" borderId="59" xfId="6" applyFont="1" applyFill="1" applyBorder="1" applyAlignment="1">
      <alignment vertical="center"/>
    </xf>
    <xf numFmtId="0" fontId="8" fillId="0" borderId="60" xfId="6" applyFont="1" applyBorder="1" applyAlignment="1">
      <alignment horizontal="center" vertical="center"/>
    </xf>
    <xf numFmtId="0" fontId="8" fillId="0" borderId="60" xfId="0" applyFont="1" applyBorder="1" applyAlignment="1">
      <alignment horizontal="center" vertical="center"/>
    </xf>
    <xf numFmtId="0" fontId="8" fillId="0" borderId="61" xfId="6" applyFont="1" applyBorder="1" applyAlignment="1">
      <alignment horizontal="center" vertical="center"/>
    </xf>
    <xf numFmtId="0" fontId="4" fillId="4" borderId="62" xfId="6" applyFont="1" applyFill="1" applyBorder="1"/>
    <xf numFmtId="0" fontId="8" fillId="0" borderId="57" xfId="6" applyFont="1" applyBorder="1" applyAlignment="1">
      <alignment horizontal="center" vertical="center"/>
    </xf>
    <xf numFmtId="0" fontId="6" fillId="0" borderId="57" xfId="6" applyFont="1" applyFill="1" applyBorder="1" applyAlignment="1">
      <alignment horizontal="center" vertical="top" wrapText="1"/>
    </xf>
    <xf numFmtId="0" fontId="6" fillId="0" borderId="57" xfId="6" applyFont="1" applyBorder="1" applyAlignment="1">
      <alignment horizontal="center" vertical="center"/>
    </xf>
    <xf numFmtId="0" fontId="8" fillId="0" borderId="57" xfId="6" applyFont="1" applyBorder="1" applyAlignment="1">
      <alignment horizontal="center" vertical="center" wrapText="1"/>
    </xf>
    <xf numFmtId="0" fontId="8" fillId="7" borderId="63" xfId="6" applyFont="1" applyFill="1" applyBorder="1"/>
    <xf numFmtId="0" fontId="8" fillId="7" borderId="64" xfId="6" applyFont="1" applyFill="1" applyBorder="1"/>
    <xf numFmtId="2" fontId="4" fillId="7" borderId="62" xfId="6" applyNumberFormat="1" applyFont="1" applyFill="1" applyBorder="1" applyAlignment="1">
      <alignment horizontal="center"/>
    </xf>
    <xf numFmtId="0" fontId="4" fillId="2" borderId="65" xfId="0" applyFont="1" applyFill="1" applyBorder="1"/>
    <xf numFmtId="0" fontId="4" fillId="2" borderId="66" xfId="0" applyFont="1" applyFill="1" applyBorder="1"/>
    <xf numFmtId="0" fontId="4" fillId="2" borderId="54" xfId="0" applyFont="1" applyFill="1" applyBorder="1"/>
    <xf numFmtId="0" fontId="4" fillId="5" borderId="67" xfId="0" applyFont="1" applyFill="1" applyBorder="1" applyAlignment="1">
      <alignment horizontal="left" vertical="center" indent="1"/>
    </xf>
    <xf numFmtId="0" fontId="4" fillId="5" borderId="68" xfId="0" applyFont="1" applyFill="1" applyBorder="1" applyAlignment="1">
      <alignment vertical="center"/>
    </xf>
    <xf numFmtId="0" fontId="4" fillId="5" borderId="69" xfId="0" applyFont="1" applyFill="1" applyBorder="1" applyAlignment="1">
      <alignment vertical="center"/>
    </xf>
    <xf numFmtId="0" fontId="8" fillId="0" borderId="70" xfId="0" applyFont="1" applyBorder="1" applyAlignment="1">
      <alignment horizontal="left" vertical="top" indent="1"/>
    </xf>
    <xf numFmtId="0" fontId="16" fillId="0" borderId="71" xfId="0" applyFont="1" applyBorder="1" applyAlignment="1">
      <alignment vertical="top"/>
    </xf>
    <xf numFmtId="0" fontId="16" fillId="0" borderId="72" xfId="0" applyFont="1" applyBorder="1" applyAlignment="1">
      <alignment vertical="top"/>
    </xf>
    <xf numFmtId="0" fontId="4" fillId="5" borderId="65" xfId="0" applyFont="1" applyFill="1" applyBorder="1" applyAlignment="1">
      <alignment vertical="center"/>
    </xf>
    <xf numFmtId="0" fontId="4" fillId="5" borderId="66" xfId="0" applyFont="1" applyFill="1" applyBorder="1" applyAlignment="1">
      <alignment vertical="center"/>
    </xf>
    <xf numFmtId="0" fontId="4" fillId="5" borderId="54" xfId="0" applyFont="1" applyFill="1" applyBorder="1" applyAlignment="1">
      <alignment vertical="center"/>
    </xf>
    <xf numFmtId="0" fontId="4" fillId="6" borderId="67" xfId="0" applyFont="1" applyFill="1" applyBorder="1" applyAlignment="1">
      <alignment vertical="top"/>
    </xf>
    <xf numFmtId="0" fontId="4" fillId="6" borderId="68" xfId="0" applyFont="1" applyFill="1" applyBorder="1" applyAlignment="1">
      <alignment vertical="top"/>
    </xf>
    <xf numFmtId="0" fontId="4" fillId="6" borderId="69" xfId="0" applyFont="1" applyFill="1" applyBorder="1" applyAlignment="1">
      <alignment vertical="top"/>
    </xf>
    <xf numFmtId="0" fontId="8" fillId="0" borderId="67" xfId="0" applyFont="1" applyBorder="1" applyAlignment="1">
      <alignment vertical="top"/>
    </xf>
    <xf numFmtId="0" fontId="8" fillId="0" borderId="68" xfId="0" applyFont="1" applyBorder="1" applyAlignment="1">
      <alignment vertical="top"/>
    </xf>
    <xf numFmtId="0" fontId="8" fillId="0" borderId="69" xfId="0" applyFont="1" applyBorder="1" applyAlignment="1">
      <alignment vertical="top"/>
    </xf>
    <xf numFmtId="0" fontId="4" fillId="6" borderId="65" xfId="0" applyFont="1" applyFill="1" applyBorder="1" applyAlignment="1">
      <alignment vertical="top"/>
    </xf>
    <xf numFmtId="0" fontId="4" fillId="6" borderId="66" xfId="0" applyFont="1" applyFill="1" applyBorder="1" applyAlignment="1">
      <alignment vertical="top"/>
    </xf>
    <xf numFmtId="0" fontId="4" fillId="6" borderId="54" xfId="0" applyFont="1" applyFill="1" applyBorder="1" applyAlignment="1">
      <alignment vertical="top"/>
    </xf>
    <xf numFmtId="0" fontId="8" fillId="0" borderId="65" xfId="0" applyFont="1" applyBorder="1" applyAlignment="1">
      <alignment vertical="top"/>
    </xf>
    <xf numFmtId="0" fontId="8" fillId="0" borderId="66" xfId="0" applyFont="1" applyBorder="1" applyAlignment="1">
      <alignment vertical="top"/>
    </xf>
    <xf numFmtId="0" fontId="8" fillId="0" borderId="54" xfId="0" applyFont="1" applyBorder="1" applyAlignment="1">
      <alignment vertical="top"/>
    </xf>
    <xf numFmtId="0" fontId="16" fillId="0" borderId="69" xfId="0" applyFont="1" applyBorder="1" applyAlignment="1">
      <alignment vertical="top"/>
    </xf>
    <xf numFmtId="0" fontId="18" fillId="6" borderId="70" xfId="0" applyFont="1" applyFill="1" applyBorder="1" applyAlignment="1">
      <alignment vertical="top"/>
    </xf>
    <xf numFmtId="0" fontId="4" fillId="6" borderId="71" xfId="0" applyFont="1" applyFill="1" applyBorder="1" applyAlignment="1">
      <alignment vertical="top"/>
    </xf>
    <xf numFmtId="0" fontId="4" fillId="6" borderId="72" xfId="0" applyFont="1" applyFill="1" applyBorder="1" applyAlignment="1">
      <alignment vertical="top"/>
    </xf>
    <xf numFmtId="0" fontId="4" fillId="2" borderId="66" xfId="0" applyFont="1" applyFill="1" applyBorder="1" applyAlignment="1">
      <alignment vertical="top"/>
    </xf>
    <xf numFmtId="0" fontId="4" fillId="2" borderId="73" xfId="0" applyFont="1" applyFill="1" applyBorder="1" applyAlignment="1">
      <alignment vertical="top" wrapText="1"/>
    </xf>
    <xf numFmtId="0" fontId="4" fillId="5" borderId="74" xfId="0" applyFont="1" applyFill="1" applyBorder="1" applyAlignment="1">
      <alignment vertical="top" wrapText="1"/>
    </xf>
    <xf numFmtId="0" fontId="4" fillId="5" borderId="72" xfId="0" applyFont="1" applyFill="1" applyBorder="1" applyAlignment="1" applyProtection="1">
      <alignment vertical="top" wrapText="1"/>
      <protection locked="0"/>
    </xf>
    <xf numFmtId="0" fontId="4" fillId="5" borderId="75" xfId="0" applyFont="1" applyFill="1" applyBorder="1" applyAlignment="1" applyProtection="1">
      <alignment vertical="top" wrapText="1"/>
      <protection locked="0"/>
    </xf>
    <xf numFmtId="0" fontId="4" fillId="5" borderId="57" xfId="0" applyFont="1" applyFill="1" applyBorder="1" applyAlignment="1" applyProtection="1">
      <alignment vertical="top" wrapText="1"/>
      <protection locked="0"/>
    </xf>
    <xf numFmtId="0" fontId="22" fillId="0" borderId="57" xfId="0" applyFont="1" applyBorder="1" applyAlignment="1" applyProtection="1">
      <alignment horizontal="left" vertical="top" wrapText="1"/>
      <protection locked="0"/>
    </xf>
    <xf numFmtId="0" fontId="22" fillId="0" borderId="57" xfId="0" applyFont="1" applyBorder="1" applyAlignment="1">
      <alignment vertical="top" wrapText="1"/>
    </xf>
    <xf numFmtId="0" fontId="8" fillId="0" borderId="57" xfId="0" applyFont="1" applyBorder="1" applyAlignment="1" applyProtection="1">
      <alignment horizontal="left" vertical="top" wrapText="1"/>
      <protection locked="0"/>
    </xf>
    <xf numFmtId="0" fontId="8" fillId="0" borderId="57" xfId="0" applyFont="1" applyBorder="1" applyAlignment="1" applyProtection="1">
      <alignment vertical="top" wrapText="1"/>
      <protection locked="0"/>
    </xf>
    <xf numFmtId="0" fontId="4" fillId="0" borderId="57" xfId="0" applyFont="1" applyBorder="1" applyAlignment="1" applyProtection="1">
      <alignment horizontal="left" vertical="top" wrapText="1"/>
      <protection locked="0"/>
    </xf>
    <xf numFmtId="0" fontId="8" fillId="0" borderId="57" xfId="0" applyFont="1" applyBorder="1" applyAlignment="1">
      <alignment vertical="top" wrapText="1"/>
    </xf>
    <xf numFmtId="0" fontId="8" fillId="0" borderId="57" xfId="0" applyFont="1" applyBorder="1" applyAlignment="1">
      <alignment horizontal="left" vertical="top" wrapText="1"/>
    </xf>
    <xf numFmtId="0" fontId="8" fillId="0" borderId="57" xfId="2" applyBorder="1" applyAlignment="1">
      <alignment horizontal="center" vertical="top"/>
    </xf>
    <xf numFmtId="0" fontId="8" fillId="0" borderId="57" xfId="4" applyFont="1" applyBorder="1" applyAlignment="1">
      <alignment horizontal="left" vertical="top" wrapText="1"/>
    </xf>
    <xf numFmtId="0" fontId="4" fillId="2" borderId="63" xfId="6" applyFont="1" applyFill="1" applyBorder="1" applyProtection="1"/>
    <xf numFmtId="0" fontId="4" fillId="2" borderId="64" xfId="6" applyFont="1" applyFill="1" applyBorder="1" applyProtection="1"/>
    <xf numFmtId="0" fontId="4" fillId="2" borderId="62" xfId="6" applyFont="1" applyFill="1" applyBorder="1" applyProtection="1">
      <protection locked="0"/>
    </xf>
    <xf numFmtId="0" fontId="4" fillId="2" borderId="64" xfId="6" applyFont="1" applyFill="1" applyBorder="1" applyProtection="1">
      <protection locked="0"/>
    </xf>
    <xf numFmtId="0" fontId="4" fillId="8" borderId="57" xfId="6" applyFont="1" applyFill="1" applyBorder="1" applyAlignment="1" applyProtection="1">
      <alignment vertical="top" wrapText="1"/>
    </xf>
    <xf numFmtId="0" fontId="4" fillId="10" borderId="57" xfId="6" applyFont="1" applyFill="1" applyBorder="1" applyAlignment="1" applyProtection="1">
      <alignment horizontal="left" vertical="top" wrapText="1"/>
    </xf>
    <xf numFmtId="0" fontId="4" fillId="10" borderId="57" xfId="7" applyFont="1" applyFill="1" applyBorder="1" applyAlignment="1">
      <alignment horizontal="left" vertical="top" wrapText="1"/>
    </xf>
    <xf numFmtId="0" fontId="4" fillId="5" borderId="57" xfId="6" applyFont="1" applyFill="1" applyBorder="1" applyAlignment="1" applyProtection="1">
      <alignment vertical="top" wrapText="1"/>
      <protection locked="0"/>
    </xf>
    <xf numFmtId="0" fontId="22" fillId="0" borderId="57" xfId="8" applyFont="1" applyBorder="1" applyAlignment="1" applyProtection="1">
      <alignment horizontal="left" vertical="top" wrapText="1"/>
      <protection locked="0"/>
    </xf>
    <xf numFmtId="0" fontId="22" fillId="0" borderId="57" xfId="6" applyFont="1" applyBorder="1" applyAlignment="1">
      <alignment horizontal="left" vertical="top" wrapText="1"/>
    </xf>
    <xf numFmtId="0" fontId="22" fillId="0" borderId="57" xfId="6" applyFont="1" applyFill="1" applyBorder="1" applyAlignment="1" applyProtection="1">
      <alignment horizontal="left" vertical="top" wrapText="1"/>
    </xf>
    <xf numFmtId="0" fontId="22" fillId="0" borderId="57" xfId="2" applyFont="1" applyBorder="1" applyAlignment="1">
      <alignment horizontal="left" vertical="top" wrapText="1"/>
    </xf>
    <xf numFmtId="0" fontId="17" fillId="0" borderId="57" xfId="8" applyFont="1" applyBorder="1" applyAlignment="1">
      <alignment horizontal="left" vertical="top" wrapText="1"/>
    </xf>
    <xf numFmtId="0" fontId="8" fillId="0" borderId="57" xfId="6" applyFont="1" applyFill="1" applyBorder="1" applyAlignment="1" applyProtection="1">
      <alignment horizontal="left" vertical="top" wrapText="1"/>
      <protection locked="0"/>
    </xf>
    <xf numFmtId="0" fontId="8" fillId="7" borderId="57" xfId="6" applyFont="1" applyFill="1" applyBorder="1" applyAlignment="1" applyProtection="1">
      <alignment horizontal="left" vertical="top" wrapText="1"/>
    </xf>
    <xf numFmtId="0" fontId="8" fillId="0" borderId="57" xfId="6" applyFont="1" applyFill="1" applyBorder="1" applyAlignment="1">
      <alignment horizontal="left" vertical="top" wrapText="1"/>
    </xf>
    <xf numFmtId="0" fontId="8" fillId="0" borderId="57" xfId="6" applyFont="1" applyBorder="1" applyAlignment="1" applyProtection="1">
      <alignment horizontal="left" vertical="top" wrapText="1"/>
      <protection locked="0"/>
    </xf>
    <xf numFmtId="0" fontId="8" fillId="0" borderId="57" xfId="6" applyFont="1" applyBorder="1" applyAlignment="1" applyProtection="1">
      <alignment horizontal="left" vertical="top" wrapText="1"/>
    </xf>
    <xf numFmtId="0" fontId="2" fillId="7" borderId="62" xfId="6" applyFill="1" applyBorder="1" applyAlignment="1">
      <alignment horizontal="left" vertical="top" wrapText="1"/>
    </xf>
    <xf numFmtId="0" fontId="2" fillId="7" borderId="62" xfId="6" applyFill="1" applyBorder="1" applyAlignment="1">
      <alignment vertical="top" wrapText="1"/>
    </xf>
    <xf numFmtId="0" fontId="7" fillId="0" borderId="57" xfId="6" applyFont="1" applyFill="1" applyBorder="1" applyAlignment="1" applyProtection="1">
      <alignment horizontal="center" vertical="top" wrapText="1"/>
    </xf>
    <xf numFmtId="0" fontId="22" fillId="0" borderId="57" xfId="6" applyFont="1" applyFill="1" applyBorder="1" applyAlignment="1">
      <alignment horizontal="left" vertical="top" wrapText="1"/>
    </xf>
    <xf numFmtId="0" fontId="22" fillId="0" borderId="57" xfId="2" quotePrefix="1" applyFont="1" applyBorder="1" applyAlignment="1">
      <alignment horizontal="left" vertical="top" wrapText="1"/>
    </xf>
    <xf numFmtId="0" fontId="8" fillId="7" borderId="57" xfId="10" quotePrefix="1" applyFont="1" applyFill="1" applyBorder="1" applyAlignment="1" applyProtection="1">
      <alignment horizontal="left" vertical="top" wrapText="1"/>
    </xf>
    <xf numFmtId="0" fontId="8" fillId="0" borderId="57" xfId="10" applyFont="1" applyFill="1" applyBorder="1" applyAlignment="1" applyProtection="1">
      <alignment horizontal="left" vertical="top" wrapText="1"/>
    </xf>
    <xf numFmtId="10" fontId="8" fillId="0" borderId="57" xfId="10" applyNumberFormat="1" applyFont="1" applyFill="1" applyBorder="1" applyAlignment="1" applyProtection="1">
      <alignment horizontal="left" vertical="top" wrapText="1"/>
    </xf>
    <xf numFmtId="10" fontId="22" fillId="0" borderId="57" xfId="10" applyNumberFormat="1" applyFont="1" applyFill="1" applyBorder="1" applyAlignment="1" applyProtection="1">
      <alignment horizontal="left" vertical="top" wrapText="1"/>
    </xf>
    <xf numFmtId="0" fontId="7" fillId="0" borderId="57" xfId="6" applyFont="1" applyFill="1" applyBorder="1" applyAlignment="1" applyProtection="1">
      <alignment horizontal="left" vertical="top" wrapText="1"/>
    </xf>
    <xf numFmtId="10" fontId="8" fillId="0" borderId="57" xfId="0" applyNumberFormat="1" applyFont="1" applyBorder="1" applyAlignment="1">
      <alignment horizontal="left" vertical="top" wrapText="1"/>
    </xf>
    <xf numFmtId="0" fontId="8" fillId="0" borderId="57" xfId="11" applyFont="1" applyBorder="1" applyAlignment="1">
      <alignment horizontal="left" vertical="top" wrapText="1"/>
    </xf>
    <xf numFmtId="10" fontId="22" fillId="0" borderId="57" xfId="9" applyNumberFormat="1" applyFont="1" applyBorder="1" applyAlignment="1">
      <alignment horizontal="left" vertical="top" wrapText="1"/>
    </xf>
    <xf numFmtId="0" fontId="22" fillId="7" borderId="57" xfId="10" applyFont="1" applyFill="1" applyBorder="1" applyAlignment="1" applyProtection="1">
      <alignment horizontal="left" vertical="top" wrapText="1"/>
    </xf>
    <xf numFmtId="0" fontId="22" fillId="0" borderId="57" xfId="10" applyFont="1" applyFill="1" applyBorder="1" applyAlignment="1" applyProtection="1">
      <alignment horizontal="left" vertical="top" wrapText="1"/>
    </xf>
    <xf numFmtId="0" fontId="22" fillId="0" borderId="57" xfId="3" applyFont="1" applyBorder="1" applyAlignment="1">
      <alignment horizontal="left" vertical="top" wrapText="1"/>
    </xf>
    <xf numFmtId="0" fontId="8" fillId="0" borderId="57" xfId="6" applyFont="1" applyFill="1" applyBorder="1" applyAlignment="1" applyProtection="1">
      <alignment horizontal="left" vertical="top" wrapText="1"/>
    </xf>
    <xf numFmtId="0" fontId="7" fillId="8" borderId="71" xfId="6" applyFont="1" applyFill="1" applyBorder="1" applyAlignment="1" applyProtection="1">
      <alignment wrapText="1"/>
    </xf>
    <xf numFmtId="0" fontId="7" fillId="4" borderId="71" xfId="6" applyFont="1" applyFill="1" applyBorder="1" applyAlignment="1" applyProtection="1">
      <alignment vertical="center"/>
      <protection locked="0"/>
    </xf>
    <xf numFmtId="0" fontId="22" fillId="0" borderId="57" xfId="0" applyFont="1" applyBorder="1" applyAlignment="1">
      <alignment horizontal="left" vertical="top" wrapText="1"/>
    </xf>
    <xf numFmtId="0" fontId="22" fillId="0" borderId="55" xfId="5" applyFont="1" applyBorder="1" applyAlignment="1" applyProtection="1">
      <alignment horizontal="left" vertical="top" wrapText="1"/>
      <protection locked="0"/>
    </xf>
    <xf numFmtId="166" fontId="0" fillId="0" borderId="48" xfId="0" applyNumberFormat="1" applyBorder="1" applyAlignment="1">
      <alignment horizontal="left" vertical="top" wrapText="1"/>
    </xf>
    <xf numFmtId="14" fontId="0" fillId="0" borderId="48" xfId="0" applyNumberFormat="1" applyBorder="1" applyAlignment="1">
      <alignment horizontal="left" vertical="top" wrapText="1"/>
    </xf>
    <xf numFmtId="0" fontId="0" fillId="0" borderId="55" xfId="0" applyBorder="1" applyAlignment="1">
      <alignment horizontal="left" vertical="top" wrapText="1"/>
    </xf>
    <xf numFmtId="166" fontId="8" fillId="0" borderId="57" xfId="2" applyNumberFormat="1" applyBorder="1" applyAlignment="1">
      <alignment horizontal="left" vertical="top" wrapText="1"/>
    </xf>
    <xf numFmtId="14" fontId="8" fillId="0" borderId="57" xfId="2" applyNumberFormat="1" applyBorder="1" applyAlignment="1">
      <alignment horizontal="left" vertical="top" wrapText="1"/>
    </xf>
    <xf numFmtId="0" fontId="8" fillId="0" borderId="57" xfId="2" applyBorder="1" applyAlignment="1">
      <alignment horizontal="left" vertical="top"/>
    </xf>
    <xf numFmtId="0" fontId="15" fillId="9" borderId="57" xfId="0" applyFont="1" applyFill="1" applyBorder="1" applyAlignment="1">
      <alignment wrapText="1"/>
    </xf>
    <xf numFmtId="0" fontId="23" fillId="7" borderId="57" xfId="0" applyFont="1" applyFill="1" applyBorder="1" applyAlignment="1">
      <alignment horizontal="left" vertical="center" wrapText="1"/>
    </xf>
    <xf numFmtId="0" fontId="23" fillId="7" borderId="57" xfId="0" applyFont="1" applyFill="1" applyBorder="1" applyAlignment="1">
      <alignment horizontal="center" wrapText="1"/>
    </xf>
    <xf numFmtId="14" fontId="0" fillId="0" borderId="76" xfId="0" applyNumberFormat="1" applyBorder="1" applyAlignment="1">
      <alignment horizontal="left" vertical="top"/>
    </xf>
    <xf numFmtId="0" fontId="8" fillId="0" borderId="76" xfId="0" applyFont="1" applyBorder="1" applyAlignment="1">
      <alignment horizontal="left" vertical="top"/>
    </xf>
    <xf numFmtId="0" fontId="4" fillId="2" borderId="77" xfId="0" applyFont="1" applyFill="1" applyBorder="1"/>
    <xf numFmtId="0" fontId="4" fillId="2" borderId="78" xfId="0" applyFont="1" applyFill="1" applyBorder="1"/>
    <xf numFmtId="0" fontId="4" fillId="5" borderId="79" xfId="0" applyFont="1" applyFill="1" applyBorder="1" applyAlignment="1">
      <alignment horizontal="left" vertical="center" wrapText="1"/>
    </xf>
    <xf numFmtId="166" fontId="0" fillId="0" borderId="79" xfId="0" applyNumberFormat="1" applyBorder="1" applyAlignment="1">
      <alignment horizontal="left" vertical="top"/>
    </xf>
    <xf numFmtId="14" fontId="8" fillId="0" borderId="77" xfId="0" applyNumberFormat="1" applyFont="1" applyBorder="1" applyAlignment="1">
      <alignment horizontal="left" vertical="top"/>
    </xf>
    <xf numFmtId="0" fontId="7" fillId="17" borderId="80" xfId="0" applyFont="1" applyFill="1" applyBorder="1" applyAlignment="1">
      <alignment horizontal="left" vertical="top" wrapText="1"/>
    </xf>
    <xf numFmtId="14" fontId="0" fillId="0" borderId="79" xfId="0" applyNumberFormat="1" applyBorder="1" applyAlignment="1">
      <alignment horizontal="left" vertical="top"/>
    </xf>
    <xf numFmtId="0" fontId="6" fillId="7" borderId="14" xfId="6" applyFont="1" applyFill="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27" fillId="11" borderId="32" xfId="0" applyFont="1" applyFill="1" applyBorder="1" applyAlignment="1">
      <alignment vertical="center" wrapText="1"/>
    </xf>
    <xf numFmtId="0" fontId="27" fillId="11" borderId="33" xfId="0" applyFont="1" applyFill="1" applyBorder="1" applyAlignment="1">
      <alignment vertical="center" wrapText="1"/>
    </xf>
    <xf numFmtId="0" fontId="27" fillId="11" borderId="34" xfId="0" applyFont="1" applyFill="1" applyBorder="1" applyAlignment="1">
      <alignment vertical="center" wrapText="1"/>
    </xf>
    <xf numFmtId="0" fontId="27" fillId="12" borderId="35"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7" fillId="12" borderId="33" xfId="0" applyFont="1" applyFill="1" applyBorder="1" applyAlignment="1">
      <alignment horizontal="center" vertical="center" wrapText="1"/>
    </xf>
    <xf numFmtId="0" fontId="27" fillId="12" borderId="34" xfId="0" applyFont="1" applyFill="1" applyBorder="1" applyAlignment="1">
      <alignment horizontal="center" vertical="center" wrapText="1"/>
    </xf>
    <xf numFmtId="0" fontId="26" fillId="11" borderId="37" xfId="0" applyFont="1" applyFill="1" applyBorder="1" applyAlignment="1">
      <alignment vertical="center" wrapText="1"/>
    </xf>
    <xf numFmtId="0" fontId="26" fillId="11" borderId="38" xfId="0" applyFont="1" applyFill="1" applyBorder="1" applyAlignment="1">
      <alignment vertical="center" wrapText="1"/>
    </xf>
    <xf numFmtId="0" fontId="26" fillId="11" borderId="39" xfId="0" applyFont="1" applyFill="1" applyBorder="1" applyAlignment="1">
      <alignment vertical="center" wrapText="1"/>
    </xf>
    <xf numFmtId="0" fontId="26" fillId="11" borderId="40" xfId="0" applyFont="1" applyFill="1" applyBorder="1" applyAlignment="1">
      <alignment vertical="center" wrapText="1"/>
    </xf>
    <xf numFmtId="0" fontId="26" fillId="11" borderId="0" xfId="0" applyFont="1" applyFill="1" applyAlignment="1">
      <alignment vertical="center" wrapText="1"/>
    </xf>
    <xf numFmtId="0" fontId="26" fillId="11" borderId="41" xfId="0" applyFont="1" applyFill="1" applyBorder="1" applyAlignment="1">
      <alignment vertical="center" wrapText="1"/>
    </xf>
    <xf numFmtId="0" fontId="26" fillId="11" borderId="42" xfId="0" applyFont="1" applyFill="1" applyBorder="1" applyAlignment="1">
      <alignment vertical="center" wrapText="1"/>
    </xf>
    <xf numFmtId="0" fontId="26" fillId="11" borderId="43" xfId="0" applyFont="1" applyFill="1" applyBorder="1" applyAlignment="1">
      <alignment vertical="center" wrapText="1"/>
    </xf>
    <xf numFmtId="0" fontId="26" fillId="11" borderId="44"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36" xfId="0" applyFont="1" applyFill="1" applyBorder="1" applyAlignment="1">
      <alignment horizontal="center" vertical="center" wrapText="1"/>
    </xf>
    <xf numFmtId="0" fontId="28" fillId="11" borderId="35" xfId="0" applyFont="1" applyFill="1" applyBorder="1" applyAlignment="1">
      <alignment vertical="center" wrapText="1"/>
    </xf>
    <xf numFmtId="0" fontId="28" fillId="11" borderId="36" xfId="0" applyFont="1" applyFill="1" applyBorder="1" applyAlignment="1">
      <alignment vertical="center" wrapText="1"/>
    </xf>
    <xf numFmtId="0" fontId="29" fillId="14" borderId="45" xfId="0" applyFont="1" applyFill="1" applyBorder="1" applyAlignment="1">
      <alignment horizontal="center" vertical="center" wrapText="1"/>
    </xf>
    <xf numFmtId="0" fontId="14" fillId="11" borderId="35" xfId="1" applyFill="1" applyBorder="1" applyAlignment="1">
      <alignment vertical="center" wrapText="1"/>
    </xf>
    <xf numFmtId="0" fontId="14" fillId="11" borderId="36" xfId="1" applyFill="1" applyBorder="1" applyAlignment="1">
      <alignment vertical="center" wrapText="1"/>
    </xf>
    <xf numFmtId="0" fontId="14" fillId="11" borderId="37" xfId="1" applyFill="1" applyBorder="1" applyAlignment="1">
      <alignment vertical="center" wrapText="1"/>
    </xf>
    <xf numFmtId="0" fontId="14" fillId="11" borderId="38" xfId="1" applyFill="1" applyBorder="1" applyAlignment="1">
      <alignment vertical="center" wrapText="1"/>
    </xf>
    <xf numFmtId="0" fontId="14" fillId="11" borderId="39" xfId="1" applyFill="1" applyBorder="1" applyAlignment="1">
      <alignment vertical="center" wrapText="1"/>
    </xf>
    <xf numFmtId="0" fontId="14" fillId="11" borderId="40" xfId="1" applyFill="1" applyBorder="1" applyAlignment="1">
      <alignment vertical="center" wrapText="1"/>
    </xf>
    <xf numFmtId="0" fontId="14" fillId="11" borderId="0" xfId="1" applyFill="1" applyBorder="1" applyAlignment="1">
      <alignment vertical="center" wrapText="1"/>
    </xf>
    <xf numFmtId="0" fontId="14" fillId="11" borderId="41" xfId="1" applyFill="1" applyBorder="1" applyAlignment="1">
      <alignment vertical="center" wrapText="1"/>
    </xf>
    <xf numFmtId="0" fontId="14" fillId="11" borderId="42" xfId="1" applyFill="1" applyBorder="1" applyAlignment="1">
      <alignment vertical="center" wrapText="1"/>
    </xf>
    <xf numFmtId="0" fontId="14" fillId="11" borderId="43" xfId="1" applyFill="1" applyBorder="1" applyAlignment="1">
      <alignment vertical="center" wrapText="1"/>
    </xf>
    <xf numFmtId="0" fontId="14" fillId="11" borderId="44" xfId="1" applyFill="1" applyBorder="1" applyAlignment="1">
      <alignment vertical="center" wrapText="1"/>
    </xf>
    <xf numFmtId="0" fontId="29" fillId="14" borderId="37" xfId="0" applyFont="1" applyFill="1" applyBorder="1" applyAlignment="1">
      <alignment horizontal="center" vertical="center" wrapText="1"/>
    </xf>
    <xf numFmtId="0" fontId="29" fillId="14" borderId="38" xfId="0" applyFont="1" applyFill="1" applyBorder="1" applyAlignment="1">
      <alignment horizontal="center" vertical="center" wrapText="1"/>
    </xf>
    <xf numFmtId="0" fontId="29" fillId="14" borderId="39" xfId="0" applyFont="1" applyFill="1" applyBorder="1" applyAlignment="1">
      <alignment horizontal="center" vertical="center" wrapText="1"/>
    </xf>
    <xf numFmtId="0" fontId="29" fillId="14" borderId="40" xfId="0" applyFont="1" applyFill="1" applyBorder="1" applyAlignment="1">
      <alignment horizontal="center" vertical="center" wrapText="1"/>
    </xf>
    <xf numFmtId="0" fontId="29" fillId="14" borderId="0" xfId="0" applyFont="1" applyFill="1" applyAlignment="1">
      <alignment horizontal="center" vertical="center" wrapText="1"/>
    </xf>
    <xf numFmtId="0" fontId="29" fillId="14" borderId="41" xfId="0" applyFont="1" applyFill="1" applyBorder="1" applyAlignment="1">
      <alignment horizontal="center" vertical="center" wrapText="1"/>
    </xf>
    <xf numFmtId="0" fontId="29" fillId="14" borderId="42"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29" fillId="14" borderId="44" xfId="0" applyFont="1" applyFill="1" applyBorder="1" applyAlignment="1">
      <alignment horizontal="center" vertical="center" wrapText="1"/>
    </xf>
    <xf numFmtId="0" fontId="26" fillId="11" borderId="32" xfId="0" applyFont="1" applyFill="1" applyBorder="1" applyAlignment="1">
      <alignment vertical="center" wrapText="1"/>
    </xf>
    <xf numFmtId="0" fontId="26" fillId="11" borderId="33" xfId="0" applyFont="1" applyFill="1" applyBorder="1" applyAlignment="1">
      <alignment vertical="center" wrapText="1"/>
    </xf>
    <xf numFmtId="0" fontId="26" fillId="11" borderId="34" xfId="0" applyFont="1" applyFill="1" applyBorder="1" applyAlignment="1">
      <alignment vertical="center" wrapText="1"/>
    </xf>
  </cellXfs>
  <cellStyles count="12">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257 2" xfId="11" xr:uid="{7DFE3EE2-569A-484A-A77F-CCB04534996D}"/>
    <cellStyle name="Normal 3" xfId="5" xr:uid="{00000000-0005-0000-0000-000005000000}"/>
    <cellStyle name="Normal 4" xfId="6" xr:uid="{4783A848-0684-4BCF-9121-C18D07786668}"/>
    <cellStyle name="Normal 4 2" xfId="8" xr:uid="{47DB0657-4459-4DAB-86E5-F17B6B938D6D}"/>
    <cellStyle name="Normal 5" xfId="10" xr:uid="{4DDD2363-B76C-4307-B58C-157E9D9CA188}"/>
    <cellStyle name="Normal 6 2" xfId="7" xr:uid="{AE85E75A-991A-4542-9D2E-413D70931D85}"/>
    <cellStyle name="Normal_Sheet1" xfId="9" xr:uid="{7E1695EB-674E-4B59-8D01-1693A1ECC961}"/>
  </cellStyles>
  <dxfs count="29">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numFmt numFmtId="0" formatCode="General"/>
      <fill>
        <patternFill patternType="none">
          <fgColor indexed="64"/>
          <bgColor auto="1"/>
        </patternFill>
      </fill>
    </dxf>
    <dxf>
      <font>
        <color theme="0"/>
      </font>
    </dxf>
    <dxf>
      <font>
        <color theme="0"/>
      </font>
      <numFmt numFmtId="0" formatCode="General"/>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1270</xdr:colOff>
      <xdr:row>0</xdr:row>
      <xdr:rowOff>114300</xdr:rowOff>
    </xdr:from>
    <xdr:to>
      <xdr:col>3</xdr:col>
      <xdr:colOff>1270</xdr:colOff>
      <xdr:row>5</xdr:row>
      <xdr:rowOff>59024</xdr:rowOff>
    </xdr:to>
    <xdr:pic>
      <xdr:nvPicPr>
        <xdr:cNvPr id="1058" name="Picture 1" descr="The official logo of the IRS" title="IRS Logo">
          <a:extLst>
            <a:ext uri="{FF2B5EF4-FFF2-40B4-BE49-F238E27FC236}">
              <a16:creationId xmlns:a16="http://schemas.microsoft.com/office/drawing/2014/main" id="{A9BFD24C-E660-47E8-B92E-3ADF0E7185AD}"/>
            </a:ext>
          </a:extLst>
        </xdr:cNvPr>
        <xdr:cNvPicPr>
          <a:picLocks noChangeAspect="1"/>
        </xdr:cNvPicPr>
      </xdr:nvPicPr>
      <xdr:blipFill>
        <a:blip xmlns:r="http://schemas.openxmlformats.org/officeDocument/2006/relationships" r:embed="rId1"/>
        <a:srcRect/>
        <a:stretch>
          <a:fillRect/>
        </a:stretch>
      </xdr:blipFill>
      <xdr:spPr bwMode="auto">
        <a:xfrm>
          <a:off x="7181850" y="76200"/>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en.wikipedia.org/wiki/IPad_(1st_generation)" TargetMode="External"/><Relationship Id="rId13" Type="http://schemas.openxmlformats.org/officeDocument/2006/relationships/hyperlink" Target="https://en.wikipedia.org/wiki/IOS_version_history" TargetMode="External"/><Relationship Id="rId18" Type="http://schemas.openxmlformats.org/officeDocument/2006/relationships/hyperlink" Target="https://en.wikipedia.org/wiki/IPhone_4S" TargetMode="External"/><Relationship Id="rId26" Type="http://schemas.openxmlformats.org/officeDocument/2006/relationships/hyperlink" Target="https://en.wikipedia.org/wiki/IPod_Touch_(6th_generation)" TargetMode="External"/><Relationship Id="rId3" Type="http://schemas.openxmlformats.org/officeDocument/2006/relationships/hyperlink" Target="https://en.wikipedia.org/wiki/IPod_Touch" TargetMode="External"/><Relationship Id="rId21" Type="http://schemas.openxmlformats.org/officeDocument/2006/relationships/hyperlink" Target="https://en.wikipedia.org/wiki/IPhone_5C" TargetMode="External"/><Relationship Id="rId7" Type="http://schemas.openxmlformats.org/officeDocument/2006/relationships/hyperlink" Target="https://en.wikipedia.org/wiki/IOS_version_history" TargetMode="External"/><Relationship Id="rId12" Type="http://schemas.openxmlformats.org/officeDocument/2006/relationships/hyperlink" Target="https://en.wikipedia.org/wiki/IPod_Touch_(4th_generation)" TargetMode="External"/><Relationship Id="rId17" Type="http://schemas.openxmlformats.org/officeDocument/2006/relationships/hyperlink" Target="https://en.wikipedia.org/wiki/IOS_version_history" TargetMode="External"/><Relationship Id="rId25" Type="http://schemas.openxmlformats.org/officeDocument/2006/relationships/hyperlink" Target="https://en.wikipedia.org/wiki/IOS_version_history" TargetMode="External"/><Relationship Id="rId2" Type="http://schemas.openxmlformats.org/officeDocument/2006/relationships/hyperlink" Target="https://en.wikipedia.org/wiki/IPhone_(1st_generation)" TargetMode="External"/><Relationship Id="rId16" Type="http://schemas.openxmlformats.org/officeDocument/2006/relationships/hyperlink" Target="https://en.wikipedia.org/wiki/IPod_Touch_(5th_generation)" TargetMode="External"/><Relationship Id="rId20" Type="http://schemas.openxmlformats.org/officeDocument/2006/relationships/hyperlink" Target="https://en.wikipedia.org/wiki/IPad_(4th_generation)" TargetMode="External"/><Relationship Id="rId29" Type="http://schemas.openxmlformats.org/officeDocument/2006/relationships/hyperlink" Target="https://en.wikipedia.org/wiki/IOS_version_history" TargetMode="External"/><Relationship Id="rId1" Type="http://schemas.openxmlformats.org/officeDocument/2006/relationships/hyperlink" Target="https://en.wikipedia.org/wiki/IOS_version_history" TargetMode="External"/><Relationship Id="rId6" Type="http://schemas.openxmlformats.org/officeDocument/2006/relationships/hyperlink" Target="https://en.wikipedia.org/wiki/IPod_Touch" TargetMode="External"/><Relationship Id="rId11" Type="http://schemas.openxmlformats.org/officeDocument/2006/relationships/hyperlink" Target="https://en.wikipedia.org/wiki/IPhone_3GS" TargetMode="External"/><Relationship Id="rId24" Type="http://schemas.openxmlformats.org/officeDocument/2006/relationships/hyperlink" Target="https://en.wikipedia.org/wiki/IOS_version_history" TargetMode="External"/><Relationship Id="rId5" Type="http://schemas.openxmlformats.org/officeDocument/2006/relationships/hyperlink" Target="https://en.wikipedia.org/wiki/IPhone_3G" TargetMode="External"/><Relationship Id="rId15" Type="http://schemas.openxmlformats.org/officeDocument/2006/relationships/hyperlink" Target="https://en.wikipedia.org/wiki/IOS_version_history" TargetMode="External"/><Relationship Id="rId23" Type="http://schemas.openxmlformats.org/officeDocument/2006/relationships/hyperlink" Target="https://en.wikipedia.org/wiki/IPhone_5" TargetMode="External"/><Relationship Id="rId28" Type="http://schemas.openxmlformats.org/officeDocument/2006/relationships/hyperlink" Target="https://en.wikipedia.org/wiki/IOS_version_history" TargetMode="External"/><Relationship Id="rId10" Type="http://schemas.openxmlformats.org/officeDocument/2006/relationships/hyperlink" Target="https://en.wikipedia.org/wiki/IOS_version_history" TargetMode="External"/><Relationship Id="rId19" Type="http://schemas.openxmlformats.org/officeDocument/2006/relationships/hyperlink" Target="https://en.wikipedia.org/wiki/IOS_version_history" TargetMode="External"/><Relationship Id="rId4" Type="http://schemas.openxmlformats.org/officeDocument/2006/relationships/hyperlink" Target="https://en.wikipedia.org/wiki/IOS_version_history" TargetMode="External"/><Relationship Id="rId9" Type="http://schemas.openxmlformats.org/officeDocument/2006/relationships/hyperlink" Target="https://en.wikipedia.org/wiki/IPod_Touch" TargetMode="External"/><Relationship Id="rId14" Type="http://schemas.openxmlformats.org/officeDocument/2006/relationships/hyperlink" Target="https://en.wikipedia.org/wiki/IPhone_4" TargetMode="External"/><Relationship Id="rId22" Type="http://schemas.openxmlformats.org/officeDocument/2006/relationships/hyperlink" Target="https://en.wikipedia.org/wiki/IOS_version_history" TargetMode="External"/><Relationship Id="rId27" Type="http://schemas.openxmlformats.org/officeDocument/2006/relationships/hyperlink" Target="https://en.wikipedia.org/wiki/IOS_version_history" TargetMode="External"/><Relationship Id="rId30"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B7" sqref="B7"/>
    </sheetView>
  </sheetViews>
  <sheetFormatPr defaultColWidth="9.26953125" defaultRowHeight="12.5" x14ac:dyDescent="0.25"/>
  <cols>
    <col min="1" max="1" width="10.26953125" customWidth="1"/>
    <col min="2" max="2" width="13.26953125" customWidth="1"/>
    <col min="3" max="3" width="105.7265625" customWidth="1"/>
  </cols>
  <sheetData>
    <row r="1" spans="1:3" ht="21" customHeight="1" x14ac:dyDescent="0.35">
      <c r="A1" s="26" t="s">
        <v>0</v>
      </c>
      <c r="B1" s="4"/>
      <c r="C1" s="32"/>
    </row>
    <row r="2" spans="1:3" ht="15.5" x14ac:dyDescent="0.35">
      <c r="A2" s="26" t="s">
        <v>1</v>
      </c>
      <c r="B2" s="3"/>
      <c r="C2" s="33"/>
    </row>
    <row r="3" spans="1:3" ht="21" customHeight="1" x14ac:dyDescent="0.25">
      <c r="A3" s="29" t="s">
        <v>2</v>
      </c>
      <c r="B3" s="28"/>
      <c r="C3" s="34"/>
    </row>
    <row r="4" spans="1:3" x14ac:dyDescent="0.25">
      <c r="A4" s="30" t="s">
        <v>3</v>
      </c>
      <c r="B4" s="4"/>
      <c r="C4" s="32"/>
    </row>
    <row r="5" spans="1:3" x14ac:dyDescent="0.25">
      <c r="A5" s="30" t="s">
        <v>4</v>
      </c>
      <c r="B5" s="4"/>
      <c r="C5" s="32"/>
    </row>
    <row r="6" spans="1:3" x14ac:dyDescent="0.25">
      <c r="A6" s="30" t="s">
        <v>2124</v>
      </c>
      <c r="B6" s="4"/>
      <c r="C6" s="32"/>
    </row>
    <row r="7" spans="1:3" ht="19.899999999999999" customHeight="1" x14ac:dyDescent="0.25">
      <c r="A7" s="31" t="s">
        <v>2125</v>
      </c>
      <c r="B7" s="4"/>
      <c r="C7" s="32"/>
    </row>
    <row r="8" spans="1:3" ht="19.899999999999999" customHeight="1" x14ac:dyDescent="0.3">
      <c r="A8" s="135" t="s">
        <v>5</v>
      </c>
      <c r="B8" s="5"/>
      <c r="C8" s="136"/>
    </row>
    <row r="9" spans="1:3" ht="12.75" customHeight="1" x14ac:dyDescent="0.25">
      <c r="A9" s="25" t="s">
        <v>6</v>
      </c>
      <c r="B9" s="6"/>
      <c r="C9" s="35"/>
    </row>
    <row r="10" spans="1:3" x14ac:dyDescent="0.25">
      <c r="A10" s="25" t="s">
        <v>7</v>
      </c>
      <c r="B10" s="6"/>
      <c r="C10" s="35"/>
    </row>
    <row r="11" spans="1:3" x14ac:dyDescent="0.25">
      <c r="A11" s="25" t="s">
        <v>8</v>
      </c>
      <c r="B11" s="6"/>
      <c r="C11" s="35"/>
    </row>
    <row r="12" spans="1:3" x14ac:dyDescent="0.25">
      <c r="A12" s="25" t="s">
        <v>9</v>
      </c>
      <c r="B12" s="6"/>
      <c r="C12" s="35"/>
    </row>
    <row r="13" spans="1:3" ht="19.899999999999999" customHeight="1" x14ac:dyDescent="0.25">
      <c r="A13" s="27" t="s">
        <v>10</v>
      </c>
      <c r="B13" s="7"/>
      <c r="C13" s="36"/>
    </row>
    <row r="14" spans="1:3" x14ac:dyDescent="0.25">
      <c r="C14" s="37"/>
    </row>
    <row r="15" spans="1:3" ht="13" x14ac:dyDescent="0.25">
      <c r="A15" s="137" t="s">
        <v>11</v>
      </c>
      <c r="B15" s="138"/>
      <c r="C15" s="139"/>
    </row>
    <row r="16" spans="1:3" ht="13" x14ac:dyDescent="0.25">
      <c r="A16" s="140" t="s">
        <v>12</v>
      </c>
      <c r="B16" s="141"/>
      <c r="C16" s="142"/>
    </row>
    <row r="17" spans="1:3" ht="13" x14ac:dyDescent="0.25">
      <c r="A17" s="140" t="s">
        <v>13</v>
      </c>
      <c r="B17" s="141"/>
      <c r="C17" s="142"/>
    </row>
    <row r="18" spans="1:3" ht="13" x14ac:dyDescent="0.25">
      <c r="A18" s="140" t="s">
        <v>14</v>
      </c>
      <c r="B18" s="141"/>
      <c r="C18" s="142"/>
    </row>
    <row r="19" spans="1:3" ht="13" x14ac:dyDescent="0.25">
      <c r="A19" s="140" t="s">
        <v>15</v>
      </c>
      <c r="B19" s="141"/>
      <c r="C19" s="143"/>
    </row>
    <row r="20" spans="1:3" ht="13" x14ac:dyDescent="0.25">
      <c r="A20" s="140" t="s">
        <v>16</v>
      </c>
      <c r="B20" s="141"/>
      <c r="C20" s="144"/>
    </row>
    <row r="21" spans="1:3" ht="13" x14ac:dyDescent="0.25">
      <c r="A21" s="140" t="s">
        <v>17</v>
      </c>
      <c r="B21" s="141"/>
      <c r="C21" s="142"/>
    </row>
    <row r="22" spans="1:3" ht="13" x14ac:dyDescent="0.25">
      <c r="A22" s="140" t="s">
        <v>18</v>
      </c>
      <c r="B22" s="141"/>
      <c r="C22" s="142"/>
    </row>
    <row r="23" spans="1:3" ht="13" x14ac:dyDescent="0.25">
      <c r="A23" s="145" t="s">
        <v>19</v>
      </c>
      <c r="B23" s="146"/>
      <c r="C23" s="142"/>
    </row>
    <row r="24" spans="1:3" s="8" customFormat="1" ht="13" x14ac:dyDescent="0.25">
      <c r="A24" s="145" t="s">
        <v>20</v>
      </c>
      <c r="B24" s="147"/>
      <c r="C24" s="142"/>
    </row>
    <row r="25" spans="1:3" s="8" customFormat="1" ht="13" x14ac:dyDescent="0.25">
      <c r="A25" s="148" t="s">
        <v>21</v>
      </c>
      <c r="B25" s="141"/>
      <c r="C25" s="142"/>
    </row>
    <row r="26" spans="1:3" s="8" customFormat="1" ht="13" x14ac:dyDescent="0.25">
      <c r="A26" s="148" t="s">
        <v>22</v>
      </c>
      <c r="B26" s="141"/>
      <c r="C26" s="142"/>
    </row>
    <row r="27" spans="1:3" x14ac:dyDescent="0.25">
      <c r="C27" s="37"/>
    </row>
    <row r="28" spans="1:3" ht="13" x14ac:dyDescent="0.25">
      <c r="A28" s="137" t="s">
        <v>23</v>
      </c>
      <c r="B28" s="138"/>
      <c r="C28" s="139"/>
    </row>
    <row r="29" spans="1:3" ht="13" x14ac:dyDescent="0.25">
      <c r="A29" s="145" t="s">
        <v>24</v>
      </c>
      <c r="B29" s="149"/>
      <c r="C29" s="150"/>
    </row>
    <row r="30" spans="1:3" ht="13" x14ac:dyDescent="0.25">
      <c r="A30" s="145" t="s">
        <v>25</v>
      </c>
      <c r="B30" s="149"/>
      <c r="C30" s="150"/>
    </row>
    <row r="31" spans="1:3" ht="12.75" customHeight="1" x14ac:dyDescent="0.25">
      <c r="A31" s="145" t="s">
        <v>26</v>
      </c>
      <c r="B31" s="149"/>
      <c r="C31" s="150"/>
    </row>
    <row r="32" spans="1:3" ht="12.75" customHeight="1" x14ac:dyDescent="0.25">
      <c r="A32" s="145" t="s">
        <v>27</v>
      </c>
      <c r="B32" s="151"/>
      <c r="C32" s="152"/>
    </row>
    <row r="33" spans="1:3" ht="13" x14ac:dyDescent="0.25">
      <c r="A33" s="145" t="s">
        <v>28</v>
      </c>
      <c r="B33" s="149"/>
      <c r="C33" s="150"/>
    </row>
    <row r="34" spans="1:3" x14ac:dyDescent="0.25">
      <c r="A34" s="153"/>
      <c r="B34" s="154"/>
      <c r="C34" s="155"/>
    </row>
    <row r="35" spans="1:3" ht="13" x14ac:dyDescent="0.25">
      <c r="A35" s="145" t="s">
        <v>24</v>
      </c>
      <c r="B35" s="156"/>
      <c r="C35" s="150"/>
    </row>
    <row r="36" spans="1:3" ht="13" x14ac:dyDescent="0.25">
      <c r="A36" s="145" t="s">
        <v>25</v>
      </c>
      <c r="B36" s="156"/>
      <c r="C36" s="150"/>
    </row>
    <row r="37" spans="1:3" ht="13" x14ac:dyDescent="0.25">
      <c r="A37" s="145" t="s">
        <v>26</v>
      </c>
      <c r="B37" s="156"/>
      <c r="C37" s="150"/>
    </row>
    <row r="38" spans="1:3" ht="13" x14ac:dyDescent="0.25">
      <c r="A38" s="145" t="s">
        <v>27</v>
      </c>
      <c r="B38" s="157"/>
      <c r="C38" s="152"/>
    </row>
    <row r="39" spans="1:3" ht="13" x14ac:dyDescent="0.25">
      <c r="A39" s="145" t="s">
        <v>28</v>
      </c>
      <c r="B39" s="156"/>
      <c r="C39" s="150"/>
    </row>
    <row r="41" spans="1:3" x14ac:dyDescent="0.25">
      <c r="A41" s="38" t="s">
        <v>29</v>
      </c>
    </row>
    <row r="42" spans="1:3" x14ac:dyDescent="0.25">
      <c r="A42" s="38" t="s">
        <v>30</v>
      </c>
    </row>
    <row r="43" spans="1:3" x14ac:dyDescent="0.25">
      <c r="A43" s="38" t="s">
        <v>31</v>
      </c>
      <c r="C43" s="9"/>
    </row>
    <row r="47" spans="1:3" ht="14.5" hidden="1" x14ac:dyDescent="0.35">
      <c r="A47" s="47" t="s">
        <v>32</v>
      </c>
    </row>
    <row r="48" spans="1:3" ht="14.5" hidden="1" x14ac:dyDescent="0.35">
      <c r="A48" s="47" t="s">
        <v>33</v>
      </c>
    </row>
    <row r="49" spans="1:1" ht="14.5" hidden="1" x14ac:dyDescent="0.35">
      <c r="A49" s="47" t="s">
        <v>34</v>
      </c>
    </row>
  </sheetData>
  <sheetProtection sort="0" autoFilter="0"/>
  <phoneticPr fontId="3" type="noConversion"/>
  <dataValidations count="11">
    <dataValidation allowBlank="1" showInputMessage="1" showErrorMessage="1" prompt="Insert complete agency name" sqref="C16" xr:uid="{00000000-0002-0000-0000-000000000000}"/>
    <dataValidation allowBlank="1" showInputMessage="1" showErrorMessage="1" prompt="Insert complete agency code" sqref="C17" xr:uid="{00000000-0002-0000-0000-000001000000}"/>
    <dataValidation allowBlank="1" showInputMessage="1" showErrorMessage="1" prompt="Insert city, state and address or building number" sqref="C18" xr:uid="{00000000-0002-0000-0000-000002000000}"/>
    <dataValidation allowBlank="1" showInputMessage="1" showErrorMessage="1" prompt="Insert date testing occurred" sqref="C19" xr:uid="{00000000-0002-0000-0000-000003000000}"/>
    <dataValidation allowBlank="1" showInputMessage="1" showErrorMessage="1" prompt="Insert date of closing conference" sqref="C20" xr:uid="{00000000-0002-0000-0000-000004000000}"/>
    <dataValidation allowBlank="1" showInputMessage="1" showErrorMessage="1" prompt="Insert agency code(s) for all shared agencies" sqref="C21" xr:uid="{00000000-0002-0000-0000-000005000000}"/>
    <dataValidation allowBlank="1" showInputMessage="1" showErrorMessage="1" prompt="Insert tester name and organization" sqref="C22" xr:uid="{00000000-0002-0000-0000-000006000000}"/>
    <dataValidation allowBlank="1" showInputMessage="1" showErrorMessage="1" prompt="Insert device/host name" sqref="C23" xr:uid="{00000000-0002-0000-0000-000007000000}"/>
    <dataValidation allowBlank="1" showInputMessage="1" showErrorMessage="1" prompt="Insert operating system version (major and minor release/version)" sqref="C24" xr:uid="{00000000-0002-0000-0000-000008000000}"/>
    <dataValidation type="list" allowBlank="1" showInputMessage="1" showErrorMessage="1" prompt="Select logical network location of device" sqref="C25" xr:uid="{00000000-0002-0000-0000-000009000000}">
      <formula1>$A$47:$A$49</formula1>
    </dataValidation>
    <dataValidation allowBlank="1" showInputMessage="1" showErrorMessage="1" prompt="Insert device function" sqref="C26"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EFC0-BB04-4F92-B579-BAB1DC08524C}">
  <dimension ref="A1:BK447"/>
  <sheetViews>
    <sheetView topLeftCell="A4" zoomScale="90" zoomScaleNormal="90" workbookViewId="0">
      <selection activeCell="B11" sqref="B11"/>
    </sheetView>
  </sheetViews>
  <sheetFormatPr defaultColWidth="9.1796875" defaultRowHeight="14.5" x14ac:dyDescent="0.35"/>
  <cols>
    <col min="1" max="1" width="20.54296875" style="83" customWidth="1"/>
    <col min="2" max="2" width="10.7265625" style="83" customWidth="1"/>
    <col min="3" max="3" width="11.81640625" style="83" customWidth="1"/>
    <col min="4" max="4" width="12.26953125" style="83" customWidth="1"/>
    <col min="5" max="5" width="11.81640625" style="83" customWidth="1"/>
    <col min="6" max="6" width="13.1796875" style="83" customWidth="1"/>
    <col min="7" max="7" width="11.26953125" style="83" customWidth="1"/>
    <col min="8" max="9" width="9.1796875" style="83" hidden="1" customWidth="1"/>
    <col min="10" max="12" width="9.1796875" style="83"/>
    <col min="13" max="13" width="9.1796875" style="83" customWidth="1"/>
    <col min="14" max="16" width="9.1796875" style="83"/>
    <col min="17" max="63" width="9.1796875" style="82"/>
    <col min="64" max="16384" width="9.1796875" style="83"/>
  </cols>
  <sheetData>
    <row r="1" spans="1:63" x14ac:dyDescent="0.35">
      <c r="A1" s="79" t="s">
        <v>35</v>
      </c>
      <c r="B1" s="80"/>
      <c r="C1" s="80"/>
      <c r="D1" s="80"/>
      <c r="E1" s="80"/>
      <c r="F1" s="80"/>
      <c r="G1" s="80"/>
      <c r="H1" s="80"/>
      <c r="I1" s="80"/>
      <c r="J1" s="80"/>
      <c r="K1" s="80"/>
      <c r="L1" s="80"/>
      <c r="M1" s="80"/>
      <c r="N1" s="80"/>
      <c r="O1" s="80"/>
      <c r="P1" s="81"/>
    </row>
    <row r="2" spans="1:63" s="86" customFormat="1" ht="18" customHeight="1" x14ac:dyDescent="0.35">
      <c r="A2" s="84" t="s">
        <v>36</v>
      </c>
      <c r="B2" s="158"/>
      <c r="C2" s="158"/>
      <c r="D2" s="158"/>
      <c r="E2" s="158"/>
      <c r="F2" s="158"/>
      <c r="G2" s="158"/>
      <c r="H2" s="158"/>
      <c r="I2" s="158"/>
      <c r="J2" s="158"/>
      <c r="K2" s="158"/>
      <c r="L2" s="158"/>
      <c r="M2" s="158"/>
      <c r="N2" s="158"/>
      <c r="O2" s="158"/>
      <c r="P2" s="85"/>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row>
    <row r="3" spans="1:63" s="86" customFormat="1" ht="12.75" customHeight="1" x14ac:dyDescent="0.35">
      <c r="A3" s="87" t="s">
        <v>37</v>
      </c>
      <c r="B3" s="88"/>
      <c r="C3" s="88"/>
      <c r="D3" s="88"/>
      <c r="E3" s="88"/>
      <c r="F3" s="88"/>
      <c r="G3" s="88"/>
      <c r="H3" s="88"/>
      <c r="I3" s="88"/>
      <c r="J3" s="88"/>
      <c r="K3" s="88"/>
      <c r="L3" s="88"/>
      <c r="M3" s="88"/>
      <c r="N3" s="88"/>
      <c r="O3" s="88"/>
      <c r="P3" s="89"/>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row>
    <row r="4" spans="1:63" s="86" customFormat="1" x14ac:dyDescent="0.35">
      <c r="A4" s="87"/>
      <c r="B4" s="88"/>
      <c r="C4" s="88"/>
      <c r="D4" s="88"/>
      <c r="E4" s="88"/>
      <c r="F4" s="88"/>
      <c r="G4" s="88"/>
      <c r="H4" s="88"/>
      <c r="I4" s="88"/>
      <c r="J4" s="88"/>
      <c r="K4" s="88"/>
      <c r="L4" s="88"/>
      <c r="M4" s="88"/>
      <c r="N4" s="88"/>
      <c r="O4" s="88"/>
      <c r="P4" s="89"/>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row>
    <row r="5" spans="1:63" s="86" customFormat="1" x14ac:dyDescent="0.35">
      <c r="A5" s="87" t="s">
        <v>38</v>
      </c>
      <c r="B5" s="88"/>
      <c r="C5" s="88"/>
      <c r="D5" s="88"/>
      <c r="E5" s="88"/>
      <c r="F5" s="88"/>
      <c r="G5" s="88"/>
      <c r="H5" s="88"/>
      <c r="I5" s="88"/>
      <c r="J5" s="88"/>
      <c r="K5" s="88"/>
      <c r="L5" s="88"/>
      <c r="M5" s="88"/>
      <c r="N5" s="88"/>
      <c r="O5" s="88"/>
      <c r="P5" s="89"/>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row>
    <row r="6" spans="1:63" s="86" customFormat="1" x14ac:dyDescent="0.35">
      <c r="A6" s="87" t="s">
        <v>39</v>
      </c>
      <c r="B6" s="88"/>
      <c r="C6" s="88"/>
      <c r="D6" s="88"/>
      <c r="E6" s="88"/>
      <c r="F6" s="88"/>
      <c r="G6" s="88"/>
      <c r="H6" s="88"/>
      <c r="I6" s="88"/>
      <c r="J6" s="88"/>
      <c r="K6" s="88"/>
      <c r="L6" s="88"/>
      <c r="M6" s="88"/>
      <c r="N6" s="88"/>
      <c r="O6" s="88"/>
      <c r="P6" s="89"/>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row>
    <row r="7" spans="1:63" s="82" customFormat="1" x14ac:dyDescent="0.35">
      <c r="A7" s="90"/>
      <c r="B7" s="183"/>
      <c r="C7" s="183"/>
      <c r="D7" s="183"/>
      <c r="E7" s="183"/>
      <c r="F7" s="183"/>
      <c r="G7" s="183"/>
      <c r="H7" s="183"/>
      <c r="I7" s="183"/>
      <c r="J7" s="183"/>
      <c r="K7" s="183"/>
      <c r="L7" s="183"/>
      <c r="M7" s="183"/>
      <c r="N7" s="183"/>
      <c r="O7" s="183"/>
      <c r="P7" s="91"/>
    </row>
    <row r="8" spans="1:63" s="82" customFormat="1" ht="15" customHeight="1" x14ac:dyDescent="0.35">
      <c r="A8" s="92"/>
      <c r="B8" s="93" t="s">
        <v>40</v>
      </c>
      <c r="C8" s="184"/>
      <c r="D8" s="184"/>
      <c r="E8" s="184"/>
      <c r="F8" s="184"/>
      <c r="G8" s="94"/>
      <c r="P8" s="95"/>
    </row>
    <row r="9" spans="1:63" s="82" customFormat="1" x14ac:dyDescent="0.35">
      <c r="A9" s="309" t="s">
        <v>41</v>
      </c>
      <c r="B9" s="96" t="s">
        <v>42</v>
      </c>
      <c r="C9" s="97"/>
      <c r="D9" s="98"/>
      <c r="E9" s="98"/>
      <c r="F9" s="98"/>
      <c r="G9" s="99"/>
      <c r="K9" s="100" t="s">
        <v>43</v>
      </c>
      <c r="L9" s="101"/>
      <c r="M9" s="101"/>
      <c r="N9" s="101"/>
      <c r="O9" s="102"/>
      <c r="P9" s="95"/>
    </row>
    <row r="10" spans="1:63" s="82" customFormat="1" ht="34.5" customHeight="1" x14ac:dyDescent="0.35">
      <c r="A10" s="309"/>
      <c r="B10" s="185" t="s">
        <v>44</v>
      </c>
      <c r="C10" s="186" t="s">
        <v>45</v>
      </c>
      <c r="D10" s="186" t="s">
        <v>46</v>
      </c>
      <c r="E10" s="186" t="s">
        <v>47</v>
      </c>
      <c r="F10" s="186" t="s">
        <v>48</v>
      </c>
      <c r="G10" s="187" t="s">
        <v>49</v>
      </c>
      <c r="K10" s="188" t="s">
        <v>50</v>
      </c>
      <c r="L10" s="189"/>
      <c r="M10" s="190" t="s">
        <v>51</v>
      </c>
      <c r="N10" s="190" t="s">
        <v>52</v>
      </c>
      <c r="O10" s="191" t="s">
        <v>53</v>
      </c>
      <c r="P10" s="95"/>
    </row>
    <row r="11" spans="1:63" s="82" customFormat="1" x14ac:dyDescent="0.35">
      <c r="A11" s="309"/>
      <c r="B11" s="192">
        <f>COUNTIF('General Test Cases'!J3:J19,"Pass")+COUNTIF('AppleiOS13 '!J3:J29,"Pass")</f>
        <v>0</v>
      </c>
      <c r="C11" s="193">
        <f>COUNTIF('General Test Cases'!J3:J19,"Fail")+COUNTIF('AppleiOS13 '!J3:J29,"Fail")</f>
        <v>0</v>
      </c>
      <c r="D11" s="194">
        <f>COUNTIF('General Test Cases'!J3:J19,"Info")+COUNTIF('AppleiOS13 '!J3:J29,"Info")</f>
        <v>0</v>
      </c>
      <c r="E11" s="192">
        <f>COUNTIF('General Test Cases'!J3:J19,"N/A")+COUNTIF('AppleiOS13 '!J3:J29,"N/A")</f>
        <v>0</v>
      </c>
      <c r="F11" s="192">
        <f>B11+C11</f>
        <v>0</v>
      </c>
      <c r="G11" s="195">
        <f>D23/100</f>
        <v>0</v>
      </c>
      <c r="K11" s="196" t="s">
        <v>54</v>
      </c>
      <c r="L11" s="197"/>
      <c r="M11" s="198">
        <f>COUNTA('General Test Cases'!J3:J19)+COUNTA('AppleiOS13 '!J3:J29)</f>
        <v>0</v>
      </c>
      <c r="N11" s="199">
        <f>O11-M11</f>
        <v>44</v>
      </c>
      <c r="O11" s="200">
        <f>COUNTA('General Test Cases'!A3:A19)+COUNTA('AppleiOS13 '!A3:A29)</f>
        <v>44</v>
      </c>
      <c r="P11" s="95"/>
    </row>
    <row r="12" spans="1:63" s="82" customFormat="1" x14ac:dyDescent="0.35">
      <c r="A12" s="103"/>
      <c r="B12" s="104"/>
      <c r="K12" s="105"/>
      <c r="L12" s="105"/>
      <c r="M12" s="105"/>
      <c r="N12" s="105"/>
      <c r="O12" s="105"/>
      <c r="P12" s="95"/>
    </row>
    <row r="13" spans="1:63" s="82" customFormat="1" x14ac:dyDescent="0.35">
      <c r="A13" s="103"/>
      <c r="B13" s="96" t="s">
        <v>55</v>
      </c>
      <c r="C13" s="98"/>
      <c r="D13" s="98"/>
      <c r="E13" s="98"/>
      <c r="F13" s="98"/>
      <c r="G13" s="201"/>
      <c r="K13" s="105"/>
      <c r="L13" s="105"/>
      <c r="M13" s="105"/>
      <c r="N13" s="105"/>
      <c r="O13" s="105"/>
      <c r="P13" s="95"/>
    </row>
    <row r="14" spans="1:63" s="82" customFormat="1" x14ac:dyDescent="0.35">
      <c r="A14" s="106"/>
      <c r="B14" s="107" t="s">
        <v>56</v>
      </c>
      <c r="C14" s="107" t="s">
        <v>57</v>
      </c>
      <c r="D14" s="107" t="s">
        <v>58</v>
      </c>
      <c r="E14" s="107" t="s">
        <v>59</v>
      </c>
      <c r="F14" s="107" t="s">
        <v>47</v>
      </c>
      <c r="G14" s="107" t="s">
        <v>60</v>
      </c>
      <c r="H14" s="108" t="s">
        <v>61</v>
      </c>
      <c r="I14" s="108" t="s">
        <v>62</v>
      </c>
      <c r="K14" s="109"/>
      <c r="L14" s="109"/>
      <c r="M14" s="109"/>
      <c r="N14" s="109"/>
      <c r="O14" s="109"/>
      <c r="P14" s="95"/>
    </row>
    <row r="15" spans="1:63" s="82" customFormat="1" x14ac:dyDescent="0.35">
      <c r="A15" s="106"/>
      <c r="B15" s="202">
        <v>8</v>
      </c>
      <c r="C15" s="203">
        <f>COUNTIF('General Test Cases'!AA:AA,B15)+COUNTIF('AppleiOS13 '!AA:AA,B15)</f>
        <v>0</v>
      </c>
      <c r="D15" s="204">
        <f>COUNTIFS('General Test Cases'!AA:AA,B15,'General Test Cases'!J:J,$D$14)+COUNTIFS('AppleiOS13 '!AA:AA,B15,'AppleiOS13 '!J:J,$D$14)</f>
        <v>0</v>
      </c>
      <c r="E15" s="204">
        <f>COUNTIFS('General Test Cases'!AA:AA,B15,'General Test Cases'!J:J,$E$14)+COUNTIFS('AppleiOS13 '!AA:AA,B15,'AppleiOS13 '!J:J,$E$14)</f>
        <v>0</v>
      </c>
      <c r="F15" s="204">
        <f>COUNTIFS('General Test Cases'!AA:AA,B15,'General Test Cases'!J:J,$F$14)+COUNTIFS('AppleiOS13 '!AA:AA,B15,'AppleiOS13 '!J:J,$F$14)</f>
        <v>0</v>
      </c>
      <c r="G15" s="205">
        <v>1500</v>
      </c>
      <c r="H15" s="82">
        <f t="shared" ref="H15:H22" si="0">(C15-F15)*(G15)</f>
        <v>0</v>
      </c>
      <c r="I15" s="82">
        <f t="shared" ref="I15:I22" si="1">D15*G15</f>
        <v>0</v>
      </c>
      <c r="J15" s="110">
        <f>D11+N11</f>
        <v>44</v>
      </c>
      <c r="K15" s="111"/>
      <c r="P15" s="95"/>
    </row>
    <row r="16" spans="1:63" s="82" customFormat="1" x14ac:dyDescent="0.35">
      <c r="A16" s="106"/>
      <c r="B16" s="202">
        <v>7</v>
      </c>
      <c r="C16" s="203">
        <f>COUNTIF('General Test Cases'!AA:AA,B16)+COUNTIF('AppleiOS13 '!AA:AA,B16)</f>
        <v>1</v>
      </c>
      <c r="D16" s="204">
        <f>COUNTIFS('General Test Cases'!AA:AA,B16,'General Test Cases'!J:J,$D$14)+COUNTIFS('AppleiOS13 '!AA:AA,B16,'AppleiOS13 '!J:J,$D$14)</f>
        <v>0</v>
      </c>
      <c r="E16" s="204">
        <f>COUNTIFS('General Test Cases'!AA:AA,B16,'General Test Cases'!J:J,$E$14)+COUNTIFS('AppleiOS13 '!AA:AA,B16,'AppleiOS13 '!J:J,$E$14)</f>
        <v>0</v>
      </c>
      <c r="F16" s="204">
        <f>COUNTIFS('General Test Cases'!AA:AA,B16,'General Test Cases'!J:J,$F$14)+COUNTIFS('AppleiOS13 '!AA:AA,B16,'AppleiOS13 '!J:J,$F$14)</f>
        <v>0</v>
      </c>
      <c r="G16" s="205">
        <v>750</v>
      </c>
      <c r="H16" s="82">
        <f t="shared" si="0"/>
        <v>750</v>
      </c>
      <c r="I16" s="82">
        <f t="shared" si="1"/>
        <v>0</v>
      </c>
      <c r="J16" s="112"/>
      <c r="K16" s="111"/>
      <c r="P16" s="95"/>
    </row>
    <row r="17" spans="1:16" s="82" customFormat="1" x14ac:dyDescent="0.35">
      <c r="A17" s="106"/>
      <c r="B17" s="202">
        <v>6</v>
      </c>
      <c r="C17" s="203">
        <f>COUNTIF('General Test Cases'!AA:AA,B17)+COUNTIF('AppleiOS13 '!AA:AA,B17)</f>
        <v>6</v>
      </c>
      <c r="D17" s="204">
        <f>COUNTIFS('General Test Cases'!AA:AA,B17,'General Test Cases'!J:J,$D$14)+COUNTIFS('AppleiOS13 '!AA:AA,B17,'AppleiOS13 '!J:J,$D$14)</f>
        <v>0</v>
      </c>
      <c r="E17" s="204">
        <f>COUNTIFS('General Test Cases'!AA:AA,B17,'General Test Cases'!J:J,$E$14)+COUNTIFS('AppleiOS13 '!AA:AA,B17,'AppleiOS13 '!J:J,$E$14)</f>
        <v>0</v>
      </c>
      <c r="F17" s="204">
        <f>COUNTIFS('General Test Cases'!AA:AA,B17,'General Test Cases'!J:J,$F$14)+COUNTIFS('AppleiOS13 '!AA:AA,B17,'AppleiOS13 '!J:J,$F$14)</f>
        <v>0</v>
      </c>
      <c r="G17" s="205">
        <v>100</v>
      </c>
      <c r="H17" s="82">
        <f t="shared" si="0"/>
        <v>600</v>
      </c>
      <c r="I17" s="82">
        <f t="shared" si="1"/>
        <v>0</v>
      </c>
      <c r="J17" s="112"/>
      <c r="P17" s="95"/>
    </row>
    <row r="18" spans="1:16" s="82" customFormat="1" x14ac:dyDescent="0.35">
      <c r="A18" s="106"/>
      <c r="B18" s="202">
        <v>5</v>
      </c>
      <c r="C18" s="203">
        <f>COUNTIF('General Test Cases'!AA:AA,B18)+COUNTIF('AppleiOS13 '!AA:AA,B18)</f>
        <v>19</v>
      </c>
      <c r="D18" s="204">
        <f>COUNTIFS('General Test Cases'!AA:AA,B18,'General Test Cases'!J:J,$D$14)+COUNTIFS('AppleiOS13 '!AA:AA,B18,'AppleiOS13 '!J:J,$D$14)</f>
        <v>0</v>
      </c>
      <c r="E18" s="204">
        <f>COUNTIFS('General Test Cases'!AA:AA,B18,'General Test Cases'!J:J,$E$14)+COUNTIFS('AppleiOS13 '!AA:AA,B18,'AppleiOS13 '!J:J,$E$14)</f>
        <v>0</v>
      </c>
      <c r="F18" s="204">
        <f>COUNTIFS('General Test Cases'!AA:AA,B18,'General Test Cases'!J:J,$F$14)+COUNTIFS('AppleiOS13 '!AA:AA,B18,'AppleiOS13 '!J:J,$F$14)</f>
        <v>0</v>
      </c>
      <c r="G18" s="205">
        <v>50</v>
      </c>
      <c r="H18" s="82">
        <f t="shared" si="0"/>
        <v>950</v>
      </c>
      <c r="I18" s="82">
        <f t="shared" si="1"/>
        <v>0</v>
      </c>
      <c r="J18" s="113"/>
      <c r="K18" s="114"/>
      <c r="P18" s="95"/>
    </row>
    <row r="19" spans="1:16" s="82" customFormat="1" x14ac:dyDescent="0.35">
      <c r="A19" s="106"/>
      <c r="B19" s="202">
        <v>4</v>
      </c>
      <c r="C19" s="203">
        <f>COUNTIF('General Test Cases'!AA:AA,B19)+COUNTIF('AppleiOS13 '!AA:AA,B19)</f>
        <v>4</v>
      </c>
      <c r="D19" s="204">
        <f>COUNTIFS('General Test Cases'!AA:AA,B19,'General Test Cases'!J:J,$D$14)+COUNTIFS('AppleiOS13 '!AA:AA,B19,'AppleiOS13 '!J:J,$D$14)</f>
        <v>0</v>
      </c>
      <c r="E19" s="204">
        <f>COUNTIFS('General Test Cases'!AA:AA,B19,'General Test Cases'!J:J,$E$14)+COUNTIFS('AppleiOS13 '!AA:AA,B19,'AppleiOS13 '!J:J,$E$14)</f>
        <v>0</v>
      </c>
      <c r="F19" s="204">
        <f>COUNTIFS('General Test Cases'!AA:AA,B19,'General Test Cases'!J:J,$F$14)+COUNTIFS('AppleiOS13 '!AA:AA,B19,'AppleiOS13 '!J:J,$F$14)</f>
        <v>0</v>
      </c>
      <c r="G19" s="205">
        <v>10</v>
      </c>
      <c r="H19" s="82">
        <f t="shared" si="0"/>
        <v>40</v>
      </c>
      <c r="I19" s="82">
        <f t="shared" si="1"/>
        <v>0</v>
      </c>
      <c r="J19" s="112">
        <v>13</v>
      </c>
      <c r="K19" s="114"/>
      <c r="P19" s="95"/>
    </row>
    <row r="20" spans="1:16" s="82" customFormat="1" x14ac:dyDescent="0.35">
      <c r="A20" s="106"/>
      <c r="B20" s="202">
        <v>3</v>
      </c>
      <c r="C20" s="203">
        <f>COUNTIF('General Test Cases'!AA:AA,B20)+COUNTIF('AppleiOS13 '!AA:AA,B20)</f>
        <v>2</v>
      </c>
      <c r="D20" s="204">
        <f>COUNTIFS('General Test Cases'!AA:AA,B20,'General Test Cases'!J:J,$D$14)+COUNTIFS('AppleiOS13 '!AA:AA,B20,'AppleiOS13 '!J:J,$D$14)</f>
        <v>0</v>
      </c>
      <c r="E20" s="204">
        <f>COUNTIFS('General Test Cases'!AA:AA,B20,'General Test Cases'!J:J,$E$14)+COUNTIFS('AppleiOS13 '!AA:AA,B20,'AppleiOS13 '!J:J,$E$14)</f>
        <v>0</v>
      </c>
      <c r="F20" s="204">
        <f>COUNTIFS('General Test Cases'!AA:AA,B20,'General Test Cases'!J:J,$F$14)+COUNTIFS('AppleiOS13 '!AA:AA,B20,'AppleiOS13 '!J:J,$F$14)</f>
        <v>0</v>
      </c>
      <c r="G20" s="205">
        <v>5</v>
      </c>
      <c r="H20" s="82">
        <f t="shared" si="0"/>
        <v>10</v>
      </c>
      <c r="I20" s="82">
        <f t="shared" si="1"/>
        <v>0</v>
      </c>
      <c r="J20" s="112"/>
      <c r="K20" s="111"/>
      <c r="P20" s="95"/>
    </row>
    <row r="21" spans="1:16" s="82" customFormat="1" x14ac:dyDescent="0.35">
      <c r="A21" s="106"/>
      <c r="B21" s="202">
        <v>2</v>
      </c>
      <c r="C21" s="203">
        <f>COUNTIF('General Test Cases'!AA:AA,B21)+COUNTIF('AppleiOS13 '!AA:AA,B21)</f>
        <v>0</v>
      </c>
      <c r="D21" s="204">
        <f>COUNTIFS('General Test Cases'!AA:AA,B21,'General Test Cases'!J:J,$D$14)+COUNTIFS('AppleiOS13 '!AA:AA,B21,'AppleiOS13 '!J:J,$D$14)</f>
        <v>0</v>
      </c>
      <c r="E21" s="204">
        <f>COUNTIFS('General Test Cases'!AA:AA,B21,'General Test Cases'!J:J,$E$14)+COUNTIFS('AppleiOS13 '!AA:AA,B21,'AppleiOS13 '!J:J,$E$14)</f>
        <v>0</v>
      </c>
      <c r="F21" s="204">
        <f>COUNTIFS('General Test Cases'!AA:AA,B21,'General Test Cases'!J:J,$F$14)+COUNTIFS('AppleiOS13 '!AA:AA,B21,'AppleiOS13 '!J:J,$F$14)</f>
        <v>0</v>
      </c>
      <c r="G21" s="205">
        <v>2</v>
      </c>
      <c r="H21" s="82">
        <f t="shared" si="0"/>
        <v>0</v>
      </c>
      <c r="I21" s="82">
        <f t="shared" si="1"/>
        <v>0</v>
      </c>
      <c r="P21" s="95"/>
    </row>
    <row r="22" spans="1:16" s="82" customFormat="1" x14ac:dyDescent="0.35">
      <c r="A22" s="106"/>
      <c r="B22" s="202">
        <v>1</v>
      </c>
      <c r="C22" s="203">
        <f>COUNTIF('General Test Cases'!AA:AA,B22)+COUNTIF('AppleiOS13 '!AA:AA,B22)</f>
        <v>2</v>
      </c>
      <c r="D22" s="204">
        <f>COUNTIFS('General Test Cases'!AA:AA,B22,'General Test Cases'!J:J,$D$14)+COUNTIFS('AppleiOS13 '!AA:AA,B22,'AppleiOS13 '!J:J,$D$14)</f>
        <v>0</v>
      </c>
      <c r="E22" s="204">
        <f>COUNTIFS('General Test Cases'!AA:AA,B22,'General Test Cases'!J:J,$E$14)+COUNTIFS('AppleiOS13 '!AA:AA,B22,'AppleiOS13 '!J:J,$E$14)</f>
        <v>0</v>
      </c>
      <c r="F22" s="204">
        <f>COUNTIFS('General Test Cases'!AA:AA,B22,'General Test Cases'!J:J,$F$14)+COUNTIFS('AppleiOS13 '!AA:AA,B22,'AppleiOS13 '!J:J,$F$14)</f>
        <v>0</v>
      </c>
      <c r="G22" s="205">
        <v>1</v>
      </c>
      <c r="H22" s="82">
        <f t="shared" si="0"/>
        <v>2</v>
      </c>
      <c r="I22" s="82">
        <f t="shared" si="1"/>
        <v>0</v>
      </c>
      <c r="P22" s="95"/>
    </row>
    <row r="23" spans="1:16" s="82" customFormat="1" hidden="1" x14ac:dyDescent="0.35">
      <c r="A23" s="106"/>
      <c r="B23" s="206" t="s">
        <v>63</v>
      </c>
      <c r="C23" s="207"/>
      <c r="D23" s="208">
        <f>SUM(I15:I22)/SUM(H15:H22)*100</f>
        <v>0</v>
      </c>
      <c r="P23" s="95"/>
    </row>
    <row r="24" spans="1:16" s="82" customFormat="1" ht="6" customHeight="1" x14ac:dyDescent="0.35">
      <c r="A24" s="115"/>
      <c r="B24" s="116"/>
      <c r="C24" s="116"/>
      <c r="D24" s="116"/>
      <c r="E24" s="116"/>
      <c r="F24" s="116"/>
      <c r="G24" s="116"/>
      <c r="H24" s="116"/>
      <c r="I24" s="116"/>
      <c r="J24" s="116"/>
      <c r="K24" s="117"/>
      <c r="L24" s="117"/>
      <c r="M24" s="117"/>
      <c r="N24" s="117"/>
      <c r="O24" s="117"/>
      <c r="P24" s="118"/>
    </row>
    <row r="25" spans="1:16" s="82" customFormat="1" x14ac:dyDescent="0.35">
      <c r="A25" s="90"/>
      <c r="B25" s="183"/>
      <c r="C25" s="183"/>
      <c r="D25" s="183"/>
      <c r="E25" s="183"/>
      <c r="F25" s="183"/>
      <c r="G25" s="183"/>
      <c r="H25" s="183"/>
      <c r="I25" s="183"/>
      <c r="J25" s="183"/>
      <c r="K25" s="183"/>
      <c r="L25" s="183"/>
      <c r="M25" s="183"/>
      <c r="N25" s="183"/>
      <c r="O25" s="183"/>
      <c r="P25" s="91"/>
    </row>
    <row r="26" spans="1:16" s="82" customFormat="1" ht="15" customHeight="1" x14ac:dyDescent="0.35">
      <c r="A26" s="92"/>
      <c r="B26" s="93" t="s">
        <v>64</v>
      </c>
      <c r="C26" s="184"/>
      <c r="D26" s="184"/>
      <c r="E26" s="184"/>
      <c r="F26" s="184"/>
      <c r="G26" s="94"/>
      <c r="P26" s="95"/>
    </row>
    <row r="27" spans="1:16" s="82" customFormat="1" x14ac:dyDescent="0.35">
      <c r="A27" s="309" t="s">
        <v>65</v>
      </c>
      <c r="B27" s="96" t="s">
        <v>42</v>
      </c>
      <c r="C27" s="97"/>
      <c r="D27" s="98"/>
      <c r="E27" s="98"/>
      <c r="F27" s="98"/>
      <c r="G27" s="99"/>
      <c r="K27" s="100" t="s">
        <v>43</v>
      </c>
      <c r="L27" s="101"/>
      <c r="M27" s="101"/>
      <c r="N27" s="101"/>
      <c r="O27" s="102"/>
      <c r="P27" s="95"/>
    </row>
    <row r="28" spans="1:16" s="82" customFormat="1" ht="34.5" customHeight="1" x14ac:dyDescent="0.35">
      <c r="A28" s="309"/>
      <c r="B28" s="185" t="s">
        <v>44</v>
      </c>
      <c r="C28" s="186" t="s">
        <v>45</v>
      </c>
      <c r="D28" s="186" t="s">
        <v>46</v>
      </c>
      <c r="E28" s="186" t="s">
        <v>47</v>
      </c>
      <c r="F28" s="186" t="s">
        <v>48</v>
      </c>
      <c r="G28" s="187" t="s">
        <v>49</v>
      </c>
      <c r="K28" s="188" t="s">
        <v>50</v>
      </c>
      <c r="L28" s="189"/>
      <c r="M28" s="190" t="s">
        <v>51</v>
      </c>
      <c r="N28" s="190" t="s">
        <v>52</v>
      </c>
      <c r="O28" s="191" t="s">
        <v>53</v>
      </c>
      <c r="P28" s="95"/>
    </row>
    <row r="29" spans="1:16" s="82" customFormat="1" x14ac:dyDescent="0.35">
      <c r="A29" s="309"/>
      <c r="B29" s="192">
        <f>COUNTIF('General Test Cases'!J3:J312,"Pass")+COUNTIF(Android!J3:J36,"Pass")</f>
        <v>0</v>
      </c>
      <c r="C29" s="193">
        <f>COUNTIF('General Test Cases'!J3:J312,"Fail")+COUNTIF(Android!J3:J36,"Fail")</f>
        <v>0</v>
      </c>
      <c r="D29" s="194">
        <f>COUNTIF('General Test Cases'!J3:J19,"Info")+COUNTIF(Android!J3:J36,"Info")</f>
        <v>0</v>
      </c>
      <c r="E29" s="192">
        <f>COUNTIF('General Test Cases'!J3:J312,"N/A")+COUNTIF(Android!J3:J36,"N/A")</f>
        <v>0</v>
      </c>
      <c r="F29" s="192">
        <f>B29+C29</f>
        <v>0</v>
      </c>
      <c r="G29" s="195">
        <f>D41/100</f>
        <v>0</v>
      </c>
      <c r="K29" s="196" t="s">
        <v>54</v>
      </c>
      <c r="L29" s="197"/>
      <c r="M29" s="198">
        <f>COUNTA('General Test Cases'!J3:J312)+COUNTA(Android!J3:J36)</f>
        <v>0</v>
      </c>
      <c r="N29" s="199">
        <f>O29-M29</f>
        <v>51</v>
      </c>
      <c r="O29" s="200">
        <f>COUNTA('General Test Cases'!A3:A312)+COUNTA(Android!A3:A36)</f>
        <v>51</v>
      </c>
      <c r="P29" s="95"/>
    </row>
    <row r="30" spans="1:16" s="82" customFormat="1" x14ac:dyDescent="0.35">
      <c r="A30" s="103"/>
      <c r="B30" s="104"/>
      <c r="K30" s="105"/>
      <c r="L30" s="105"/>
      <c r="M30" s="105"/>
      <c r="N30" s="105"/>
      <c r="O30" s="105"/>
      <c r="P30" s="95"/>
    </row>
    <row r="31" spans="1:16" s="82" customFormat="1" x14ac:dyDescent="0.35">
      <c r="A31" s="103"/>
      <c r="B31" s="96" t="s">
        <v>55</v>
      </c>
      <c r="C31" s="98"/>
      <c r="D31" s="98"/>
      <c r="E31" s="98"/>
      <c r="F31" s="98"/>
      <c r="G31" s="201"/>
      <c r="K31" s="105"/>
      <c r="L31" s="105"/>
      <c r="M31" s="105"/>
      <c r="N31" s="105"/>
      <c r="O31" s="105"/>
      <c r="P31" s="95"/>
    </row>
    <row r="32" spans="1:16" s="82" customFormat="1" x14ac:dyDescent="0.35">
      <c r="A32" s="106"/>
      <c r="B32" s="107" t="s">
        <v>56</v>
      </c>
      <c r="C32" s="107" t="s">
        <v>57</v>
      </c>
      <c r="D32" s="107" t="s">
        <v>58</v>
      </c>
      <c r="E32" s="107" t="s">
        <v>59</v>
      </c>
      <c r="F32" s="107" t="s">
        <v>47</v>
      </c>
      <c r="G32" s="107" t="s">
        <v>60</v>
      </c>
      <c r="H32" s="108" t="s">
        <v>61</v>
      </c>
      <c r="I32" s="108" t="s">
        <v>62</v>
      </c>
      <c r="K32" s="109"/>
      <c r="L32" s="109"/>
      <c r="M32" s="109"/>
      <c r="N32" s="109"/>
      <c r="O32" s="109"/>
      <c r="P32" s="95"/>
    </row>
    <row r="33" spans="1:16" s="82" customFormat="1" x14ac:dyDescent="0.35">
      <c r="A33" s="106"/>
      <c r="B33" s="202">
        <v>8</v>
      </c>
      <c r="C33" s="203">
        <f>COUNTIF('General Test Cases'!AA:AA,B33)+COUNTIF(Android!AA:AA,B33)</f>
        <v>0</v>
      </c>
      <c r="D33" s="204">
        <f>COUNTIFS('General Test Cases'!AA:AA,B33,'General Test Cases'!J:J,$D$32)+COUNTIFS(Android!AA:AA,B33,Android!J:J,$D$32)</f>
        <v>0</v>
      </c>
      <c r="E33" s="204">
        <f>COUNTIFS('General Test Cases'!AA:AA,B33,'General Test Cases'!J:J,$E$32)+COUNTIFS(Android!AA:AA,B33,Android!J:J,$E$32)</f>
        <v>0</v>
      </c>
      <c r="F33" s="204">
        <f>COUNTIFS('General Test Cases'!AA:AA,B33,'General Test Cases'!J:J,$F$32)+COUNTIFS(Android!AA:AA,B33,Android!J:J,$F$32)</f>
        <v>0</v>
      </c>
      <c r="G33" s="205">
        <v>1500</v>
      </c>
      <c r="H33" s="82">
        <f t="shared" ref="H33:H40" si="2">(C33-F33)*(G33)</f>
        <v>0</v>
      </c>
      <c r="I33" s="82">
        <f t="shared" ref="I33:I40" si="3">D33*G33</f>
        <v>0</v>
      </c>
      <c r="J33" s="110">
        <f>D29+N29</f>
        <v>51</v>
      </c>
      <c r="K33" s="111"/>
      <c r="P33" s="95"/>
    </row>
    <row r="34" spans="1:16" s="82" customFormat="1" x14ac:dyDescent="0.35">
      <c r="A34" s="106"/>
      <c r="B34" s="202">
        <v>7</v>
      </c>
      <c r="C34" s="203">
        <f>COUNTIF('General Test Cases'!AA:AA,B34)+COUNTIF(Android!AA:AA,B34)</f>
        <v>2</v>
      </c>
      <c r="D34" s="204">
        <f>COUNTIFS('General Test Cases'!AA:AA,B34,'General Test Cases'!J:J,$D$32)+COUNTIFS(Android!AA:AA,B34,Android!J:J,$D$32)</f>
        <v>0</v>
      </c>
      <c r="E34" s="204">
        <f>COUNTIFS('General Test Cases'!AA:AA,B34,'General Test Cases'!J:J,$E$32)+COUNTIFS(Android!AA:AA,B34,Android!J:J,$E$32)</f>
        <v>0</v>
      </c>
      <c r="F34" s="204">
        <f>COUNTIFS('General Test Cases'!AA:AA,B34,'General Test Cases'!J:J,$F$32)+COUNTIFS(Android!AA:AA,B34,Android!J:J,$F$32)</f>
        <v>0</v>
      </c>
      <c r="G34" s="205">
        <v>750</v>
      </c>
      <c r="H34" s="82">
        <f t="shared" si="2"/>
        <v>1500</v>
      </c>
      <c r="I34" s="82">
        <f t="shared" si="3"/>
        <v>0</v>
      </c>
      <c r="J34" s="112"/>
      <c r="K34" s="111"/>
      <c r="P34" s="95"/>
    </row>
    <row r="35" spans="1:16" s="82" customFormat="1" x14ac:dyDescent="0.35">
      <c r="A35" s="106"/>
      <c r="B35" s="202">
        <v>6</v>
      </c>
      <c r="C35" s="203">
        <f>COUNTIF('General Test Cases'!AA:AA,B35)+COUNTIF(Android!AA:AA,B35)</f>
        <v>6</v>
      </c>
      <c r="D35" s="204">
        <f>COUNTIFS('General Test Cases'!AA:AA,B35,'General Test Cases'!J:J,$D$32)+COUNTIFS(Android!AA:AA,B35,Android!J:J,$D$32)</f>
        <v>0</v>
      </c>
      <c r="E35" s="204">
        <f>COUNTIFS('General Test Cases'!AA:AA,B35,'General Test Cases'!J:J,$E$32)+COUNTIFS(Android!AA:AA,B35,Android!J:J,$E$32)</f>
        <v>0</v>
      </c>
      <c r="F35" s="204">
        <f>COUNTIFS('General Test Cases'!AA:AA,B35,'General Test Cases'!J:J,$F$32)+COUNTIFS(Android!AA:AA,B35,Android!J:J,$F$32)</f>
        <v>0</v>
      </c>
      <c r="G35" s="205">
        <v>100</v>
      </c>
      <c r="H35" s="82">
        <f t="shared" si="2"/>
        <v>600</v>
      </c>
      <c r="I35" s="82">
        <f t="shared" si="3"/>
        <v>0</v>
      </c>
      <c r="J35" s="112"/>
      <c r="P35" s="95"/>
    </row>
    <row r="36" spans="1:16" s="82" customFormat="1" x14ac:dyDescent="0.35">
      <c r="A36" s="106"/>
      <c r="B36" s="202">
        <v>5</v>
      </c>
      <c r="C36" s="203">
        <f>COUNTIF('General Test Cases'!AA:AA,B36)+COUNTIF(Android!AA:AA,B36)</f>
        <v>16</v>
      </c>
      <c r="D36" s="204">
        <f>COUNTIFS('General Test Cases'!AA:AA,B36,'General Test Cases'!J:J,$D$32)+COUNTIFS(Android!AA:AA,B36,Android!J:J,$D$32)</f>
        <v>0</v>
      </c>
      <c r="E36" s="204">
        <f>COUNTIFS('General Test Cases'!AA:AA,B36,'General Test Cases'!J:J,$E$32)+COUNTIFS(Android!AA:AA,B36,Android!J:J,$E$32)</f>
        <v>0</v>
      </c>
      <c r="F36" s="204">
        <f>COUNTIFS('General Test Cases'!AA:AA,B36,'General Test Cases'!J:J,$F$32)+COUNTIFS(Android!AA:AA,B36,Android!J:J,$F$32)</f>
        <v>0</v>
      </c>
      <c r="G36" s="205">
        <v>50</v>
      </c>
      <c r="H36" s="82">
        <f t="shared" si="2"/>
        <v>800</v>
      </c>
      <c r="I36" s="82">
        <f t="shared" si="3"/>
        <v>0</v>
      </c>
      <c r="J36" s="113"/>
      <c r="K36" s="114"/>
      <c r="P36" s="95"/>
    </row>
    <row r="37" spans="1:16" s="82" customFormat="1" x14ac:dyDescent="0.35">
      <c r="A37" s="106"/>
      <c r="B37" s="202">
        <v>4</v>
      </c>
      <c r="C37" s="203">
        <f>COUNTIF('General Test Cases'!AA:AA,B37)+COUNTIF(Android!AA:AA,B37)</f>
        <v>6</v>
      </c>
      <c r="D37" s="204">
        <f>COUNTIFS('General Test Cases'!AA:AA,B37,'General Test Cases'!J:J,$D$32)+COUNTIFS(Android!AA:AA,B37,Android!J:J,$D$32)</f>
        <v>0</v>
      </c>
      <c r="E37" s="204">
        <f>COUNTIFS('General Test Cases'!AA:AA,B37,'General Test Cases'!J:J,$E$32)+COUNTIFS(Android!AA:AA,B37,Android!J:J,$E$32)</f>
        <v>0</v>
      </c>
      <c r="F37" s="204">
        <f>COUNTIFS('General Test Cases'!AA:AA,B37,'General Test Cases'!J:J,$F$32)+COUNTIFS(Android!AA:AA,B37,Android!J:J,$F$32)</f>
        <v>0</v>
      </c>
      <c r="G37" s="205">
        <v>10</v>
      </c>
      <c r="H37" s="82">
        <f t="shared" si="2"/>
        <v>60</v>
      </c>
      <c r="I37" s="82">
        <f t="shared" si="3"/>
        <v>0</v>
      </c>
      <c r="J37" s="112">
        <v>13</v>
      </c>
      <c r="K37" s="114"/>
      <c r="P37" s="95"/>
    </row>
    <row r="38" spans="1:16" s="82" customFormat="1" x14ac:dyDescent="0.35">
      <c r="A38" s="106"/>
      <c r="B38" s="202">
        <v>3</v>
      </c>
      <c r="C38" s="203">
        <f>COUNTIF('General Test Cases'!AA:AA,B38)+COUNTIF(Android!AA:AA,B38)</f>
        <v>2</v>
      </c>
      <c r="D38" s="204">
        <f>COUNTIFS('General Test Cases'!AA:AA,B38,'General Test Cases'!J:J,$D$32)+COUNTIFS(Android!AA:AA,B38,Android!J:J,$D$32)</f>
        <v>0</v>
      </c>
      <c r="E38" s="204">
        <f>COUNTIFS('General Test Cases'!AA:AA,B38,'General Test Cases'!J:J,$E$32)+COUNTIFS(Android!AA:AA,B38,Android!J:J,$E$32)</f>
        <v>0</v>
      </c>
      <c r="F38" s="204">
        <f>COUNTIFS('General Test Cases'!AA:AA,B38,'General Test Cases'!J:J,$F$32)+COUNTIFS(Android!AA:AA,B38,Android!J:J,$F$32)</f>
        <v>0</v>
      </c>
      <c r="G38" s="205">
        <v>5</v>
      </c>
      <c r="H38" s="82">
        <f t="shared" si="2"/>
        <v>10</v>
      </c>
      <c r="I38" s="82">
        <f t="shared" si="3"/>
        <v>0</v>
      </c>
      <c r="J38" s="112"/>
      <c r="K38" s="111"/>
      <c r="P38" s="95"/>
    </row>
    <row r="39" spans="1:16" s="82" customFormat="1" x14ac:dyDescent="0.35">
      <c r="A39" s="106"/>
      <c r="B39" s="202">
        <v>2</v>
      </c>
      <c r="C39" s="203">
        <f>COUNTIF('General Test Cases'!AA:AA,B39)+COUNTIF(Android!AA:AA,B39)</f>
        <v>0</v>
      </c>
      <c r="D39" s="204">
        <f>COUNTIFS('General Test Cases'!AA:AA,B39,'General Test Cases'!J:J,$D$32)+COUNTIFS(Android!AA:AA,B39,Android!J:J,$D$32)</f>
        <v>0</v>
      </c>
      <c r="E39" s="204">
        <f>COUNTIFS('General Test Cases'!AA:AA,B39,'General Test Cases'!J:J,$E$32)+COUNTIFS(Android!AA:AA,B39,Android!J:J,$E$32)</f>
        <v>0</v>
      </c>
      <c r="F39" s="204">
        <f>COUNTIFS('General Test Cases'!AA:AA,B39,'General Test Cases'!J:J,$F$32)+COUNTIFS(Android!AA:AA,B39,Android!J:J,$F$32)</f>
        <v>0</v>
      </c>
      <c r="G39" s="205">
        <v>2</v>
      </c>
      <c r="H39" s="82">
        <f t="shared" si="2"/>
        <v>0</v>
      </c>
      <c r="I39" s="82">
        <f t="shared" si="3"/>
        <v>0</v>
      </c>
      <c r="P39" s="95"/>
    </row>
    <row r="40" spans="1:16" s="82" customFormat="1" x14ac:dyDescent="0.35">
      <c r="A40" s="106"/>
      <c r="B40" s="202">
        <v>1</v>
      </c>
      <c r="C40" s="203">
        <f>COUNTIF('General Test Cases'!AA:AA,B40)+COUNTIF(Android!AA:AA,B40)</f>
        <v>9</v>
      </c>
      <c r="D40" s="204">
        <f>COUNTIFS('General Test Cases'!AA:AA,B40,'General Test Cases'!J:J,$D$32)+COUNTIFS(Android!AA:AA,B40,Android!J:J,$D$32)</f>
        <v>0</v>
      </c>
      <c r="E40" s="204">
        <f>COUNTIFS('General Test Cases'!AA:AA,B40,'General Test Cases'!J:J,$E$32)+COUNTIFS(Android!AA:AA,B40,Android!J:J,$E$32)</f>
        <v>0</v>
      </c>
      <c r="F40" s="204">
        <f>COUNTIFS('General Test Cases'!AA:AA,B40,'General Test Cases'!J:J,$F$32)+COUNTIFS(Android!AA:AA,B40,Android!J:J,$F$32)</f>
        <v>0</v>
      </c>
      <c r="G40" s="205">
        <v>1</v>
      </c>
      <c r="H40" s="82">
        <f t="shared" si="2"/>
        <v>9</v>
      </c>
      <c r="I40" s="82">
        <f t="shared" si="3"/>
        <v>0</v>
      </c>
      <c r="P40" s="95"/>
    </row>
    <row r="41" spans="1:16" s="82" customFormat="1" hidden="1" x14ac:dyDescent="0.35">
      <c r="A41" s="106"/>
      <c r="B41" s="206" t="s">
        <v>63</v>
      </c>
      <c r="C41" s="207"/>
      <c r="D41" s="208">
        <f>SUM(I33:I40)/SUM(H33:H40)*100</f>
        <v>0</v>
      </c>
      <c r="P41" s="95"/>
    </row>
    <row r="42" spans="1:16" s="82" customFormat="1" x14ac:dyDescent="0.35">
      <c r="A42" s="115"/>
      <c r="B42" s="116"/>
      <c r="C42" s="116"/>
      <c r="D42" s="116"/>
      <c r="E42" s="116"/>
      <c r="F42" s="116"/>
      <c r="G42" s="116"/>
      <c r="H42" s="116"/>
      <c r="I42" s="116"/>
      <c r="J42" s="116"/>
      <c r="K42" s="117"/>
      <c r="L42" s="117"/>
      <c r="M42" s="117"/>
      <c r="N42" s="117"/>
      <c r="O42" s="117"/>
      <c r="P42" s="118"/>
    </row>
    <row r="43" spans="1:16" s="82" customFormat="1" x14ac:dyDescent="0.35"/>
    <row r="44" spans="1:16" s="82" customFormat="1" x14ac:dyDescent="0.35"/>
    <row r="45" spans="1:16" s="82" customFormat="1" x14ac:dyDescent="0.35"/>
    <row r="46" spans="1:16" s="82" customFormat="1" x14ac:dyDescent="0.35"/>
    <row r="47" spans="1:16" s="82" customFormat="1" x14ac:dyDescent="0.35"/>
    <row r="48" spans="1:16" s="82" customFormat="1" x14ac:dyDescent="0.35"/>
    <row r="49" s="82" customFormat="1" x14ac:dyDescent="0.35"/>
    <row r="50" s="82" customFormat="1" x14ac:dyDescent="0.35"/>
    <row r="51" s="82" customFormat="1" x14ac:dyDescent="0.35"/>
    <row r="52" s="82" customFormat="1" x14ac:dyDescent="0.35"/>
    <row r="53" s="82" customFormat="1" x14ac:dyDescent="0.35"/>
    <row r="54" s="82" customFormat="1" x14ac:dyDescent="0.35"/>
    <row r="55" s="82" customFormat="1" x14ac:dyDescent="0.35"/>
    <row r="56" s="82" customFormat="1" x14ac:dyDescent="0.35"/>
    <row r="57" s="82" customFormat="1" x14ac:dyDescent="0.35"/>
    <row r="58" s="82" customFormat="1" x14ac:dyDescent="0.35"/>
    <row r="59" s="82" customFormat="1" x14ac:dyDescent="0.35"/>
    <row r="60" s="82" customFormat="1" x14ac:dyDescent="0.35"/>
    <row r="61" s="82" customFormat="1" x14ac:dyDescent="0.35"/>
    <row r="62" s="82" customFormat="1" x14ac:dyDescent="0.35"/>
    <row r="63" s="82" customFormat="1" x14ac:dyDescent="0.35"/>
    <row r="64" s="82" customFormat="1" x14ac:dyDescent="0.35"/>
    <row r="65" s="82" customFormat="1" x14ac:dyDescent="0.35"/>
    <row r="66" s="82" customFormat="1" x14ac:dyDescent="0.35"/>
    <row r="67" s="82" customFormat="1" x14ac:dyDescent="0.35"/>
    <row r="68" s="82" customFormat="1" x14ac:dyDescent="0.35"/>
    <row r="69" s="82" customFormat="1" x14ac:dyDescent="0.35"/>
    <row r="70" s="82" customFormat="1" x14ac:dyDescent="0.35"/>
    <row r="71" s="82" customFormat="1" x14ac:dyDescent="0.35"/>
    <row r="72" s="82" customFormat="1" x14ac:dyDescent="0.35"/>
    <row r="73" s="82" customFormat="1" x14ac:dyDescent="0.35"/>
    <row r="74" s="82" customFormat="1" x14ac:dyDescent="0.35"/>
    <row r="75" s="82" customFormat="1" x14ac:dyDescent="0.35"/>
    <row r="76" s="82" customFormat="1" x14ac:dyDescent="0.35"/>
    <row r="77" s="82" customFormat="1" x14ac:dyDescent="0.35"/>
    <row r="78" s="82" customFormat="1" x14ac:dyDescent="0.35"/>
    <row r="79" s="82" customFormat="1" x14ac:dyDescent="0.35"/>
    <row r="80" s="82" customFormat="1" x14ac:dyDescent="0.35"/>
    <row r="81" s="82" customFormat="1" x14ac:dyDescent="0.35"/>
    <row r="82" s="82" customFormat="1" x14ac:dyDescent="0.35"/>
    <row r="83" s="82" customFormat="1" x14ac:dyDescent="0.35"/>
    <row r="84" s="82" customFormat="1" x14ac:dyDescent="0.35"/>
    <row r="85" s="82" customFormat="1" x14ac:dyDescent="0.35"/>
    <row r="86" s="82" customFormat="1" x14ac:dyDescent="0.35"/>
    <row r="87" s="82" customFormat="1" x14ac:dyDescent="0.35"/>
    <row r="88" s="82" customFormat="1" x14ac:dyDescent="0.35"/>
    <row r="89" s="82" customFormat="1" x14ac:dyDescent="0.35"/>
    <row r="90" s="82" customFormat="1" x14ac:dyDescent="0.35"/>
    <row r="91" s="82" customFormat="1" x14ac:dyDescent="0.35"/>
    <row r="92" s="82" customFormat="1" x14ac:dyDescent="0.35"/>
    <row r="93" s="82" customFormat="1" x14ac:dyDescent="0.35"/>
    <row r="94" s="82" customFormat="1" x14ac:dyDescent="0.35"/>
    <row r="95" s="82" customFormat="1" x14ac:dyDescent="0.35"/>
    <row r="96" s="82" customFormat="1" x14ac:dyDescent="0.35"/>
    <row r="97" s="82" customFormat="1" x14ac:dyDescent="0.35"/>
    <row r="98" s="82" customFormat="1" x14ac:dyDescent="0.35"/>
    <row r="99" s="82" customFormat="1" x14ac:dyDescent="0.35"/>
    <row r="100" s="82" customFormat="1" x14ac:dyDescent="0.35"/>
    <row r="101" s="82" customFormat="1" x14ac:dyDescent="0.35"/>
    <row r="102" s="82" customFormat="1" x14ac:dyDescent="0.35"/>
    <row r="103" s="82" customFormat="1" x14ac:dyDescent="0.35"/>
    <row r="104" s="82" customFormat="1" x14ac:dyDescent="0.35"/>
    <row r="105" s="82" customFormat="1" x14ac:dyDescent="0.35"/>
    <row r="106" s="82" customFormat="1" x14ac:dyDescent="0.35"/>
    <row r="107" s="82" customFormat="1" x14ac:dyDescent="0.35"/>
    <row r="108" s="82" customFormat="1" x14ac:dyDescent="0.35"/>
    <row r="109" s="82" customFormat="1" x14ac:dyDescent="0.35"/>
    <row r="110" s="82" customFormat="1" x14ac:dyDescent="0.35"/>
    <row r="111" s="82" customFormat="1" x14ac:dyDescent="0.35"/>
    <row r="112" s="82" customFormat="1" x14ac:dyDescent="0.35"/>
    <row r="113" s="82" customFormat="1" x14ac:dyDescent="0.35"/>
    <row r="114" s="82" customFormat="1" x14ac:dyDescent="0.35"/>
    <row r="115" s="82" customFormat="1" x14ac:dyDescent="0.35"/>
    <row r="116" s="82" customFormat="1" x14ac:dyDescent="0.35"/>
    <row r="117" s="82" customFormat="1" x14ac:dyDescent="0.35"/>
    <row r="118" s="82" customFormat="1" x14ac:dyDescent="0.35"/>
    <row r="119" s="82" customFormat="1" x14ac:dyDescent="0.35"/>
    <row r="120" s="82" customFormat="1" x14ac:dyDescent="0.35"/>
    <row r="121" s="82" customFormat="1" x14ac:dyDescent="0.35"/>
    <row r="122" s="82" customFormat="1" x14ac:dyDescent="0.35"/>
    <row r="123" s="82" customFormat="1" x14ac:dyDescent="0.35"/>
    <row r="124" s="82" customFormat="1" x14ac:dyDescent="0.35"/>
    <row r="125" s="82" customFormat="1" x14ac:dyDescent="0.35"/>
    <row r="126" s="82" customFormat="1" x14ac:dyDescent="0.35"/>
    <row r="127" s="82" customFormat="1" x14ac:dyDescent="0.35"/>
    <row r="128" s="82" customFormat="1" x14ac:dyDescent="0.35"/>
    <row r="129" s="82" customFormat="1" x14ac:dyDescent="0.35"/>
    <row r="130" s="82" customFormat="1" x14ac:dyDescent="0.35"/>
    <row r="131" s="82" customFormat="1" x14ac:dyDescent="0.35"/>
    <row r="132" s="82" customFormat="1" x14ac:dyDescent="0.35"/>
    <row r="133" s="82" customFormat="1" x14ac:dyDescent="0.35"/>
    <row r="134" s="82" customFormat="1" x14ac:dyDescent="0.35"/>
    <row r="135" s="82" customFormat="1" x14ac:dyDescent="0.35"/>
    <row r="136" s="82" customFormat="1" x14ac:dyDescent="0.35"/>
    <row r="137" s="82" customFormat="1" x14ac:dyDescent="0.35"/>
    <row r="138" s="82" customFormat="1" x14ac:dyDescent="0.35"/>
    <row r="139" s="82" customFormat="1" x14ac:dyDescent="0.35"/>
    <row r="140" s="82" customFormat="1" x14ac:dyDescent="0.35"/>
    <row r="141" s="82" customFormat="1" x14ac:dyDescent="0.35"/>
    <row r="142" s="82" customFormat="1" x14ac:dyDescent="0.35"/>
    <row r="143" s="82" customFormat="1" x14ac:dyDescent="0.35"/>
    <row r="144" s="82" customFormat="1" x14ac:dyDescent="0.35"/>
    <row r="145" s="82" customFormat="1" x14ac:dyDescent="0.35"/>
    <row r="146" s="82" customFormat="1" x14ac:dyDescent="0.35"/>
    <row r="147" s="82" customFormat="1" x14ac:dyDescent="0.35"/>
    <row r="148" s="82" customFormat="1" x14ac:dyDescent="0.35"/>
    <row r="149" s="82" customFormat="1" x14ac:dyDescent="0.35"/>
    <row r="150" s="82" customFormat="1" x14ac:dyDescent="0.35"/>
    <row r="151" s="82" customFormat="1" x14ac:dyDescent="0.35"/>
    <row r="152" s="82" customFormat="1" x14ac:dyDescent="0.35"/>
    <row r="153" s="82" customFormat="1" x14ac:dyDescent="0.35"/>
    <row r="154" s="82" customFormat="1" x14ac:dyDescent="0.35"/>
    <row r="155" s="82" customFormat="1" x14ac:dyDescent="0.35"/>
    <row r="156" s="82" customFormat="1" x14ac:dyDescent="0.35"/>
    <row r="157" s="82" customFormat="1" x14ac:dyDescent="0.35"/>
    <row r="158" s="82" customFormat="1" x14ac:dyDescent="0.35"/>
    <row r="159" s="82" customFormat="1" x14ac:dyDescent="0.35"/>
    <row r="160" s="82" customFormat="1" x14ac:dyDescent="0.35"/>
    <row r="161" s="82" customFormat="1" x14ac:dyDescent="0.35"/>
    <row r="162" s="82" customFormat="1" x14ac:dyDescent="0.35"/>
    <row r="163" s="82" customFormat="1" x14ac:dyDescent="0.35"/>
    <row r="164" s="82" customFormat="1" x14ac:dyDescent="0.35"/>
    <row r="165" s="82" customFormat="1" x14ac:dyDescent="0.35"/>
    <row r="166" s="82" customFormat="1" x14ac:dyDescent="0.35"/>
    <row r="167" s="82" customFormat="1" x14ac:dyDescent="0.35"/>
    <row r="168" s="82" customFormat="1" x14ac:dyDescent="0.35"/>
    <row r="169" s="82" customFormat="1" x14ac:dyDescent="0.35"/>
    <row r="170" s="82" customFormat="1" x14ac:dyDescent="0.35"/>
    <row r="171" s="82" customFormat="1" x14ac:dyDescent="0.35"/>
    <row r="172" s="82" customFormat="1" x14ac:dyDescent="0.35"/>
    <row r="173" s="82" customFormat="1" x14ac:dyDescent="0.35"/>
    <row r="174" s="82" customFormat="1" x14ac:dyDescent="0.35"/>
    <row r="175" s="82" customFormat="1" x14ac:dyDescent="0.35"/>
    <row r="176" s="82" customFormat="1" x14ac:dyDescent="0.35"/>
    <row r="177" s="82" customFormat="1" x14ac:dyDescent="0.35"/>
    <row r="178" s="82" customFormat="1" x14ac:dyDescent="0.35"/>
    <row r="179" s="82" customFormat="1" x14ac:dyDescent="0.35"/>
    <row r="180" s="82" customFormat="1" x14ac:dyDescent="0.35"/>
    <row r="181" s="82" customFormat="1" x14ac:dyDescent="0.35"/>
    <row r="182" s="82" customFormat="1" x14ac:dyDescent="0.35"/>
    <row r="183" s="82" customFormat="1" x14ac:dyDescent="0.35"/>
    <row r="184" s="82" customFormat="1" x14ac:dyDescent="0.35"/>
    <row r="185" s="82" customFormat="1" x14ac:dyDescent="0.35"/>
    <row r="186" s="82" customFormat="1" x14ac:dyDescent="0.35"/>
    <row r="187" s="82" customFormat="1" x14ac:dyDescent="0.35"/>
    <row r="188" s="82" customFormat="1" x14ac:dyDescent="0.35"/>
    <row r="189" s="82" customFormat="1" x14ac:dyDescent="0.35"/>
    <row r="190" s="82" customFormat="1" x14ac:dyDescent="0.35"/>
    <row r="191" s="82" customFormat="1" x14ac:dyDescent="0.35"/>
    <row r="192" s="82" customFormat="1" x14ac:dyDescent="0.35"/>
    <row r="193" s="82" customFormat="1" x14ac:dyDescent="0.35"/>
    <row r="194" s="82" customFormat="1" x14ac:dyDescent="0.35"/>
    <row r="195" s="82" customFormat="1" x14ac:dyDescent="0.35"/>
    <row r="196" s="82" customFormat="1" x14ac:dyDescent="0.35"/>
    <row r="197" s="82" customFormat="1" x14ac:dyDescent="0.35"/>
    <row r="198" s="82" customFormat="1" x14ac:dyDescent="0.35"/>
    <row r="199" s="82" customFormat="1" x14ac:dyDescent="0.35"/>
    <row r="200" s="82" customFormat="1" x14ac:dyDescent="0.35"/>
    <row r="201" s="82" customFormat="1" x14ac:dyDescent="0.35"/>
    <row r="202" s="82" customFormat="1" x14ac:dyDescent="0.35"/>
    <row r="203" s="82" customFormat="1" x14ac:dyDescent="0.35"/>
    <row r="204" s="82" customFormat="1" x14ac:dyDescent="0.35"/>
    <row r="205" s="82" customFormat="1" x14ac:dyDescent="0.35"/>
    <row r="206" s="82" customFormat="1" x14ac:dyDescent="0.35"/>
    <row r="207" s="82" customFormat="1" x14ac:dyDescent="0.35"/>
    <row r="208" s="82" customFormat="1" x14ac:dyDescent="0.35"/>
    <row r="209" s="82" customFormat="1" x14ac:dyDescent="0.35"/>
    <row r="210" s="82" customFormat="1" x14ac:dyDescent="0.35"/>
    <row r="211" s="82" customFormat="1" x14ac:dyDescent="0.35"/>
    <row r="212" s="82" customFormat="1" x14ac:dyDescent="0.35"/>
    <row r="213" s="82" customFormat="1" x14ac:dyDescent="0.35"/>
    <row r="214" s="82" customFormat="1" x14ac:dyDescent="0.35"/>
    <row r="215" s="82" customFormat="1" x14ac:dyDescent="0.35"/>
    <row r="216" s="82" customFormat="1" x14ac:dyDescent="0.35"/>
    <row r="217" s="82" customFormat="1" x14ac:dyDescent="0.35"/>
    <row r="218" s="82" customFormat="1" x14ac:dyDescent="0.35"/>
    <row r="219" s="82" customFormat="1" x14ac:dyDescent="0.35"/>
    <row r="220" s="82" customFormat="1" x14ac:dyDescent="0.35"/>
    <row r="221" s="82" customFormat="1" x14ac:dyDescent="0.35"/>
    <row r="222" s="82" customFormat="1" x14ac:dyDescent="0.35"/>
    <row r="223" s="82" customFormat="1" x14ac:dyDescent="0.35"/>
    <row r="224" s="82" customFormat="1" x14ac:dyDescent="0.35"/>
    <row r="225" s="82" customFormat="1" x14ac:dyDescent="0.35"/>
    <row r="226" s="82" customFormat="1" x14ac:dyDescent="0.35"/>
    <row r="227" s="82" customFormat="1" x14ac:dyDescent="0.35"/>
    <row r="228" s="82" customFormat="1" x14ac:dyDescent="0.35"/>
    <row r="229" s="82" customFormat="1" x14ac:dyDescent="0.35"/>
    <row r="230" s="82" customFormat="1" x14ac:dyDescent="0.35"/>
    <row r="231" s="82" customFormat="1" x14ac:dyDescent="0.35"/>
    <row r="232" s="82" customFormat="1" x14ac:dyDescent="0.35"/>
    <row r="233" s="82" customFormat="1" x14ac:dyDescent="0.35"/>
    <row r="234" s="82" customFormat="1" x14ac:dyDescent="0.35"/>
    <row r="235" s="82" customFormat="1" x14ac:dyDescent="0.35"/>
    <row r="236" s="82" customFormat="1" x14ac:dyDescent="0.35"/>
    <row r="237" s="82" customFormat="1" x14ac:dyDescent="0.35"/>
    <row r="238" s="82" customFormat="1" x14ac:dyDescent="0.35"/>
    <row r="239" s="82" customFormat="1" x14ac:dyDescent="0.35"/>
    <row r="240" s="82" customFormat="1" x14ac:dyDescent="0.35"/>
    <row r="241" s="82" customFormat="1" x14ac:dyDescent="0.35"/>
    <row r="242" s="82" customFormat="1" x14ac:dyDescent="0.35"/>
    <row r="243" s="82" customFormat="1" x14ac:dyDescent="0.35"/>
    <row r="244" s="82" customFormat="1" x14ac:dyDescent="0.35"/>
    <row r="245" s="82" customFormat="1" x14ac:dyDescent="0.35"/>
    <row r="246" s="82" customFormat="1" x14ac:dyDescent="0.35"/>
    <row r="247" s="82" customFormat="1" x14ac:dyDescent="0.35"/>
    <row r="248" s="82" customFormat="1" x14ac:dyDescent="0.35"/>
    <row r="249" s="82" customFormat="1" x14ac:dyDescent="0.35"/>
    <row r="250" s="82" customFormat="1" x14ac:dyDescent="0.35"/>
    <row r="251" s="82" customFormat="1" x14ac:dyDescent="0.35"/>
    <row r="252" s="82" customFormat="1" x14ac:dyDescent="0.35"/>
    <row r="253" s="82" customFormat="1" x14ac:dyDescent="0.35"/>
    <row r="254" s="82" customFormat="1" x14ac:dyDescent="0.35"/>
    <row r="255" s="82" customFormat="1" x14ac:dyDescent="0.35"/>
    <row r="256" s="82" customFormat="1" x14ac:dyDescent="0.35"/>
    <row r="257" s="82" customFormat="1" x14ac:dyDescent="0.35"/>
    <row r="258" s="82" customFormat="1" x14ac:dyDescent="0.35"/>
    <row r="259" s="82" customFormat="1" x14ac:dyDescent="0.35"/>
    <row r="260" s="82" customFormat="1" x14ac:dyDescent="0.35"/>
    <row r="261" s="82" customFormat="1" x14ac:dyDescent="0.35"/>
    <row r="262" s="82" customFormat="1" x14ac:dyDescent="0.35"/>
    <row r="263" s="82" customFormat="1" x14ac:dyDescent="0.35"/>
    <row r="264" s="82" customFormat="1" x14ac:dyDescent="0.35"/>
    <row r="265" s="82" customFormat="1" x14ac:dyDescent="0.35"/>
    <row r="266" s="82" customFormat="1" x14ac:dyDescent="0.35"/>
    <row r="267" s="82" customFormat="1" x14ac:dyDescent="0.35"/>
    <row r="268" s="82" customFormat="1" x14ac:dyDescent="0.35"/>
    <row r="269" s="82" customFormat="1" x14ac:dyDescent="0.35"/>
    <row r="270" s="82" customFormat="1" x14ac:dyDescent="0.35"/>
    <row r="271" s="82" customFormat="1" x14ac:dyDescent="0.35"/>
    <row r="272" s="82" customFormat="1" x14ac:dyDescent="0.35"/>
    <row r="273" s="82" customFormat="1" x14ac:dyDescent="0.35"/>
    <row r="274" s="82" customFormat="1" x14ac:dyDescent="0.35"/>
    <row r="275" s="82" customFormat="1" x14ac:dyDescent="0.35"/>
    <row r="276" s="82" customFormat="1" x14ac:dyDescent="0.35"/>
    <row r="277" s="82" customFormat="1" x14ac:dyDescent="0.35"/>
    <row r="278" s="82" customFormat="1" x14ac:dyDescent="0.35"/>
    <row r="279" s="82" customFormat="1" x14ac:dyDescent="0.35"/>
    <row r="280" s="82" customFormat="1" x14ac:dyDescent="0.35"/>
    <row r="281" s="82" customFormat="1" x14ac:dyDescent="0.35"/>
    <row r="282" s="82" customFormat="1" x14ac:dyDescent="0.35"/>
    <row r="283" s="82" customFormat="1" x14ac:dyDescent="0.35"/>
    <row r="284" s="82" customFormat="1" x14ac:dyDescent="0.35"/>
    <row r="285" s="82" customFormat="1" x14ac:dyDescent="0.35"/>
    <row r="286" s="82" customFormat="1" x14ac:dyDescent="0.35"/>
    <row r="287" s="82" customFormat="1" x14ac:dyDescent="0.35"/>
    <row r="288" s="82" customFormat="1" x14ac:dyDescent="0.35"/>
    <row r="289" s="82" customFormat="1" x14ac:dyDescent="0.35"/>
    <row r="290" s="82" customFormat="1" x14ac:dyDescent="0.35"/>
    <row r="291" s="82" customFormat="1" x14ac:dyDescent="0.35"/>
    <row r="292" s="82" customFormat="1" x14ac:dyDescent="0.35"/>
    <row r="293" s="82" customFormat="1" x14ac:dyDescent="0.35"/>
    <row r="294" s="82" customFormat="1" x14ac:dyDescent="0.35"/>
    <row r="295" s="82" customFormat="1" x14ac:dyDescent="0.35"/>
    <row r="296" s="82" customFormat="1" x14ac:dyDescent="0.35"/>
    <row r="297" s="82" customFormat="1" x14ac:dyDescent="0.35"/>
    <row r="298" s="82" customFormat="1" x14ac:dyDescent="0.35"/>
    <row r="299" s="82" customFormat="1" x14ac:dyDescent="0.35"/>
    <row r="300" s="82" customFormat="1" x14ac:dyDescent="0.35"/>
    <row r="301" s="82" customFormat="1" x14ac:dyDescent="0.35"/>
    <row r="302" s="82" customFormat="1" x14ac:dyDescent="0.35"/>
    <row r="303" s="82" customFormat="1" x14ac:dyDescent="0.35"/>
    <row r="304" s="82" customFormat="1" x14ac:dyDescent="0.35"/>
    <row r="305" s="82" customFormat="1" x14ac:dyDescent="0.35"/>
    <row r="306" s="82" customFormat="1" x14ac:dyDescent="0.35"/>
    <row r="307" s="82" customFormat="1" x14ac:dyDescent="0.35"/>
    <row r="308" s="82" customFormat="1" x14ac:dyDescent="0.35"/>
    <row r="309" s="82" customFormat="1" x14ac:dyDescent="0.35"/>
    <row r="310" s="82" customFormat="1" x14ac:dyDescent="0.35"/>
    <row r="311" s="82" customFormat="1" x14ac:dyDescent="0.35"/>
    <row r="312" s="82" customFormat="1" x14ac:dyDescent="0.35"/>
    <row r="313" s="82" customFormat="1" x14ac:dyDescent="0.35"/>
    <row r="314" s="82" customFormat="1" x14ac:dyDescent="0.35"/>
    <row r="315" s="82" customFormat="1" x14ac:dyDescent="0.35"/>
    <row r="316" s="82" customFormat="1" x14ac:dyDescent="0.35"/>
    <row r="317" s="82" customFormat="1" x14ac:dyDescent="0.35"/>
    <row r="318" s="82" customFormat="1" x14ac:dyDescent="0.35"/>
    <row r="319" s="82" customFormat="1" x14ac:dyDescent="0.35"/>
    <row r="320" s="82" customFormat="1" x14ac:dyDescent="0.35"/>
    <row r="321" s="82" customFormat="1" x14ac:dyDescent="0.35"/>
    <row r="322" s="82" customFormat="1" x14ac:dyDescent="0.35"/>
    <row r="323" s="82" customFormat="1" x14ac:dyDescent="0.35"/>
    <row r="324" s="82" customFormat="1" x14ac:dyDescent="0.35"/>
    <row r="325" s="82" customFormat="1" x14ac:dyDescent="0.35"/>
    <row r="326" s="82" customFormat="1" x14ac:dyDescent="0.35"/>
    <row r="327" s="82" customFormat="1" x14ac:dyDescent="0.35"/>
    <row r="328" s="82" customFormat="1" x14ac:dyDescent="0.35"/>
    <row r="329" s="82" customFormat="1" x14ac:dyDescent="0.35"/>
    <row r="330" s="82" customFormat="1" x14ac:dyDescent="0.35"/>
    <row r="331" s="82" customFormat="1" x14ac:dyDescent="0.35"/>
    <row r="332" s="82" customFormat="1" x14ac:dyDescent="0.35"/>
    <row r="333" s="82" customFormat="1" x14ac:dyDescent="0.35"/>
    <row r="334" s="82" customFormat="1" x14ac:dyDescent="0.35"/>
    <row r="335" s="82" customFormat="1" x14ac:dyDescent="0.35"/>
    <row r="336" s="82" customFormat="1" x14ac:dyDescent="0.35"/>
    <row r="337" s="82" customFormat="1" x14ac:dyDescent="0.35"/>
    <row r="338" s="82" customFormat="1" x14ac:dyDescent="0.35"/>
    <row r="339" s="82" customFormat="1" x14ac:dyDescent="0.35"/>
    <row r="340" s="82" customFormat="1" x14ac:dyDescent="0.35"/>
    <row r="341" s="82" customFormat="1" x14ac:dyDescent="0.35"/>
    <row r="342" s="82" customFormat="1" x14ac:dyDescent="0.35"/>
    <row r="343" s="82" customFormat="1" x14ac:dyDescent="0.35"/>
    <row r="344" s="82" customFormat="1" x14ac:dyDescent="0.35"/>
    <row r="345" s="82" customFormat="1" x14ac:dyDescent="0.35"/>
    <row r="346" s="82" customFormat="1" x14ac:dyDescent="0.35"/>
    <row r="347" s="82" customFormat="1" x14ac:dyDescent="0.35"/>
    <row r="348" s="82" customFormat="1" x14ac:dyDescent="0.35"/>
    <row r="349" s="82" customFormat="1" x14ac:dyDescent="0.35"/>
    <row r="350" s="82" customFormat="1" x14ac:dyDescent="0.35"/>
    <row r="351" s="82" customFormat="1" x14ac:dyDescent="0.35"/>
    <row r="352" s="82" customFormat="1" x14ac:dyDescent="0.35"/>
    <row r="353" s="82" customFormat="1" x14ac:dyDescent="0.35"/>
    <row r="354" s="82" customFormat="1" x14ac:dyDescent="0.35"/>
    <row r="355" s="82" customFormat="1" x14ac:dyDescent="0.35"/>
    <row r="356" s="82" customFormat="1" x14ac:dyDescent="0.35"/>
    <row r="357" s="82" customFormat="1" x14ac:dyDescent="0.35"/>
    <row r="358" s="82" customFormat="1" x14ac:dyDescent="0.35"/>
    <row r="359" s="82" customFormat="1" x14ac:dyDescent="0.35"/>
    <row r="360" s="82" customFormat="1" x14ac:dyDescent="0.35"/>
    <row r="361" s="82" customFormat="1" x14ac:dyDescent="0.35"/>
    <row r="362" s="82" customFormat="1" x14ac:dyDescent="0.35"/>
    <row r="363" s="82" customFormat="1" x14ac:dyDescent="0.35"/>
    <row r="364" s="82" customFormat="1" x14ac:dyDescent="0.35"/>
    <row r="365" s="82" customFormat="1" x14ac:dyDescent="0.35"/>
    <row r="366" s="82" customFormat="1" x14ac:dyDescent="0.35"/>
    <row r="367" s="82" customFormat="1" x14ac:dyDescent="0.35"/>
    <row r="368" s="82" customFormat="1" x14ac:dyDescent="0.35"/>
    <row r="369" s="82" customFormat="1" x14ac:dyDescent="0.35"/>
    <row r="370" s="82" customFormat="1" x14ac:dyDescent="0.35"/>
    <row r="371" s="82" customFormat="1" x14ac:dyDescent="0.35"/>
    <row r="372" s="82" customFormat="1" x14ac:dyDescent="0.35"/>
    <row r="373" s="82" customFormat="1" x14ac:dyDescent="0.35"/>
    <row r="374" s="82" customFormat="1" x14ac:dyDescent="0.35"/>
    <row r="375" s="82" customFormat="1" x14ac:dyDescent="0.35"/>
    <row r="376" s="82" customFormat="1" x14ac:dyDescent="0.35"/>
    <row r="377" s="82" customFormat="1" x14ac:dyDescent="0.35"/>
    <row r="378" s="82" customFormat="1" x14ac:dyDescent="0.35"/>
    <row r="379" s="82" customFormat="1" x14ac:dyDescent="0.35"/>
    <row r="380" s="82" customFormat="1" x14ac:dyDescent="0.35"/>
    <row r="381" s="82" customFormat="1" x14ac:dyDescent="0.35"/>
    <row r="382" s="82" customFormat="1" x14ac:dyDescent="0.35"/>
    <row r="383" s="82" customFormat="1" x14ac:dyDescent="0.35"/>
    <row r="384" s="82" customFormat="1" x14ac:dyDescent="0.35"/>
    <row r="385" s="82" customFormat="1" x14ac:dyDescent="0.35"/>
    <row r="386" s="82" customFormat="1" x14ac:dyDescent="0.35"/>
    <row r="387" s="82" customFormat="1" x14ac:dyDescent="0.35"/>
    <row r="388" s="82" customFormat="1" x14ac:dyDescent="0.35"/>
    <row r="389" s="82" customFormat="1" x14ac:dyDescent="0.35"/>
    <row r="390" s="82" customFormat="1" x14ac:dyDescent="0.35"/>
    <row r="391" s="82" customFormat="1" x14ac:dyDescent="0.35"/>
    <row r="392" s="82" customFormat="1" x14ac:dyDescent="0.35"/>
    <row r="393" s="82" customFormat="1" x14ac:dyDescent="0.35"/>
    <row r="394" s="82" customFormat="1" x14ac:dyDescent="0.35"/>
    <row r="395" s="82" customFormat="1" x14ac:dyDescent="0.35"/>
    <row r="396" s="82" customFormat="1" x14ac:dyDescent="0.35"/>
    <row r="397" s="82" customFormat="1" x14ac:dyDescent="0.35"/>
    <row r="398" s="82" customFormat="1" x14ac:dyDescent="0.35"/>
    <row r="399" s="82" customFormat="1" x14ac:dyDescent="0.35"/>
    <row r="400" s="82" customFormat="1" x14ac:dyDescent="0.35"/>
    <row r="401" s="82" customFormat="1" x14ac:dyDescent="0.35"/>
    <row r="402" s="82" customFormat="1" x14ac:dyDescent="0.35"/>
    <row r="403" s="82" customFormat="1" x14ac:dyDescent="0.35"/>
    <row r="404" s="82" customFormat="1" x14ac:dyDescent="0.35"/>
    <row r="405" s="82" customFormat="1" x14ac:dyDescent="0.35"/>
    <row r="406" s="82" customFormat="1" x14ac:dyDescent="0.35"/>
    <row r="407" s="82" customFormat="1" x14ac:dyDescent="0.35"/>
    <row r="408" s="82" customFormat="1" x14ac:dyDescent="0.35"/>
    <row r="409" s="82" customFormat="1" x14ac:dyDescent="0.35"/>
    <row r="410" s="82" customFormat="1" x14ac:dyDescent="0.35"/>
    <row r="411" s="82" customFormat="1" x14ac:dyDescent="0.35"/>
    <row r="412" s="82" customFormat="1" x14ac:dyDescent="0.35"/>
    <row r="413" s="82" customFormat="1" x14ac:dyDescent="0.35"/>
    <row r="414" s="82" customFormat="1" x14ac:dyDescent="0.35"/>
    <row r="415" s="82" customFormat="1" x14ac:dyDescent="0.35"/>
    <row r="416" s="82" customFormat="1" x14ac:dyDescent="0.35"/>
    <row r="417" s="82" customFormat="1" x14ac:dyDescent="0.35"/>
    <row r="418" s="82" customFormat="1" x14ac:dyDescent="0.35"/>
    <row r="419" s="82" customFormat="1" x14ac:dyDescent="0.35"/>
    <row r="420" s="82" customFormat="1" x14ac:dyDescent="0.35"/>
    <row r="421" s="82" customFormat="1" x14ac:dyDescent="0.35"/>
    <row r="422" s="82" customFormat="1" x14ac:dyDescent="0.35"/>
    <row r="423" s="82" customFormat="1" x14ac:dyDescent="0.35"/>
    <row r="424" s="82" customFormat="1" x14ac:dyDescent="0.35"/>
    <row r="425" s="82" customFormat="1" x14ac:dyDescent="0.35"/>
    <row r="426" s="82" customFormat="1" x14ac:dyDescent="0.35"/>
    <row r="427" s="82" customFormat="1" x14ac:dyDescent="0.35"/>
    <row r="428" s="82" customFormat="1" x14ac:dyDescent="0.35"/>
    <row r="429" s="82" customFormat="1" x14ac:dyDescent="0.35"/>
    <row r="430" s="82" customFormat="1" x14ac:dyDescent="0.35"/>
    <row r="431" s="82" customFormat="1" x14ac:dyDescent="0.35"/>
    <row r="432" s="82" customFormat="1" x14ac:dyDescent="0.35"/>
    <row r="433" s="82" customFormat="1" x14ac:dyDescent="0.35"/>
    <row r="434" s="82" customFormat="1" x14ac:dyDescent="0.35"/>
    <row r="435" s="82" customFormat="1" x14ac:dyDescent="0.35"/>
    <row r="436" s="82" customFormat="1" x14ac:dyDescent="0.35"/>
    <row r="437" s="82" customFormat="1" x14ac:dyDescent="0.35"/>
    <row r="438" s="82" customFormat="1" x14ac:dyDescent="0.35"/>
    <row r="439" s="82" customFormat="1" x14ac:dyDescent="0.35"/>
    <row r="440" s="82" customFormat="1" x14ac:dyDescent="0.35"/>
    <row r="441" s="82" customFormat="1" x14ac:dyDescent="0.35"/>
    <row r="442" s="82" customFormat="1" x14ac:dyDescent="0.35"/>
    <row r="443" s="82" customFormat="1" x14ac:dyDescent="0.35"/>
    <row r="444" s="82" customFormat="1" x14ac:dyDescent="0.35"/>
    <row r="445" s="82" customFormat="1" x14ac:dyDescent="0.35"/>
    <row r="446" s="82" customFormat="1" x14ac:dyDescent="0.35"/>
    <row r="447" s="82" customFormat="1" x14ac:dyDescent="0.35"/>
  </sheetData>
  <mergeCells count="2">
    <mergeCell ref="A9:A11"/>
    <mergeCell ref="A27:A29"/>
  </mergeCells>
  <conditionalFormatting sqref="K15:K16">
    <cfRule type="expression" dxfId="28" priority="8" stopIfTrue="1">
      <formula>#REF!=0</formula>
    </cfRule>
  </conditionalFormatting>
  <conditionalFormatting sqref="K19:K20">
    <cfRule type="expression" dxfId="27" priority="7" stopIfTrue="1">
      <formula>#REF!=0</formula>
    </cfRule>
  </conditionalFormatting>
  <conditionalFormatting sqref="K33:K34">
    <cfRule type="expression" dxfId="26" priority="6" stopIfTrue="1">
      <formula>#REF!=0</formula>
    </cfRule>
  </conditionalFormatting>
  <conditionalFormatting sqref="K37:K38">
    <cfRule type="expression" dxfId="25" priority="5" stopIfTrue="1">
      <formula>#REF!=0</formula>
    </cfRule>
  </conditionalFormatting>
  <conditionalFormatting sqref="N11">
    <cfRule type="cellIs" dxfId="24" priority="3" stopIfTrue="1" operator="greaterThan">
      <formula>0</formula>
    </cfRule>
    <cfRule type="cellIs" dxfId="23" priority="4" stopIfTrue="1" operator="lessThan">
      <formula>0</formula>
    </cfRule>
  </conditionalFormatting>
  <conditionalFormatting sqref="N29">
    <cfRule type="cellIs" dxfId="22" priority="1" stopIfTrue="1" operator="greaterThan">
      <formula>0</formula>
    </cfRule>
    <cfRule type="cellIs" dxfId="21"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6"/>
  <sheetViews>
    <sheetView showGridLines="0" zoomScale="80" zoomScaleNormal="80" workbookViewId="0">
      <pane ySplit="1" topLeftCell="A29" activePane="bottomLeft" state="frozen"/>
      <selection pane="bottomLeft" activeCell="C62" sqref="C62:E65"/>
    </sheetView>
  </sheetViews>
  <sheetFormatPr defaultColWidth="9.26953125" defaultRowHeight="12.5" x14ac:dyDescent="0.25"/>
  <cols>
    <col min="14" max="14" width="14.26953125" customWidth="1"/>
  </cols>
  <sheetData>
    <row r="1" spans="1:14" ht="13" x14ac:dyDescent="0.3">
      <c r="A1" s="209" t="s">
        <v>66</v>
      </c>
      <c r="B1" s="210"/>
      <c r="C1" s="210"/>
      <c r="D1" s="210"/>
      <c r="E1" s="210"/>
      <c r="F1" s="210"/>
      <c r="G1" s="210"/>
      <c r="H1" s="210"/>
      <c r="I1" s="210"/>
      <c r="J1" s="210"/>
      <c r="K1" s="210"/>
      <c r="L1" s="210"/>
      <c r="M1" s="210"/>
      <c r="N1" s="211"/>
    </row>
    <row r="2" spans="1:14" ht="12.75" customHeight="1" x14ac:dyDescent="0.25">
      <c r="A2" s="212" t="s">
        <v>67</v>
      </c>
      <c r="B2" s="213"/>
      <c r="C2" s="213"/>
      <c r="D2" s="213"/>
      <c r="E2" s="213"/>
      <c r="F2" s="213"/>
      <c r="G2" s="213"/>
      <c r="H2" s="213"/>
      <c r="I2" s="213"/>
      <c r="J2" s="213"/>
      <c r="K2" s="213"/>
      <c r="L2" s="213"/>
      <c r="M2" s="213"/>
      <c r="N2" s="214"/>
    </row>
    <row r="3" spans="1:14" s="8" customFormat="1" ht="12.75" customHeight="1" x14ac:dyDescent="0.25">
      <c r="A3" s="215" t="s">
        <v>68</v>
      </c>
      <c r="B3" s="216"/>
      <c r="C3" s="216"/>
      <c r="D3" s="216"/>
      <c r="E3" s="216"/>
      <c r="F3" s="216"/>
      <c r="G3" s="216"/>
      <c r="H3" s="216"/>
      <c r="I3" s="216"/>
      <c r="J3" s="216"/>
      <c r="K3" s="216"/>
      <c r="L3" s="216"/>
      <c r="M3" s="216"/>
      <c r="N3" s="217"/>
    </row>
    <row r="4" spans="1:14" s="8" customFormat="1" x14ac:dyDescent="0.25">
      <c r="A4" s="53" t="s">
        <v>69</v>
      </c>
      <c r="B4" s="14"/>
      <c r="C4" s="14"/>
      <c r="D4" s="14"/>
      <c r="E4" s="14"/>
      <c r="F4" s="14"/>
      <c r="G4" s="14"/>
      <c r="H4" s="14"/>
      <c r="I4" s="14"/>
      <c r="J4" s="14"/>
      <c r="K4" s="14"/>
      <c r="L4" s="14"/>
      <c r="M4" s="14"/>
      <c r="N4" s="54"/>
    </row>
    <row r="5" spans="1:14" s="8" customFormat="1" x14ac:dyDescent="0.25">
      <c r="A5" s="53"/>
      <c r="B5" s="14"/>
      <c r="C5" s="14"/>
      <c r="D5" s="14"/>
      <c r="E5" s="14"/>
      <c r="F5" s="14"/>
      <c r="G5" s="14"/>
      <c r="H5" s="14"/>
      <c r="I5" s="14"/>
      <c r="J5" s="14"/>
      <c r="K5" s="14"/>
      <c r="L5" s="14"/>
      <c r="M5" s="14"/>
      <c r="N5" s="54"/>
    </row>
    <row r="6" spans="1:14" s="8" customFormat="1" x14ac:dyDescent="0.25">
      <c r="A6" s="53" t="s">
        <v>70</v>
      </c>
      <c r="B6" s="14"/>
      <c r="C6" s="14"/>
      <c r="D6" s="14"/>
      <c r="E6" s="14"/>
      <c r="F6" s="14"/>
      <c r="G6" s="14"/>
      <c r="H6" s="14"/>
      <c r="I6" s="14"/>
      <c r="J6" s="14"/>
      <c r="K6" s="14"/>
      <c r="L6" s="14"/>
      <c r="M6" s="14"/>
      <c r="N6" s="54"/>
    </row>
    <row r="7" spans="1:14" s="8" customFormat="1" x14ac:dyDescent="0.25">
      <c r="A7" s="53" t="s">
        <v>71</v>
      </c>
      <c r="B7" s="14"/>
      <c r="C7" s="14"/>
      <c r="D7" s="14"/>
      <c r="E7" s="14"/>
      <c r="F7" s="14"/>
      <c r="G7" s="14"/>
      <c r="H7" s="14"/>
      <c r="I7" s="14"/>
      <c r="J7" s="14"/>
      <c r="K7" s="14"/>
      <c r="L7" s="14"/>
      <c r="M7" s="14"/>
      <c r="N7" s="54"/>
    </row>
    <row r="8" spans="1:14" s="8" customFormat="1" x14ac:dyDescent="0.25">
      <c r="A8" s="53" t="s">
        <v>72</v>
      </c>
      <c r="B8" s="14"/>
      <c r="C8" s="14"/>
      <c r="D8" s="14"/>
      <c r="E8" s="14"/>
      <c r="F8" s="14"/>
      <c r="G8" s="14"/>
      <c r="H8" s="14"/>
      <c r="I8" s="14"/>
      <c r="J8" s="14"/>
      <c r="K8" s="14"/>
      <c r="L8" s="14"/>
      <c r="M8" s="14"/>
      <c r="N8" s="54"/>
    </row>
    <row r="9" spans="1:14" s="8" customFormat="1" x14ac:dyDescent="0.25">
      <c r="A9" s="53" t="s">
        <v>73</v>
      </c>
      <c r="B9" s="14"/>
      <c r="C9" s="14"/>
      <c r="D9" s="14"/>
      <c r="E9" s="14"/>
      <c r="F9" s="14"/>
      <c r="G9" s="14"/>
      <c r="H9" s="14"/>
      <c r="I9" s="14"/>
      <c r="J9" s="14"/>
      <c r="K9" s="14"/>
      <c r="L9" s="14"/>
      <c r="M9" s="14"/>
      <c r="N9" s="54"/>
    </row>
    <row r="10" spans="1:14" s="8" customFormat="1" x14ac:dyDescent="0.25">
      <c r="A10" s="53"/>
      <c r="B10" s="14"/>
      <c r="C10" s="14"/>
      <c r="D10" s="14"/>
      <c r="E10" s="14"/>
      <c r="F10" s="14"/>
      <c r="G10" s="14"/>
      <c r="H10" s="14"/>
      <c r="I10" s="14"/>
      <c r="J10" s="14"/>
      <c r="K10" s="14"/>
      <c r="L10" s="14"/>
      <c r="M10" s="14"/>
      <c r="N10" s="54"/>
    </row>
    <row r="11" spans="1:14" ht="12.75" customHeight="1" x14ac:dyDescent="0.25">
      <c r="A11" s="53" t="s">
        <v>74</v>
      </c>
      <c r="B11" s="2"/>
      <c r="C11" s="2"/>
      <c r="D11" s="2"/>
      <c r="E11" s="2"/>
      <c r="F11" s="2"/>
      <c r="G11" s="2"/>
      <c r="H11" s="2"/>
      <c r="I11" s="2"/>
      <c r="J11" s="2"/>
      <c r="K11" s="2"/>
      <c r="L11" s="2"/>
      <c r="M11" s="2"/>
      <c r="N11" s="55"/>
    </row>
    <row r="12" spans="1:14" x14ac:dyDescent="0.25">
      <c r="A12" s="53" t="s">
        <v>2075</v>
      </c>
      <c r="B12" s="2"/>
      <c r="C12" s="2"/>
      <c r="D12" s="2"/>
      <c r="E12" s="2"/>
      <c r="F12" s="2"/>
      <c r="G12" s="2"/>
      <c r="H12" s="2"/>
      <c r="I12" s="2"/>
      <c r="J12" s="2"/>
      <c r="K12" s="2"/>
      <c r="L12" s="2"/>
      <c r="M12" s="2"/>
      <c r="N12" s="55"/>
    </row>
    <row r="13" spans="1:14" x14ac:dyDescent="0.25">
      <c r="A13" s="53" t="s">
        <v>2074</v>
      </c>
      <c r="B13" s="2"/>
      <c r="C13" s="2"/>
      <c r="D13" s="2"/>
      <c r="E13" s="2"/>
      <c r="F13" s="2"/>
      <c r="G13" s="2"/>
      <c r="H13" s="2"/>
      <c r="I13" s="2"/>
      <c r="J13" s="2"/>
      <c r="K13" s="2"/>
      <c r="L13" s="2"/>
      <c r="M13" s="2"/>
      <c r="N13" s="55"/>
    </row>
    <row r="14" spans="1:14" x14ac:dyDescent="0.25">
      <c r="A14" s="53" t="s">
        <v>75</v>
      </c>
      <c r="B14" s="2"/>
      <c r="C14" s="2"/>
      <c r="D14" s="2"/>
      <c r="E14" s="2"/>
      <c r="F14" s="2"/>
      <c r="G14" s="2"/>
      <c r="H14" s="2"/>
      <c r="I14" s="2"/>
      <c r="J14" s="2"/>
      <c r="K14" s="2"/>
      <c r="L14" s="2"/>
      <c r="M14" s="2"/>
      <c r="N14" s="55"/>
    </row>
    <row r="15" spans="1:14" x14ac:dyDescent="0.25">
      <c r="A15" s="53" t="s">
        <v>76</v>
      </c>
      <c r="B15" s="2"/>
      <c r="C15" s="2"/>
      <c r="D15" s="2"/>
      <c r="E15" s="2"/>
      <c r="F15" s="2"/>
      <c r="G15" s="2"/>
      <c r="H15" s="2"/>
      <c r="I15" s="2"/>
      <c r="J15" s="2"/>
      <c r="K15" s="2"/>
      <c r="L15" s="2"/>
      <c r="M15" s="2"/>
      <c r="N15" s="55"/>
    </row>
    <row r="16" spans="1:14" x14ac:dyDescent="0.25">
      <c r="A16" s="53" t="s">
        <v>77</v>
      </c>
      <c r="B16" s="2"/>
      <c r="C16" s="2"/>
      <c r="D16" s="2"/>
      <c r="E16" s="2"/>
      <c r="F16" s="2"/>
      <c r="G16" s="2"/>
      <c r="H16" s="2"/>
      <c r="I16" s="2"/>
      <c r="J16" s="2"/>
      <c r="K16" s="2"/>
      <c r="L16" s="2"/>
      <c r="M16" s="2"/>
      <c r="N16" s="55"/>
    </row>
    <row r="17" spans="1:14" x14ac:dyDescent="0.25">
      <c r="A17" s="53" t="s">
        <v>78</v>
      </c>
      <c r="B17" s="2"/>
      <c r="C17" s="2"/>
      <c r="D17" s="2"/>
      <c r="E17" s="2"/>
      <c r="F17" s="2"/>
      <c r="G17" s="2"/>
      <c r="H17" s="2"/>
      <c r="I17" s="2"/>
      <c r="J17" s="2"/>
      <c r="K17" s="2"/>
      <c r="L17" s="2"/>
      <c r="M17" s="2"/>
      <c r="N17" s="55"/>
    </row>
    <row r="18" spans="1:14" ht="15" customHeight="1" x14ac:dyDescent="0.25">
      <c r="A18" s="56" t="s">
        <v>2073</v>
      </c>
      <c r="B18" s="57"/>
      <c r="C18" s="57"/>
      <c r="D18" s="57"/>
      <c r="E18" s="57"/>
      <c r="F18" s="57"/>
      <c r="G18" s="57"/>
      <c r="H18" s="57"/>
      <c r="I18" s="57"/>
      <c r="J18" s="57"/>
      <c r="K18" s="57"/>
      <c r="L18" s="57"/>
      <c r="M18" s="57"/>
      <c r="N18" s="58"/>
    </row>
    <row r="20" spans="1:14" ht="12.75" customHeight="1" x14ac:dyDescent="0.25">
      <c r="A20" s="218" t="s">
        <v>79</v>
      </c>
      <c r="B20" s="219"/>
      <c r="C20" s="219"/>
      <c r="D20" s="219"/>
      <c r="E20" s="219"/>
      <c r="F20" s="219"/>
      <c r="G20" s="219"/>
      <c r="H20" s="219"/>
      <c r="I20" s="219"/>
      <c r="J20" s="219"/>
      <c r="K20" s="219"/>
      <c r="L20" s="219"/>
      <c r="M20" s="219"/>
      <c r="N20" s="220"/>
    </row>
    <row r="21" spans="1:14" ht="12.75" customHeight="1" x14ac:dyDescent="0.25">
      <c r="A21" s="221" t="s">
        <v>80</v>
      </c>
      <c r="B21" s="222"/>
      <c r="C21" s="223"/>
      <c r="D21" s="224" t="s">
        <v>81</v>
      </c>
      <c r="E21" s="225"/>
      <c r="F21" s="225"/>
      <c r="G21" s="225"/>
      <c r="H21" s="225"/>
      <c r="I21" s="225"/>
      <c r="J21" s="225"/>
      <c r="K21" s="225"/>
      <c r="L21" s="225"/>
      <c r="M21" s="225"/>
      <c r="N21" s="226"/>
    </row>
    <row r="22" spans="1:14" ht="13" x14ac:dyDescent="0.25">
      <c r="A22" s="15"/>
      <c r="B22" s="16"/>
      <c r="C22" s="17"/>
      <c r="D22" s="18" t="s">
        <v>82</v>
      </c>
      <c r="E22" s="12"/>
      <c r="F22" s="12"/>
      <c r="G22" s="12"/>
      <c r="H22" s="12"/>
      <c r="I22" s="12"/>
      <c r="J22" s="12"/>
      <c r="K22" s="12"/>
      <c r="L22" s="12"/>
      <c r="M22" s="12"/>
      <c r="N22" s="13"/>
    </row>
    <row r="23" spans="1:14" ht="12.75" customHeight="1" x14ac:dyDescent="0.25">
      <c r="A23" s="227" t="s">
        <v>83</v>
      </c>
      <c r="B23" s="228"/>
      <c r="C23" s="229"/>
      <c r="D23" s="230" t="s">
        <v>84</v>
      </c>
      <c r="E23" s="231"/>
      <c r="F23" s="231"/>
      <c r="G23" s="231"/>
      <c r="H23" s="231"/>
      <c r="I23" s="231"/>
      <c r="J23" s="231"/>
      <c r="K23" s="231"/>
      <c r="L23" s="231"/>
      <c r="M23" s="231"/>
      <c r="N23" s="232"/>
    </row>
    <row r="24" spans="1:14" ht="12.75" customHeight="1" x14ac:dyDescent="0.25">
      <c r="A24" s="221" t="s">
        <v>85</v>
      </c>
      <c r="B24" s="222"/>
      <c r="C24" s="223"/>
      <c r="D24" s="224" t="s">
        <v>86</v>
      </c>
      <c r="E24" s="225"/>
      <c r="F24" s="225"/>
      <c r="G24" s="225"/>
      <c r="H24" s="225"/>
      <c r="I24" s="225"/>
      <c r="J24" s="225"/>
      <c r="K24" s="225"/>
      <c r="L24" s="225"/>
      <c r="M24" s="225"/>
      <c r="N24" s="226"/>
    </row>
    <row r="25" spans="1:14" ht="12.75" customHeight="1" x14ac:dyDescent="0.25">
      <c r="A25" s="221" t="s">
        <v>87</v>
      </c>
      <c r="B25" s="222"/>
      <c r="C25" s="223"/>
      <c r="D25" s="224" t="s">
        <v>88</v>
      </c>
      <c r="E25" s="225"/>
      <c r="F25" s="225"/>
      <c r="G25" s="225"/>
      <c r="H25" s="225"/>
      <c r="I25" s="225"/>
      <c r="J25" s="225"/>
      <c r="K25" s="225"/>
      <c r="L25" s="225"/>
      <c r="M25" s="225"/>
      <c r="N25" s="226"/>
    </row>
    <row r="26" spans="1:14" ht="13" x14ac:dyDescent="0.25">
      <c r="A26" s="19"/>
      <c r="B26" s="20"/>
      <c r="C26" s="21"/>
      <c r="D26" s="10" t="s">
        <v>89</v>
      </c>
      <c r="E26" s="2"/>
      <c r="F26" s="2"/>
      <c r="G26" s="2"/>
      <c r="H26" s="2"/>
      <c r="I26" s="2"/>
      <c r="J26" s="2"/>
      <c r="K26" s="2"/>
      <c r="L26" s="2"/>
      <c r="M26" s="2"/>
      <c r="N26" s="11"/>
    </row>
    <row r="27" spans="1:14" ht="12.75" customHeight="1" x14ac:dyDescent="0.25">
      <c r="A27" s="15"/>
      <c r="B27" s="16"/>
      <c r="C27" s="17"/>
      <c r="D27" s="18" t="s">
        <v>90</v>
      </c>
      <c r="E27" s="12"/>
      <c r="F27" s="12"/>
      <c r="G27" s="12"/>
      <c r="H27" s="12"/>
      <c r="I27" s="12"/>
      <c r="J27" s="12"/>
      <c r="K27" s="12"/>
      <c r="L27" s="12"/>
      <c r="M27" s="12"/>
      <c r="N27" s="13"/>
    </row>
    <row r="28" spans="1:14" s="8" customFormat="1" ht="12.75" customHeight="1" x14ac:dyDescent="0.25">
      <c r="A28" s="221" t="s">
        <v>91</v>
      </c>
      <c r="B28" s="222"/>
      <c r="C28" s="223"/>
      <c r="D28" s="224" t="s">
        <v>92</v>
      </c>
      <c r="E28" s="225"/>
      <c r="F28" s="225"/>
      <c r="G28" s="225"/>
      <c r="H28" s="225"/>
      <c r="I28" s="225"/>
      <c r="J28" s="225"/>
      <c r="K28" s="225"/>
      <c r="L28" s="225"/>
      <c r="M28" s="225"/>
      <c r="N28" s="233"/>
    </row>
    <row r="29" spans="1:14" s="8" customFormat="1" ht="12.75" customHeight="1" x14ac:dyDescent="0.25">
      <c r="A29" s="15"/>
      <c r="B29" s="16"/>
      <c r="C29" s="17"/>
      <c r="D29" s="18" t="s">
        <v>93</v>
      </c>
      <c r="E29" s="12"/>
      <c r="F29" s="12"/>
      <c r="G29" s="12"/>
      <c r="H29" s="12"/>
      <c r="I29" s="12"/>
      <c r="J29" s="12"/>
      <c r="K29" s="12"/>
      <c r="L29" s="12"/>
      <c r="M29" s="12"/>
      <c r="N29" s="22"/>
    </row>
    <row r="30" spans="1:14" ht="12.75" customHeight="1" x14ac:dyDescent="0.25">
      <c r="A30" s="221" t="s">
        <v>94</v>
      </c>
      <c r="B30" s="222"/>
      <c r="C30" s="223"/>
      <c r="D30" s="224" t="s">
        <v>95</v>
      </c>
      <c r="E30" s="225"/>
      <c r="F30" s="225"/>
      <c r="G30" s="225"/>
      <c r="H30" s="225"/>
      <c r="I30" s="225"/>
      <c r="J30" s="225"/>
      <c r="K30" s="225"/>
      <c r="L30" s="225"/>
      <c r="M30" s="225"/>
      <c r="N30" s="226"/>
    </row>
    <row r="31" spans="1:14" ht="13" x14ac:dyDescent="0.25">
      <c r="A31" s="15"/>
      <c r="B31" s="16"/>
      <c r="C31" s="17"/>
      <c r="D31" s="18" t="s">
        <v>96</v>
      </c>
      <c r="E31" s="12"/>
      <c r="F31" s="12"/>
      <c r="G31" s="12"/>
      <c r="H31" s="12"/>
      <c r="I31" s="12"/>
      <c r="J31" s="12"/>
      <c r="K31" s="12"/>
      <c r="L31" s="12"/>
      <c r="M31" s="12"/>
      <c r="N31" s="13"/>
    </row>
    <row r="32" spans="1:14" ht="12.75" customHeight="1" x14ac:dyDescent="0.25">
      <c r="A32" s="221" t="s">
        <v>97</v>
      </c>
      <c r="B32" s="222"/>
      <c r="C32" s="223"/>
      <c r="D32" s="224" t="s">
        <v>98</v>
      </c>
      <c r="E32" s="225"/>
      <c r="F32" s="225"/>
      <c r="G32" s="225"/>
      <c r="H32" s="225"/>
      <c r="I32" s="225"/>
      <c r="J32" s="225"/>
      <c r="K32" s="225"/>
      <c r="L32" s="225"/>
      <c r="M32" s="225"/>
      <c r="N32" s="226"/>
    </row>
    <row r="33" spans="1:14" ht="13" x14ac:dyDescent="0.25">
      <c r="A33" s="15"/>
      <c r="B33" s="16"/>
      <c r="C33" s="17"/>
      <c r="D33" s="18" t="s">
        <v>99</v>
      </c>
      <c r="E33" s="12"/>
      <c r="F33" s="12"/>
      <c r="G33" s="12"/>
      <c r="H33" s="12"/>
      <c r="I33" s="12"/>
      <c r="J33" s="12"/>
      <c r="K33" s="12"/>
      <c r="L33" s="12"/>
      <c r="M33" s="12"/>
      <c r="N33" s="13"/>
    </row>
    <row r="34" spans="1:14" ht="12.75" customHeight="1" x14ac:dyDescent="0.25">
      <c r="A34" s="227" t="s">
        <v>100</v>
      </c>
      <c r="B34" s="228"/>
      <c r="C34" s="229"/>
      <c r="D34" s="230" t="s">
        <v>101</v>
      </c>
      <c r="E34" s="231"/>
      <c r="F34" s="231"/>
      <c r="G34" s="231"/>
      <c r="H34" s="231"/>
      <c r="I34" s="231"/>
      <c r="J34" s="231"/>
      <c r="K34" s="231"/>
      <c r="L34" s="231"/>
      <c r="M34" s="231"/>
      <c r="N34" s="232"/>
    </row>
    <row r="35" spans="1:14" ht="12.75" customHeight="1" x14ac:dyDescent="0.25">
      <c r="A35" s="221" t="s">
        <v>102</v>
      </c>
      <c r="B35" s="222"/>
      <c r="C35" s="223"/>
      <c r="D35" s="224" t="s">
        <v>103</v>
      </c>
      <c r="E35" s="225"/>
      <c r="F35" s="225"/>
      <c r="G35" s="225"/>
      <c r="H35" s="225"/>
      <c r="I35" s="225"/>
      <c r="J35" s="225"/>
      <c r="K35" s="225"/>
      <c r="L35" s="225"/>
      <c r="M35" s="225"/>
      <c r="N35" s="226"/>
    </row>
    <row r="36" spans="1:14" ht="13" x14ac:dyDescent="0.25">
      <c r="A36" s="15"/>
      <c r="B36" s="16"/>
      <c r="C36" s="17"/>
      <c r="D36" s="18" t="s">
        <v>104</v>
      </c>
      <c r="E36" s="12"/>
      <c r="F36" s="12"/>
      <c r="G36" s="12"/>
      <c r="H36" s="12"/>
      <c r="I36" s="12"/>
      <c r="J36" s="12"/>
      <c r="K36" s="12"/>
      <c r="L36" s="12"/>
      <c r="M36" s="12"/>
      <c r="N36" s="13"/>
    </row>
    <row r="37" spans="1:14" ht="12.75" customHeight="1" x14ac:dyDescent="0.25">
      <c r="A37" s="221" t="s">
        <v>105</v>
      </c>
      <c r="B37" s="222"/>
      <c r="C37" s="223"/>
      <c r="D37" s="224" t="s">
        <v>106</v>
      </c>
      <c r="E37" s="225"/>
      <c r="F37" s="225"/>
      <c r="G37" s="225"/>
      <c r="H37" s="225"/>
      <c r="I37" s="225"/>
      <c r="J37" s="225"/>
      <c r="K37" s="225"/>
      <c r="L37" s="225"/>
      <c r="M37" s="225"/>
      <c r="N37" s="226"/>
    </row>
    <row r="38" spans="1:14" ht="13" x14ac:dyDescent="0.25">
      <c r="A38" s="19"/>
      <c r="B38" s="20"/>
      <c r="C38" s="21"/>
      <c r="D38" s="10" t="s">
        <v>107</v>
      </c>
      <c r="E38" s="2"/>
      <c r="F38" s="2"/>
      <c r="G38" s="2"/>
      <c r="H38" s="2"/>
      <c r="I38" s="2"/>
      <c r="J38" s="2"/>
      <c r="K38" s="2"/>
      <c r="L38" s="2"/>
      <c r="M38" s="2"/>
      <c r="N38" s="11"/>
    </row>
    <row r="39" spans="1:14" ht="13" x14ac:dyDescent="0.25">
      <c r="A39" s="19"/>
      <c r="B39" s="20"/>
      <c r="C39" s="21"/>
      <c r="D39" s="10" t="s">
        <v>108</v>
      </c>
      <c r="E39" s="2"/>
      <c r="F39" s="2"/>
      <c r="G39" s="2"/>
      <c r="H39" s="2"/>
      <c r="I39" s="2"/>
      <c r="J39" s="2"/>
      <c r="K39" s="2"/>
      <c r="L39" s="2"/>
      <c r="M39" s="2"/>
      <c r="N39" s="11"/>
    </row>
    <row r="40" spans="1:14" ht="13" x14ac:dyDescent="0.25">
      <c r="A40" s="19"/>
      <c r="B40" s="20"/>
      <c r="C40" s="21"/>
      <c r="D40" s="10" t="s">
        <v>109</v>
      </c>
      <c r="E40" s="2"/>
      <c r="F40" s="2"/>
      <c r="G40" s="2"/>
      <c r="H40" s="2"/>
      <c r="I40" s="2"/>
      <c r="J40" s="2"/>
      <c r="K40" s="2"/>
      <c r="L40" s="2"/>
      <c r="M40" s="2"/>
      <c r="N40" s="11"/>
    </row>
    <row r="41" spans="1:14" ht="13" x14ac:dyDescent="0.25">
      <c r="A41" s="15"/>
      <c r="B41" s="16"/>
      <c r="C41" s="17"/>
      <c r="D41" s="18" t="s">
        <v>110</v>
      </c>
      <c r="E41" s="12"/>
      <c r="F41" s="12"/>
      <c r="G41" s="12"/>
      <c r="H41" s="12"/>
      <c r="I41" s="12"/>
      <c r="J41" s="12"/>
      <c r="K41" s="12"/>
      <c r="L41" s="12"/>
      <c r="M41" s="12"/>
      <c r="N41" s="13"/>
    </row>
    <row r="42" spans="1:14" ht="12.75" customHeight="1" x14ac:dyDescent="0.25">
      <c r="A42" s="221" t="s">
        <v>111</v>
      </c>
      <c r="B42" s="222"/>
      <c r="C42" s="223"/>
      <c r="D42" s="224" t="s">
        <v>112</v>
      </c>
      <c r="E42" s="225"/>
      <c r="F42" s="225"/>
      <c r="G42" s="225"/>
      <c r="H42" s="225"/>
      <c r="I42" s="225"/>
      <c r="J42" s="225"/>
      <c r="K42" s="225"/>
      <c r="L42" s="225"/>
      <c r="M42" s="225"/>
      <c r="N42" s="226"/>
    </row>
    <row r="43" spans="1:14" ht="13" x14ac:dyDescent="0.25">
      <c r="A43" s="15"/>
      <c r="B43" s="16"/>
      <c r="C43" s="17"/>
      <c r="D43" s="18" t="s">
        <v>113</v>
      </c>
      <c r="E43" s="12"/>
      <c r="F43" s="12"/>
      <c r="G43" s="12"/>
      <c r="H43" s="12"/>
      <c r="I43" s="12"/>
      <c r="J43" s="12"/>
      <c r="K43" s="12"/>
      <c r="L43" s="12"/>
      <c r="M43" s="12"/>
      <c r="N43" s="13"/>
    </row>
    <row r="44" spans="1:14" ht="13" x14ac:dyDescent="0.25">
      <c r="A44" s="234" t="s">
        <v>114</v>
      </c>
      <c r="B44" s="235"/>
      <c r="C44" s="236"/>
      <c r="D44" s="310" t="s">
        <v>115</v>
      </c>
      <c r="E44" s="311"/>
      <c r="F44" s="311"/>
      <c r="G44" s="311"/>
      <c r="H44" s="311"/>
      <c r="I44" s="311"/>
      <c r="J44" s="311"/>
      <c r="K44" s="311"/>
      <c r="L44" s="311"/>
      <c r="M44" s="311"/>
      <c r="N44" s="312"/>
    </row>
    <row r="45" spans="1:14" ht="13" x14ac:dyDescent="0.25">
      <c r="A45" s="39"/>
      <c r="B45" s="20"/>
      <c r="C45" s="40"/>
      <c r="D45" s="313"/>
      <c r="E45" s="314"/>
      <c r="F45" s="314"/>
      <c r="G45" s="314"/>
      <c r="H45" s="314"/>
      <c r="I45" s="314"/>
      <c r="J45" s="314"/>
      <c r="K45" s="314"/>
      <c r="L45" s="314"/>
      <c r="M45" s="314"/>
      <c r="N45" s="315"/>
    </row>
    <row r="46" spans="1:14" ht="13" x14ac:dyDescent="0.25">
      <c r="A46" s="41"/>
      <c r="B46" s="42"/>
      <c r="C46" s="43"/>
      <c r="D46" s="316"/>
      <c r="E46" s="317"/>
      <c r="F46" s="317"/>
      <c r="G46" s="317"/>
      <c r="H46" s="317"/>
      <c r="I46" s="317"/>
      <c r="J46" s="317"/>
      <c r="K46" s="317"/>
      <c r="L46" s="317"/>
      <c r="M46" s="317"/>
      <c r="N46" s="318"/>
    </row>
    <row r="47" spans="1:14" ht="13" x14ac:dyDescent="0.25">
      <c r="A47" s="234" t="s">
        <v>116</v>
      </c>
      <c r="B47" s="235"/>
      <c r="C47" s="236"/>
      <c r="D47" s="310" t="s">
        <v>117</v>
      </c>
      <c r="E47" s="311"/>
      <c r="F47" s="311"/>
      <c r="G47" s="311"/>
      <c r="H47" s="311"/>
      <c r="I47" s="311"/>
      <c r="J47" s="311"/>
      <c r="K47" s="311"/>
      <c r="L47" s="311"/>
      <c r="M47" s="311"/>
      <c r="N47" s="312"/>
    </row>
    <row r="48" spans="1:14" ht="13" x14ac:dyDescent="0.25">
      <c r="A48" s="41"/>
      <c r="B48" s="42"/>
      <c r="C48" s="43"/>
      <c r="D48" s="316"/>
      <c r="E48" s="317"/>
      <c r="F48" s="317"/>
      <c r="G48" s="317"/>
      <c r="H48" s="317"/>
      <c r="I48" s="317"/>
      <c r="J48" s="317"/>
      <c r="K48" s="317"/>
      <c r="L48" s="317"/>
      <c r="M48" s="317"/>
      <c r="N48" s="318"/>
    </row>
    <row r="49" spans="1:11" ht="13" thickBot="1" x14ac:dyDescent="0.3"/>
    <row r="50" spans="1:11" ht="13" thickBot="1" x14ac:dyDescent="0.3">
      <c r="A50" s="319" t="s">
        <v>118</v>
      </c>
      <c r="B50" s="320"/>
      <c r="C50" s="320"/>
      <c r="D50" s="320"/>
      <c r="E50" s="320"/>
      <c r="F50" s="320"/>
      <c r="G50" s="320"/>
      <c r="H50" s="320"/>
      <c r="I50" s="321"/>
      <c r="J50" s="123"/>
      <c r="K50" s="124"/>
    </row>
    <row r="51" spans="1:11" ht="13" thickBot="1" x14ac:dyDescent="0.3">
      <c r="A51" s="322" t="s">
        <v>119</v>
      </c>
      <c r="B51" s="322" t="s">
        <v>120</v>
      </c>
      <c r="C51" s="322" t="s">
        <v>121</v>
      </c>
      <c r="D51" s="322" t="s">
        <v>122</v>
      </c>
      <c r="E51" s="322" t="s">
        <v>123</v>
      </c>
      <c r="F51" s="322" t="s">
        <v>124</v>
      </c>
      <c r="G51" s="324" t="s">
        <v>125</v>
      </c>
      <c r="H51" s="325"/>
      <c r="I51" s="325"/>
      <c r="J51" s="325"/>
      <c r="K51" s="326"/>
    </row>
    <row r="52" spans="1:11" ht="23.5" thickBot="1" x14ac:dyDescent="0.3">
      <c r="A52" s="323"/>
      <c r="B52" s="323"/>
      <c r="C52" s="323"/>
      <c r="D52" s="323"/>
      <c r="E52" s="323"/>
      <c r="F52" s="323"/>
      <c r="G52" s="120" t="s">
        <v>126</v>
      </c>
      <c r="H52" s="120" t="s">
        <v>127</v>
      </c>
      <c r="I52" s="120" t="s">
        <v>128</v>
      </c>
      <c r="J52" s="119"/>
      <c r="K52" s="125"/>
    </row>
    <row r="53" spans="1:11" ht="13" thickBot="1" x14ac:dyDescent="0.3">
      <c r="A53" s="121" t="s">
        <v>129</v>
      </c>
      <c r="B53" s="122">
        <v>7E+18</v>
      </c>
      <c r="C53" s="327" t="s">
        <v>130</v>
      </c>
      <c r="D53" s="328"/>
      <c r="E53" s="329"/>
      <c r="F53" s="128">
        <v>40211</v>
      </c>
      <c r="G53" s="336" t="s">
        <v>47</v>
      </c>
      <c r="H53" s="130" t="s">
        <v>131</v>
      </c>
      <c r="I53" s="130">
        <v>1</v>
      </c>
      <c r="J53" s="119"/>
      <c r="K53" s="125"/>
    </row>
    <row r="54" spans="1:11" ht="13" thickBot="1" x14ac:dyDescent="0.3">
      <c r="A54" s="121" t="s">
        <v>132</v>
      </c>
      <c r="B54" s="131" t="s">
        <v>133</v>
      </c>
      <c r="C54" s="330"/>
      <c r="D54" s="331"/>
      <c r="E54" s="332"/>
      <c r="F54" s="128">
        <v>40504</v>
      </c>
      <c r="G54" s="337"/>
      <c r="H54" s="130" t="s">
        <v>134</v>
      </c>
      <c r="I54" s="130">
        <v>2</v>
      </c>
      <c r="J54" s="119"/>
      <c r="K54" s="125"/>
    </row>
    <row r="55" spans="1:11" ht="13" thickBot="1" x14ac:dyDescent="0.3">
      <c r="A55" s="121" t="s">
        <v>135</v>
      </c>
      <c r="B55" s="131" t="s">
        <v>136</v>
      </c>
      <c r="C55" s="330"/>
      <c r="D55" s="331"/>
      <c r="E55" s="332"/>
      <c r="F55" s="128">
        <v>41036</v>
      </c>
      <c r="G55" s="130" t="s">
        <v>131</v>
      </c>
      <c r="H55" s="132" t="s">
        <v>47</v>
      </c>
      <c r="I55" s="130">
        <v>3</v>
      </c>
      <c r="J55" s="119"/>
      <c r="K55" s="125"/>
    </row>
    <row r="56" spans="1:11" ht="13" thickBot="1" x14ac:dyDescent="0.3">
      <c r="A56" s="121" t="s">
        <v>137</v>
      </c>
      <c r="B56" s="131" t="s">
        <v>138</v>
      </c>
      <c r="C56" s="333"/>
      <c r="D56" s="334"/>
      <c r="E56" s="335"/>
      <c r="F56" s="128">
        <v>41691</v>
      </c>
      <c r="G56" s="336" t="s">
        <v>47</v>
      </c>
      <c r="H56" s="130" t="s">
        <v>139</v>
      </c>
      <c r="I56" s="130">
        <v>4</v>
      </c>
      <c r="J56" s="119"/>
      <c r="K56" s="125"/>
    </row>
    <row r="57" spans="1:11" ht="13" thickBot="1" x14ac:dyDescent="0.3">
      <c r="A57" s="121" t="s">
        <v>140</v>
      </c>
      <c r="B57" s="131" t="s">
        <v>141</v>
      </c>
      <c r="C57" s="327" t="s">
        <v>142</v>
      </c>
      <c r="D57" s="328"/>
      <c r="E57" s="329"/>
      <c r="F57" s="128">
        <v>41820</v>
      </c>
      <c r="G57" s="337"/>
      <c r="H57" s="130">
        <v>4</v>
      </c>
      <c r="I57" s="132" t="s">
        <v>47</v>
      </c>
      <c r="J57" s="119"/>
      <c r="K57" s="125"/>
    </row>
    <row r="58" spans="1:11" ht="13" thickBot="1" x14ac:dyDescent="0.3">
      <c r="A58" s="121" t="s">
        <v>143</v>
      </c>
      <c r="B58" s="131" t="s">
        <v>144</v>
      </c>
      <c r="C58" s="330"/>
      <c r="D58" s="331"/>
      <c r="E58" s="332"/>
      <c r="F58" s="128">
        <v>42607</v>
      </c>
      <c r="G58" s="338" t="s">
        <v>145</v>
      </c>
      <c r="H58" s="132" t="s">
        <v>47</v>
      </c>
      <c r="I58" s="130">
        <v>5</v>
      </c>
      <c r="J58" s="119"/>
      <c r="K58" s="125"/>
    </row>
    <row r="59" spans="1:11" ht="13" thickBot="1" x14ac:dyDescent="0.3">
      <c r="A59" s="121" t="s">
        <v>146</v>
      </c>
      <c r="B59" s="131" t="s">
        <v>147</v>
      </c>
      <c r="C59" s="330"/>
      <c r="D59" s="331"/>
      <c r="E59" s="332"/>
      <c r="F59" s="128">
        <v>43668</v>
      </c>
      <c r="G59" s="339"/>
      <c r="H59" s="130" t="s">
        <v>148</v>
      </c>
      <c r="I59" s="336" t="s">
        <v>47</v>
      </c>
      <c r="J59" s="119"/>
      <c r="K59" s="125"/>
    </row>
    <row r="60" spans="1:11" ht="13" thickBot="1" x14ac:dyDescent="0.3">
      <c r="A60" s="121" t="s">
        <v>149</v>
      </c>
      <c r="B60" s="131" t="s">
        <v>150</v>
      </c>
      <c r="C60" s="330"/>
      <c r="D60" s="331"/>
      <c r="E60" s="332"/>
      <c r="F60" s="128">
        <v>42935</v>
      </c>
      <c r="G60" s="341">
        <v>4</v>
      </c>
      <c r="H60" s="130" t="s">
        <v>151</v>
      </c>
      <c r="I60" s="340"/>
      <c r="J60" s="119"/>
      <c r="K60" s="125"/>
    </row>
    <row r="61" spans="1:11" ht="13" thickBot="1" x14ac:dyDescent="0.3">
      <c r="A61" s="121" t="s">
        <v>152</v>
      </c>
      <c r="B61" s="131" t="s">
        <v>153</v>
      </c>
      <c r="C61" s="333"/>
      <c r="D61" s="334"/>
      <c r="E61" s="335"/>
      <c r="F61" s="128">
        <v>43668</v>
      </c>
      <c r="G61" s="342"/>
      <c r="H61" s="130">
        <v>5</v>
      </c>
      <c r="I61" s="337"/>
      <c r="J61" s="119"/>
      <c r="K61" s="125"/>
    </row>
    <row r="62" spans="1:11" ht="23.5" thickBot="1" x14ac:dyDescent="0.3">
      <c r="A62" s="121" t="s">
        <v>154</v>
      </c>
      <c r="B62" s="131" t="s">
        <v>155</v>
      </c>
      <c r="C62" s="343" t="s">
        <v>156</v>
      </c>
      <c r="D62" s="344"/>
      <c r="E62" s="345"/>
      <c r="F62" s="128">
        <v>43971</v>
      </c>
      <c r="G62" s="129" t="s">
        <v>157</v>
      </c>
      <c r="H62" s="129" t="s">
        <v>158</v>
      </c>
      <c r="I62" s="130">
        <v>6</v>
      </c>
      <c r="J62" s="119"/>
      <c r="K62" s="125"/>
    </row>
    <row r="63" spans="1:11" ht="13" thickBot="1" x14ac:dyDescent="0.3">
      <c r="A63" s="133" t="s">
        <v>159</v>
      </c>
      <c r="B63" s="131" t="s">
        <v>160</v>
      </c>
      <c r="C63" s="346"/>
      <c r="D63" s="347"/>
      <c r="E63" s="348"/>
      <c r="F63" s="128">
        <v>43983</v>
      </c>
      <c r="G63" s="352" t="s">
        <v>47</v>
      </c>
      <c r="H63" s="353"/>
      <c r="I63" s="354"/>
      <c r="J63" s="119"/>
      <c r="K63" s="125"/>
    </row>
    <row r="64" spans="1:11" ht="25.5" thickBot="1" x14ac:dyDescent="0.3">
      <c r="A64" s="134" t="s">
        <v>161</v>
      </c>
      <c r="B64" s="131" t="s">
        <v>162</v>
      </c>
      <c r="C64" s="346"/>
      <c r="D64" s="347"/>
      <c r="E64" s="348"/>
      <c r="F64" s="128">
        <v>44012</v>
      </c>
      <c r="G64" s="355"/>
      <c r="H64" s="356"/>
      <c r="I64" s="357"/>
      <c r="J64" s="119"/>
      <c r="K64" s="125"/>
    </row>
    <row r="65" spans="1:11" ht="25.5" thickBot="1" x14ac:dyDescent="0.3">
      <c r="A65" s="134" t="s">
        <v>163</v>
      </c>
      <c r="B65" s="131" t="s">
        <v>164</v>
      </c>
      <c r="C65" s="349"/>
      <c r="D65" s="350"/>
      <c r="E65" s="351"/>
      <c r="F65" s="128">
        <v>44004</v>
      </c>
      <c r="G65" s="358"/>
      <c r="H65" s="359"/>
      <c r="I65" s="360"/>
      <c r="J65" s="119"/>
      <c r="K65" s="125"/>
    </row>
    <row r="66" spans="1:11" ht="13" thickBot="1" x14ac:dyDescent="0.3">
      <c r="A66" s="361" t="s">
        <v>165</v>
      </c>
      <c r="B66" s="362"/>
      <c r="C66" s="362"/>
      <c r="D66" s="362"/>
      <c r="E66" s="362"/>
      <c r="F66" s="362"/>
      <c r="G66" s="362"/>
      <c r="H66" s="362"/>
      <c r="I66" s="363"/>
      <c r="J66" s="126"/>
      <c r="K66" s="127"/>
    </row>
  </sheetData>
  <sheetProtection sort="0" autoFilter="0"/>
  <mergeCells count="20">
    <mergeCell ref="I59:I61"/>
    <mergeCell ref="G60:G61"/>
    <mergeCell ref="C62:E65"/>
    <mergeCell ref="G63:I65"/>
    <mergeCell ref="A66:I66"/>
    <mergeCell ref="C53:E56"/>
    <mergeCell ref="G53:G54"/>
    <mergeCell ref="G56:G57"/>
    <mergeCell ref="C57:E61"/>
    <mergeCell ref="G58:G59"/>
    <mergeCell ref="D44:N46"/>
    <mergeCell ref="D47:N48"/>
    <mergeCell ref="A50:I50"/>
    <mergeCell ref="A51:A52"/>
    <mergeCell ref="B51:B52"/>
    <mergeCell ref="C51:C52"/>
    <mergeCell ref="D51:D52"/>
    <mergeCell ref="E51:E52"/>
    <mergeCell ref="F51:F52"/>
    <mergeCell ref="G51:K51"/>
  </mergeCells>
  <phoneticPr fontId="3" type="noConversion"/>
  <hyperlinks>
    <hyperlink ref="A53" r:id="rId1" location="3.1.3" tooltip="IOS version history" display="https://en.wikipedia.org/wiki/IOS_version_history - 3.1.3" xr:uid="{25DEA6F4-7591-4661-B527-48556109D12C}"/>
    <hyperlink ref="H53" r:id="rId2" tooltip="IPhone (1st generation)" display="https://en.wikipedia.org/wiki/IPhone_(1st_generation)" xr:uid="{19AFC6FA-ED78-465E-9557-549CFB62045E}"/>
    <hyperlink ref="I53" r:id="rId3" location="Models" tooltip="IPod Touch" display="https://en.wikipedia.org/wiki/IPod_Touch - Models" xr:uid="{91D61536-FCD8-4C9E-9740-BE0163C8C09D}"/>
    <hyperlink ref="A54" r:id="rId4" location="4.2.1" tooltip="IOS version history" display="https://en.wikipedia.org/wiki/IOS_version_history - 4.2.1" xr:uid="{64A7EDC8-B25C-4AC0-B432-51920BA31D68}"/>
    <hyperlink ref="H54" r:id="rId5" tooltip="IPhone 3G" display="https://en.wikipedia.org/wiki/IPhone_3G" xr:uid="{311715E6-CFB7-4250-A865-59877F05DD84}"/>
    <hyperlink ref="I54" r:id="rId6" location="Models" tooltip="IPod Touch" display="https://en.wikipedia.org/wiki/IPod_Touch - Models" xr:uid="{EA20000E-A4C4-4A96-A4FF-29D093935060}"/>
    <hyperlink ref="A55" r:id="rId7" location="5.1.1" tooltip="IOS version history" display="https://en.wikipedia.org/wiki/IOS_version_history - 5.1.1" xr:uid="{811DFCEF-052D-46E5-9F05-BE49A72A6868}"/>
    <hyperlink ref="G55" r:id="rId8" tooltip="IPad (1st generation)" display="https://en.wikipedia.org/wiki/IPad_(1st_generation)" xr:uid="{F1EF4107-7FA0-4095-9D23-35366C14C259}"/>
    <hyperlink ref="I55" r:id="rId9" location="Models" tooltip="IPod Touch" display="https://en.wikipedia.org/wiki/IPod_Touch - Models" xr:uid="{3B873508-7313-445D-B200-1050E9399C23}"/>
    <hyperlink ref="A56" r:id="rId10" location="6.1.6" tooltip="IOS version history" display="https://en.wikipedia.org/wiki/IOS_version_history - 6.1.6" xr:uid="{0861BCDD-EA10-4F5F-8589-62146D6AF013}"/>
    <hyperlink ref="H56" r:id="rId11" tooltip="IPhone 3GS" display="https://en.wikipedia.org/wiki/IPhone_3GS" xr:uid="{06167CC2-5C5A-41B4-893B-ABF5D4A60614}"/>
    <hyperlink ref="I56" r:id="rId12" tooltip="IPod Touch (4th generation)" display="https://en.wikipedia.org/wiki/IPod_Touch_(4th_generation)" xr:uid="{69862BC5-2F03-43C0-A30A-0C3D5B6EC49B}"/>
    <hyperlink ref="A57" r:id="rId13" location="7.1.2" tooltip="IOS version history" display="https://en.wikipedia.org/wiki/IOS_version_history - 7.1.2" xr:uid="{6CA973A2-DD33-4149-9BDE-8C2603CF378F}"/>
    <hyperlink ref="H57" r:id="rId14" tooltip="IPhone 4" display="https://en.wikipedia.org/wiki/IPhone_4" xr:uid="{86444F76-3D83-497C-8492-7000FF8CFCF8}"/>
    <hyperlink ref="A58" r:id="rId15" location="9.3.5" tooltip="IOS version history" display="https://en.wikipedia.org/wiki/IOS_version_history - 9.3.5" xr:uid="{C3D08AE9-6E57-4A89-BD5D-07858CBEE414}"/>
    <hyperlink ref="I58" r:id="rId16" tooltip="IPod Touch (5th generation)" display="https://en.wikipedia.org/wiki/IPod_Touch_(5th_generation)" xr:uid="{3D9E748B-E663-4ED0-A46E-FD43BC9793BB}"/>
    <hyperlink ref="A59" r:id="rId17" location="9.3.6" tooltip="IOS version history" display="https://en.wikipedia.org/wiki/IOS_version_history - 9.3.6" xr:uid="{1D242895-C85D-4D42-93B2-42DC5044FC1E}"/>
    <hyperlink ref="H59" r:id="rId18" tooltip="IPhone 4S" display="https://en.wikipedia.org/wiki/IPhone_4S" xr:uid="{384B6E96-B833-44B5-A1E4-8E5C0A63C1E1}"/>
    <hyperlink ref="A60" r:id="rId19" location="10.3.3" tooltip="IOS version history" display="https://en.wikipedia.org/wiki/IOS_version_history - 10.3.3" xr:uid="{C7E3C707-EA06-413A-8F98-F5C70ED54F68}"/>
    <hyperlink ref="G60" r:id="rId20" tooltip="IPad (4th generation)" display="https://en.wikipedia.org/wiki/IPad_(4th_generation)" xr:uid="{7DE3AB86-DF2F-4FE5-A6E5-8A73565ED7E8}"/>
    <hyperlink ref="H60" r:id="rId21" tooltip="IPhone 5C" display="https://en.wikipedia.org/wiki/IPhone_5C" xr:uid="{E147DAFD-4444-46BB-B3D2-8514A7AB5F25}"/>
    <hyperlink ref="A61" r:id="rId22" location="10.3.4" tooltip="IOS version history" display="https://en.wikipedia.org/wiki/IOS_version_history - 10.3.4" xr:uid="{B1215B28-918E-4559-941F-6EA233ABFCEF}"/>
    <hyperlink ref="H61" r:id="rId23" tooltip="IPhone 5" display="https://en.wikipedia.org/wiki/IPhone_5" xr:uid="{5B2081CA-CF76-4E95-9C9A-66ACAADE3834}"/>
    <hyperlink ref="A62" r:id="rId24" location="12.4.7" tooltip="IOS version history" display="https://en.wikipedia.org/wiki/IOS_version_history - 12.4.7" xr:uid="{4E5546E2-2949-42E6-8E7D-2E059E5ADA7F}"/>
    <hyperlink ref="C62" r:id="rId25" location="cite_note-64bit-hardware-4" display="https://en.wikipedia.org/wiki/IOS_version_history - cite_note-64bit-hardware-4" xr:uid="{F4EB22E4-7980-4710-9A82-1CF693425E4E}"/>
    <hyperlink ref="I62" r:id="rId26" tooltip="IPod Touch (6th generation)" display="https://en.wikipedia.org/wiki/IPod_Touch_(6th_generation)" xr:uid="{9C235115-9CC4-4A14-A513-DCB21B010220}"/>
    <hyperlink ref="A63" r:id="rId27" location="13.5.1" tooltip="IOS version history" display="https://en.wikipedia.org/wiki/IOS_version_history - 13.5.1" xr:uid="{3F734508-57AA-47BE-8304-4ED765F2A0ED}"/>
    <hyperlink ref="A64" r:id="rId28" location="13.6" tooltip="IOS version history" display="https://en.wikipedia.org/wiki/IOS_version_history - 13.6" xr:uid="{ECDF6A31-362A-40EF-B074-F353655073E9}"/>
    <hyperlink ref="A65" r:id="rId29" location="14.0" tooltip="IOS version history" display="https://en.wikipedia.org/wiki/IOS_version_history - 14.0" xr:uid="{AE3689B3-1AB1-48AD-89B7-26CFC2F742B7}"/>
  </hyperlinks>
  <printOptions horizontalCentered="1"/>
  <pageMargins left="0.25" right="0.25" top="0.5" bottom="0.5" header="0.25" footer="0.25"/>
  <pageSetup orientation="landscape" horizontalDpi="1200" verticalDpi="1200" r:id="rId3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39"/>
  <sheetViews>
    <sheetView showGridLines="0" zoomScale="90" zoomScaleNormal="90" workbookViewId="0">
      <pane ySplit="2" topLeftCell="A3" activePane="bottomLeft" state="frozen"/>
      <selection pane="bottomLeft" activeCell="B6" sqref="B6"/>
    </sheetView>
  </sheetViews>
  <sheetFormatPr defaultColWidth="9.26953125" defaultRowHeight="12.5" x14ac:dyDescent="0.25"/>
  <cols>
    <col min="1" max="1" width="10.26953125" customWidth="1"/>
    <col min="2" max="2" width="9.26953125" customWidth="1"/>
    <col min="3" max="3" width="13.54296875" customWidth="1"/>
    <col min="4" max="4" width="10.26953125" customWidth="1"/>
    <col min="5" max="5" width="9.54296875" customWidth="1"/>
    <col min="6" max="6" width="27.7265625" customWidth="1"/>
    <col min="7" max="7" width="47.453125" customWidth="1"/>
    <col min="8" max="8" width="30.7265625" customWidth="1"/>
    <col min="9" max="9" width="22" customWidth="1"/>
    <col min="10" max="10" width="11.7265625" customWidth="1"/>
    <col min="11" max="11" width="18" customWidth="1"/>
    <col min="12" max="12" width="12.7265625" style="44" customWidth="1"/>
    <col min="13" max="13" width="12.453125" style="49" customWidth="1"/>
    <col min="14" max="14" width="92.26953125" style="51" customWidth="1"/>
    <col min="24" max="24" width="9.26953125" customWidth="1"/>
    <col min="25" max="25" width="8.7265625" customWidth="1"/>
    <col min="27" max="27" width="20" hidden="1" customWidth="1"/>
  </cols>
  <sheetData>
    <row r="1" spans="1:27" ht="13" x14ac:dyDescent="0.3">
      <c r="A1" s="209" t="s">
        <v>57</v>
      </c>
      <c r="B1" s="210"/>
      <c r="C1" s="210"/>
      <c r="D1" s="210"/>
      <c r="E1" s="210"/>
      <c r="F1" s="210"/>
      <c r="G1" s="210"/>
      <c r="H1" s="210"/>
      <c r="I1" s="210"/>
      <c r="J1" s="210"/>
      <c r="K1" s="210"/>
      <c r="L1" s="210"/>
      <c r="M1" s="237"/>
      <c r="N1" s="238"/>
      <c r="AA1" s="210"/>
    </row>
    <row r="2" spans="1:27" ht="39" customHeight="1" x14ac:dyDescent="0.25">
      <c r="A2" s="239" t="s">
        <v>166</v>
      </c>
      <c r="B2" s="239" t="s">
        <v>167</v>
      </c>
      <c r="C2" s="239" t="s">
        <v>168</v>
      </c>
      <c r="D2" s="239" t="s">
        <v>169</v>
      </c>
      <c r="E2" s="239" t="s">
        <v>170</v>
      </c>
      <c r="F2" s="239" t="s">
        <v>171</v>
      </c>
      <c r="G2" s="239" t="s">
        <v>172</v>
      </c>
      <c r="H2" s="239" t="s">
        <v>173</v>
      </c>
      <c r="I2" s="239" t="s">
        <v>174</v>
      </c>
      <c r="J2" s="239" t="s">
        <v>175</v>
      </c>
      <c r="K2" s="239" t="s">
        <v>176</v>
      </c>
      <c r="L2" s="240" t="s">
        <v>177</v>
      </c>
      <c r="M2" s="241" t="s">
        <v>178</v>
      </c>
      <c r="N2" s="241" t="s">
        <v>179</v>
      </c>
      <c r="AA2" s="242" t="s">
        <v>180</v>
      </c>
    </row>
    <row r="3" spans="1:27" ht="102.75" customHeight="1" x14ac:dyDescent="0.25">
      <c r="A3" s="243" t="s">
        <v>181</v>
      </c>
      <c r="B3" s="244" t="s">
        <v>182</v>
      </c>
      <c r="C3" s="244" t="s">
        <v>183</v>
      </c>
      <c r="D3" s="243" t="s">
        <v>184</v>
      </c>
      <c r="E3" s="243" t="s">
        <v>185</v>
      </c>
      <c r="F3" s="244" t="s">
        <v>186</v>
      </c>
      <c r="G3" s="244" t="s">
        <v>187</v>
      </c>
      <c r="H3" s="244" t="s">
        <v>188</v>
      </c>
      <c r="I3" s="245"/>
      <c r="J3" s="246"/>
      <c r="K3" s="247" t="s">
        <v>189</v>
      </c>
      <c r="L3" s="248" t="s">
        <v>190</v>
      </c>
      <c r="M3" s="245" t="s">
        <v>191</v>
      </c>
      <c r="N3" s="249" t="s">
        <v>192</v>
      </c>
      <c r="AA3" s="250" t="e">
        <f>IF(OR(J3="Fail",ISBLANK(J3)),INDEX('Issue Code Table'!C:C,MATCH(M:M,'Issue Code Table'!A:A,0)),IF(L3="Critical",6,IF(L3="Significant",5,IF(L3="Moderate",3,2))))</f>
        <v>#N/A</v>
      </c>
    </row>
    <row r="4" spans="1:27" ht="77.25" customHeight="1" x14ac:dyDescent="0.25">
      <c r="A4" s="243" t="s">
        <v>193</v>
      </c>
      <c r="B4" s="243" t="s">
        <v>194</v>
      </c>
      <c r="C4" s="243" t="s">
        <v>195</v>
      </c>
      <c r="D4" s="243" t="s">
        <v>184</v>
      </c>
      <c r="E4" s="243" t="s">
        <v>185</v>
      </c>
      <c r="F4" s="243" t="s">
        <v>196</v>
      </c>
      <c r="G4" s="243" t="s">
        <v>197</v>
      </c>
      <c r="H4" s="243" t="s">
        <v>198</v>
      </c>
      <c r="I4" s="245"/>
      <c r="J4" s="246"/>
      <c r="K4" s="245"/>
      <c r="L4" s="245" t="s">
        <v>199</v>
      </c>
      <c r="M4" s="245" t="s">
        <v>200</v>
      </c>
      <c r="N4" s="248" t="s">
        <v>201</v>
      </c>
      <c r="AA4" s="250">
        <f>IF(OR(J4="Fail",ISBLANK(J4)),INDEX('Issue Code Table'!C:C,MATCH(M:M,'Issue Code Table'!A:A,0)),IF(L4="Critical",6,IF(L4="Significant",5,IF(L4="Moderate",3,2))))</f>
        <v>5</v>
      </c>
    </row>
    <row r="5" spans="1:27" ht="63.75" customHeight="1" x14ac:dyDescent="0.25">
      <c r="A5" s="243" t="s">
        <v>202</v>
      </c>
      <c r="B5" s="243" t="s">
        <v>203</v>
      </c>
      <c r="C5" s="243" t="s">
        <v>204</v>
      </c>
      <c r="D5" s="243" t="s">
        <v>184</v>
      </c>
      <c r="E5" s="243" t="s">
        <v>185</v>
      </c>
      <c r="F5" s="243" t="s">
        <v>205</v>
      </c>
      <c r="G5" s="243" t="s">
        <v>206</v>
      </c>
      <c r="H5" s="243" t="s">
        <v>207</v>
      </c>
      <c r="I5" s="245"/>
      <c r="J5" s="246"/>
      <c r="K5" s="245"/>
      <c r="L5" s="245" t="s">
        <v>208</v>
      </c>
      <c r="M5" s="245" t="s">
        <v>209</v>
      </c>
      <c r="N5" s="248" t="s">
        <v>210</v>
      </c>
      <c r="AA5" s="250" t="e">
        <f>IF(OR(J5="Fail",ISBLANK(J5)),INDEX('Issue Code Table'!C:C,MATCH(M:M,'Issue Code Table'!A:A,0)),IF(L5="Critical",6,IF(L5="Significant",5,IF(L5="Moderate",3,2))))</f>
        <v>#N/A</v>
      </c>
    </row>
    <row r="6" spans="1:27" ht="72.75" customHeight="1" x14ac:dyDescent="0.25">
      <c r="A6" s="243" t="s">
        <v>211</v>
      </c>
      <c r="B6" s="243" t="s">
        <v>212</v>
      </c>
      <c r="C6" s="243" t="s">
        <v>213</v>
      </c>
      <c r="D6" s="243" t="s">
        <v>184</v>
      </c>
      <c r="E6" s="243" t="s">
        <v>185</v>
      </c>
      <c r="F6" s="243" t="s">
        <v>214</v>
      </c>
      <c r="G6" s="243" t="s">
        <v>215</v>
      </c>
      <c r="H6" s="243" t="s">
        <v>216</v>
      </c>
      <c r="I6" s="245"/>
      <c r="J6" s="246"/>
      <c r="K6" s="245" t="s">
        <v>217</v>
      </c>
      <c r="L6" s="245" t="s">
        <v>199</v>
      </c>
      <c r="M6" s="245" t="s">
        <v>218</v>
      </c>
      <c r="N6" s="248" t="s">
        <v>219</v>
      </c>
      <c r="AA6" s="250">
        <f>IF(OR(J6="Fail",ISBLANK(J6)),INDEX('Issue Code Table'!C:C,MATCH(M:M,'Issue Code Table'!A:A,0)),IF(L6="Critical",6,IF(L6="Significant",5,IF(L6="Moderate",3,2))))</f>
        <v>6</v>
      </c>
    </row>
    <row r="7" spans="1:27" ht="62.5" x14ac:dyDescent="0.25">
      <c r="A7" s="243" t="s">
        <v>220</v>
      </c>
      <c r="B7" s="243" t="s">
        <v>221</v>
      </c>
      <c r="C7" s="243" t="s">
        <v>222</v>
      </c>
      <c r="D7" s="243" t="s">
        <v>184</v>
      </c>
      <c r="E7" s="243" t="s">
        <v>185</v>
      </c>
      <c r="F7" s="243" t="s">
        <v>223</v>
      </c>
      <c r="G7" s="243" t="s">
        <v>224</v>
      </c>
      <c r="H7" s="243" t="s">
        <v>225</v>
      </c>
      <c r="I7" s="245"/>
      <c r="J7" s="246"/>
      <c r="K7" s="245"/>
      <c r="L7" s="245" t="s">
        <v>208</v>
      </c>
      <c r="M7" s="245" t="s">
        <v>226</v>
      </c>
      <c r="N7" s="248" t="s">
        <v>227</v>
      </c>
      <c r="AA7" s="250">
        <f>IF(OR(J7="Fail",ISBLANK(J7)),INDEX('Issue Code Table'!C:C,MATCH(M:M,'Issue Code Table'!A:A,0)),IF(L7="Critical",6,IF(L7="Significant",5,IF(L7="Moderate",3,2))))</f>
        <v>3</v>
      </c>
    </row>
    <row r="8" spans="1:27" ht="37.5" x14ac:dyDescent="0.25">
      <c r="A8" s="243" t="s">
        <v>228</v>
      </c>
      <c r="B8" s="243" t="s">
        <v>229</v>
      </c>
      <c r="C8" s="243" t="s">
        <v>230</v>
      </c>
      <c r="D8" s="243" t="s">
        <v>184</v>
      </c>
      <c r="E8" s="243" t="s">
        <v>185</v>
      </c>
      <c r="F8" s="243" t="s">
        <v>231</v>
      </c>
      <c r="G8" s="243" t="s">
        <v>232</v>
      </c>
      <c r="H8" s="243" t="s">
        <v>233</v>
      </c>
      <c r="I8" s="245"/>
      <c r="J8" s="246"/>
      <c r="K8" s="245"/>
      <c r="L8" s="245" t="s">
        <v>199</v>
      </c>
      <c r="M8" s="245" t="s">
        <v>234</v>
      </c>
      <c r="N8" s="248" t="s">
        <v>235</v>
      </c>
      <c r="AA8" s="250" t="e">
        <f>IF(OR(J8="Fail",ISBLANK(J8)),INDEX('Issue Code Table'!C:C,MATCH(M:M,'Issue Code Table'!A:A,0)),IF(L8="Critical",6,IF(L8="Significant",5,IF(L8="Moderate",3,2))))</f>
        <v>#N/A</v>
      </c>
    </row>
    <row r="9" spans="1:27" ht="62.5" x14ac:dyDescent="0.25">
      <c r="A9" s="243" t="s">
        <v>236</v>
      </c>
      <c r="B9" s="243" t="s">
        <v>237</v>
      </c>
      <c r="C9" s="243" t="s">
        <v>238</v>
      </c>
      <c r="D9" s="243" t="s">
        <v>184</v>
      </c>
      <c r="E9" s="243" t="s">
        <v>185</v>
      </c>
      <c r="F9" s="243" t="s">
        <v>239</v>
      </c>
      <c r="G9" s="243" t="s">
        <v>240</v>
      </c>
      <c r="H9" s="243" t="s">
        <v>241</v>
      </c>
      <c r="I9" s="245"/>
      <c r="J9" s="246"/>
      <c r="K9" s="245"/>
      <c r="L9" s="245" t="s">
        <v>199</v>
      </c>
      <c r="M9" s="245" t="s">
        <v>242</v>
      </c>
      <c r="N9" s="251" t="s">
        <v>243</v>
      </c>
      <c r="AA9" s="250" t="e">
        <f>IF(OR(J9="Fail",ISBLANK(J9)),INDEX('Issue Code Table'!C:C,MATCH(M:M,'Issue Code Table'!A:A,0)),IF(L9="Critical",6,IF(L9="Significant",5,IF(L9="Moderate",3,2))))</f>
        <v>#N/A</v>
      </c>
    </row>
    <row r="10" spans="1:27" ht="50" x14ac:dyDescent="0.25">
      <c r="A10" s="243" t="s">
        <v>244</v>
      </c>
      <c r="B10" s="243" t="s">
        <v>245</v>
      </c>
      <c r="C10" s="243" t="s">
        <v>246</v>
      </c>
      <c r="D10" s="243" t="s">
        <v>184</v>
      </c>
      <c r="E10" s="243" t="s">
        <v>185</v>
      </c>
      <c r="F10" s="243" t="s">
        <v>247</v>
      </c>
      <c r="G10" s="243" t="s">
        <v>248</v>
      </c>
      <c r="H10" s="243" t="s">
        <v>249</v>
      </c>
      <c r="I10" s="245"/>
      <c r="J10" s="246"/>
      <c r="K10" s="245"/>
      <c r="L10" s="245" t="s">
        <v>208</v>
      </c>
      <c r="M10" s="245" t="s">
        <v>250</v>
      </c>
      <c r="N10" s="248" t="s">
        <v>251</v>
      </c>
      <c r="X10" s="44"/>
      <c r="AA10" s="250" t="e">
        <f>IF(OR(J10="Fail",ISBLANK(J10)),INDEX('Issue Code Table'!C:C,MATCH(M:M,'Issue Code Table'!A:A,0)),IF(L10="Critical",6,IF(L10="Significant",5,IF(L10="Moderate",3,2))))</f>
        <v>#N/A</v>
      </c>
    </row>
    <row r="11" spans="1:27" ht="87.5" x14ac:dyDescent="0.25">
      <c r="A11" s="243" t="s">
        <v>252</v>
      </c>
      <c r="B11" s="243" t="s">
        <v>253</v>
      </c>
      <c r="C11" s="243" t="s">
        <v>254</v>
      </c>
      <c r="D11" s="243" t="s">
        <v>184</v>
      </c>
      <c r="E11" s="243" t="s">
        <v>185</v>
      </c>
      <c r="F11" s="243" t="s">
        <v>255</v>
      </c>
      <c r="G11" s="243" t="s">
        <v>256</v>
      </c>
      <c r="H11" s="243" t="s">
        <v>257</v>
      </c>
      <c r="I11" s="245"/>
      <c r="J11" s="246"/>
      <c r="K11" s="245"/>
      <c r="L11" s="245" t="s">
        <v>199</v>
      </c>
      <c r="M11" s="245" t="s">
        <v>258</v>
      </c>
      <c r="N11" s="248" t="s">
        <v>259</v>
      </c>
      <c r="X11" s="44"/>
      <c r="AA11" s="250" t="e">
        <f>IF(OR(J11="Fail",ISBLANK(J11)),INDEX('Issue Code Table'!C:C,MATCH(M:M,'Issue Code Table'!A:A,0)),IF(L11="Critical",6,IF(L11="Significant",5,IF(L11="Moderate",3,2))))</f>
        <v>#N/A</v>
      </c>
    </row>
    <row r="12" spans="1:27" ht="62.5" x14ac:dyDescent="0.25">
      <c r="A12" s="243" t="s">
        <v>260</v>
      </c>
      <c r="B12" s="243" t="s">
        <v>261</v>
      </c>
      <c r="C12" s="243" t="s">
        <v>262</v>
      </c>
      <c r="D12" s="243" t="s">
        <v>184</v>
      </c>
      <c r="E12" s="243" t="s">
        <v>185</v>
      </c>
      <c r="F12" s="243" t="s">
        <v>263</v>
      </c>
      <c r="G12" s="243" t="s">
        <v>264</v>
      </c>
      <c r="H12" s="243" t="s">
        <v>265</v>
      </c>
      <c r="I12" s="245"/>
      <c r="J12" s="246"/>
      <c r="K12" s="245"/>
      <c r="L12" s="245" t="s">
        <v>199</v>
      </c>
      <c r="M12" s="245" t="s">
        <v>266</v>
      </c>
      <c r="N12" s="248" t="s">
        <v>267</v>
      </c>
      <c r="AA12" s="250">
        <f>IF(OR(J12="Fail",ISBLANK(J12)),INDEX('Issue Code Table'!C:C,MATCH(M:M,'Issue Code Table'!A:A,0)),IF(L12="Critical",6,IF(L12="Significant",5,IF(L12="Moderate",3,2))))</f>
        <v>6</v>
      </c>
    </row>
    <row r="13" spans="1:27" ht="150" x14ac:dyDescent="0.25">
      <c r="A13" s="243" t="s">
        <v>268</v>
      </c>
      <c r="B13" s="243" t="s">
        <v>269</v>
      </c>
      <c r="C13" s="243" t="s">
        <v>270</v>
      </c>
      <c r="D13" s="243" t="s">
        <v>271</v>
      </c>
      <c r="E13" s="243" t="s">
        <v>185</v>
      </c>
      <c r="F13" s="243" t="s">
        <v>272</v>
      </c>
      <c r="G13" s="243" t="s">
        <v>273</v>
      </c>
      <c r="H13" s="243" t="s">
        <v>274</v>
      </c>
      <c r="I13" s="245"/>
      <c r="J13" s="246"/>
      <c r="K13" s="245"/>
      <c r="L13" s="245" t="s">
        <v>199</v>
      </c>
      <c r="M13" s="245" t="s">
        <v>275</v>
      </c>
      <c r="N13" s="248" t="s">
        <v>276</v>
      </c>
      <c r="AA13" s="250" t="e">
        <f>IF(OR(J13="Fail",ISBLANK(J13)),INDEX('Issue Code Table'!C:C,MATCH(M:M,'Issue Code Table'!A:A,0)),IF(L13="Critical",6,IF(L13="Significant",5,IF(L13="Moderate",3,2))))</f>
        <v>#N/A</v>
      </c>
    </row>
    <row r="14" spans="1:27" ht="69.75" customHeight="1" x14ac:dyDescent="0.25">
      <c r="A14" s="243" t="s">
        <v>277</v>
      </c>
      <c r="B14" s="243" t="s">
        <v>278</v>
      </c>
      <c r="C14" s="243" t="s">
        <v>279</v>
      </c>
      <c r="D14" s="243"/>
      <c r="E14" s="243" t="s">
        <v>185</v>
      </c>
      <c r="F14" s="243" t="s">
        <v>280</v>
      </c>
      <c r="G14" s="243" t="s">
        <v>281</v>
      </c>
      <c r="H14" s="243" t="s">
        <v>282</v>
      </c>
      <c r="I14" s="245"/>
      <c r="J14" s="246"/>
      <c r="K14" s="245"/>
      <c r="L14" s="245" t="s">
        <v>199</v>
      </c>
      <c r="M14" s="245" t="s">
        <v>283</v>
      </c>
      <c r="N14" s="248" t="s">
        <v>284</v>
      </c>
      <c r="AA14" s="250" t="e">
        <f>IF(OR(J14="Fail",ISBLANK(J14)),INDEX('Issue Code Table'!C:C,MATCH(M:M,'Issue Code Table'!A:A,0)),IF(L14="Critical",6,IF(L14="Significant",5,IF(L14="Moderate",3,2))))</f>
        <v>#N/A</v>
      </c>
    </row>
    <row r="15" spans="1:27" ht="62.5" x14ac:dyDescent="0.25">
      <c r="A15" s="243" t="s">
        <v>285</v>
      </c>
      <c r="B15" s="243" t="s">
        <v>286</v>
      </c>
      <c r="C15" s="243" t="s">
        <v>287</v>
      </c>
      <c r="D15" s="243" t="s">
        <v>184</v>
      </c>
      <c r="E15" s="243" t="s">
        <v>185</v>
      </c>
      <c r="F15" s="243" t="s">
        <v>288</v>
      </c>
      <c r="G15" s="243" t="s">
        <v>289</v>
      </c>
      <c r="H15" s="243" t="s">
        <v>290</v>
      </c>
      <c r="I15" s="245"/>
      <c r="J15" s="246"/>
      <c r="K15" s="245"/>
      <c r="L15" s="245" t="s">
        <v>199</v>
      </c>
      <c r="M15" s="245" t="s">
        <v>291</v>
      </c>
      <c r="N15" s="248" t="s">
        <v>292</v>
      </c>
      <c r="AA15" s="250">
        <f>IF(OR(J15="Fail",ISBLANK(J15)),INDEX('Issue Code Table'!C:C,MATCH(M:M,'Issue Code Table'!A:A,0)),IF(L15="Critical",6,IF(L15="Significant",5,IF(L15="Moderate",3,2))))</f>
        <v>6</v>
      </c>
    </row>
    <row r="16" spans="1:27" ht="50" x14ac:dyDescent="0.25">
      <c r="A16" s="243" t="s">
        <v>293</v>
      </c>
      <c r="B16" s="243" t="s">
        <v>294</v>
      </c>
      <c r="C16" s="243" t="s">
        <v>295</v>
      </c>
      <c r="D16" s="243" t="s">
        <v>184</v>
      </c>
      <c r="E16" s="243" t="s">
        <v>185</v>
      </c>
      <c r="F16" s="243" t="s">
        <v>296</v>
      </c>
      <c r="G16" s="243" t="s">
        <v>297</v>
      </c>
      <c r="H16" s="243" t="s">
        <v>298</v>
      </c>
      <c r="I16" s="245"/>
      <c r="J16" s="246"/>
      <c r="K16" s="245"/>
      <c r="L16" s="245" t="s">
        <v>199</v>
      </c>
      <c r="M16" s="245" t="s">
        <v>299</v>
      </c>
      <c r="N16" s="248" t="s">
        <v>300</v>
      </c>
      <c r="AA16" s="250">
        <f>IF(OR(J16="Fail",ISBLANK(J16)),INDEX('Issue Code Table'!C:C,MATCH(M:M,'Issue Code Table'!A:A,0)),IF(L16="Critical",6,IF(L16="Significant",5,IF(L16="Moderate",3,2))))</f>
        <v>5</v>
      </c>
    </row>
    <row r="17" spans="1:27" ht="50" x14ac:dyDescent="0.25">
      <c r="A17" s="243" t="s">
        <v>301</v>
      </c>
      <c r="B17" s="243" t="s">
        <v>302</v>
      </c>
      <c r="C17" s="243" t="s">
        <v>303</v>
      </c>
      <c r="D17" s="243" t="s">
        <v>184</v>
      </c>
      <c r="E17" s="243" t="s">
        <v>185</v>
      </c>
      <c r="F17" s="243" t="s">
        <v>304</v>
      </c>
      <c r="G17" s="243" t="s">
        <v>305</v>
      </c>
      <c r="H17" s="243" t="s">
        <v>306</v>
      </c>
      <c r="I17" s="245"/>
      <c r="J17" s="246"/>
      <c r="K17" s="245"/>
      <c r="L17" s="245" t="s">
        <v>199</v>
      </c>
      <c r="M17" s="245" t="s">
        <v>307</v>
      </c>
      <c r="N17" s="248" t="s">
        <v>308</v>
      </c>
      <c r="AA17" s="250">
        <f>IF(OR(J17="Fail",ISBLANK(J17)),INDEX('Issue Code Table'!C:C,MATCH(M:M,'Issue Code Table'!A:A,0)),IF(L17="Critical",6,IF(L17="Significant",5,IF(L17="Moderate",3,2))))</f>
        <v>5</v>
      </c>
    </row>
    <row r="18" spans="1:27" ht="200" x14ac:dyDescent="0.25">
      <c r="A18" s="243" t="s">
        <v>309</v>
      </c>
      <c r="B18" s="243" t="s">
        <v>302</v>
      </c>
      <c r="C18" s="243" t="s">
        <v>303</v>
      </c>
      <c r="D18" s="243" t="s">
        <v>184</v>
      </c>
      <c r="E18" s="243" t="s">
        <v>185</v>
      </c>
      <c r="F18" s="243" t="s">
        <v>310</v>
      </c>
      <c r="G18" s="243" t="s">
        <v>311</v>
      </c>
      <c r="H18" s="243" t="s">
        <v>312</v>
      </c>
      <c r="I18" s="245"/>
      <c r="J18" s="246"/>
      <c r="K18" s="245"/>
      <c r="L18" s="245" t="s">
        <v>208</v>
      </c>
      <c r="M18" s="245" t="s">
        <v>209</v>
      </c>
      <c r="N18" s="248" t="s">
        <v>210</v>
      </c>
      <c r="AA18" s="250" t="e">
        <f>IF(OR(J18="Fail",ISBLANK(J18)),INDEX('Issue Code Table'!C:C,MATCH(M:M,'Issue Code Table'!A:A,0)),IF(L18="Critical",6,IF(L18="Significant",5,IF(L18="Moderate",3,2))))</f>
        <v>#N/A</v>
      </c>
    </row>
    <row r="19" spans="1:27" ht="50" x14ac:dyDescent="0.25">
      <c r="A19" s="243" t="s">
        <v>313</v>
      </c>
      <c r="B19" s="243" t="s">
        <v>314</v>
      </c>
      <c r="C19" s="243" t="s">
        <v>315</v>
      </c>
      <c r="D19" s="243" t="s">
        <v>184</v>
      </c>
      <c r="E19" s="243" t="s">
        <v>185</v>
      </c>
      <c r="F19" s="243" t="s">
        <v>316</v>
      </c>
      <c r="G19" s="243" t="s">
        <v>317</v>
      </c>
      <c r="H19" s="243" t="s">
        <v>318</v>
      </c>
      <c r="I19" s="245"/>
      <c r="J19" s="246"/>
      <c r="K19" s="245"/>
      <c r="L19" s="245" t="s">
        <v>208</v>
      </c>
      <c r="M19" s="245" t="s">
        <v>319</v>
      </c>
      <c r="N19" s="248" t="s">
        <v>320</v>
      </c>
      <c r="AA19" s="250">
        <f>IF(OR(J19="Fail",ISBLANK(J19)),INDEX('Issue Code Table'!C:C,MATCH(M:M,'Issue Code Table'!A:A,0)),IF(L19="Critical",6,IF(L19="Significant",5,IF(L19="Moderate",3,2))))</f>
        <v>4</v>
      </c>
    </row>
    <row r="20" spans="1:27" x14ac:dyDescent="0.25">
      <c r="A20" s="23"/>
      <c r="B20" s="52"/>
      <c r="C20" s="24"/>
      <c r="D20" s="23"/>
      <c r="E20" s="23"/>
      <c r="F20" s="23"/>
      <c r="G20" s="23"/>
      <c r="H20" s="23"/>
      <c r="I20" s="23"/>
      <c r="J20" s="23"/>
      <c r="K20" s="23"/>
      <c r="L20" s="23"/>
      <c r="M20" s="48"/>
      <c r="N20" s="50"/>
      <c r="AA20" s="23"/>
    </row>
    <row r="22" spans="1:27" hidden="1" x14ac:dyDescent="0.25"/>
    <row r="23" spans="1:27" hidden="1" x14ac:dyDescent="0.25">
      <c r="I23" t="s">
        <v>321</v>
      </c>
    </row>
    <row r="24" spans="1:27" hidden="1" x14ac:dyDescent="0.25">
      <c r="I24" t="s">
        <v>58</v>
      </c>
    </row>
    <row r="25" spans="1:27" hidden="1" x14ac:dyDescent="0.25">
      <c r="I25" t="s">
        <v>59</v>
      </c>
    </row>
    <row r="26" spans="1:27" hidden="1" x14ac:dyDescent="0.25">
      <c r="I26" s="46" t="s">
        <v>47</v>
      </c>
    </row>
    <row r="27" spans="1:27" hidden="1" x14ac:dyDescent="0.25">
      <c r="I27" s="46" t="s">
        <v>322</v>
      </c>
    </row>
    <row r="28" spans="1:27" hidden="1" x14ac:dyDescent="0.25">
      <c r="I28" t="s">
        <v>323</v>
      </c>
    </row>
    <row r="29" spans="1:27" hidden="1" x14ac:dyDescent="0.25">
      <c r="I29" t="s">
        <v>324</v>
      </c>
    </row>
    <row r="30" spans="1:27" hidden="1" x14ac:dyDescent="0.25">
      <c r="I30" t="s">
        <v>325</v>
      </c>
    </row>
    <row r="31" spans="1:27" hidden="1" x14ac:dyDescent="0.25">
      <c r="I31" t="s">
        <v>326</v>
      </c>
    </row>
    <row r="32" spans="1:27" hidden="1" x14ac:dyDescent="0.25">
      <c r="I32" t="s">
        <v>184</v>
      </c>
    </row>
    <row r="33" spans="9:9" hidden="1" x14ac:dyDescent="0.25"/>
    <row r="34" spans="9:9" hidden="1" x14ac:dyDescent="0.25">
      <c r="I34" s="45" t="s">
        <v>327</v>
      </c>
    </row>
    <row r="35" spans="9:9" hidden="1" x14ac:dyDescent="0.25">
      <c r="I35" s="45" t="s">
        <v>190</v>
      </c>
    </row>
    <row r="36" spans="9:9" hidden="1" x14ac:dyDescent="0.25">
      <c r="I36" s="45" t="s">
        <v>199</v>
      </c>
    </row>
    <row r="37" spans="9:9" hidden="1" x14ac:dyDescent="0.25">
      <c r="I37" s="45" t="s">
        <v>208</v>
      </c>
    </row>
    <row r="38" spans="9:9" hidden="1" x14ac:dyDescent="0.25">
      <c r="I38" s="45" t="s">
        <v>328</v>
      </c>
    </row>
    <row r="39" spans="9:9" hidden="1" x14ac:dyDescent="0.25"/>
  </sheetData>
  <sheetProtection sort="0" autoFilter="0"/>
  <protectedRanges>
    <protectedRange password="E1A2" sqref="M10:M19 M4:M8" name="Range1_1"/>
    <protectedRange password="E1A2" sqref="AA21:AA24" name="Range1"/>
    <protectedRange password="E1A2" sqref="AA3:AA19" name="Range1_1_1"/>
    <protectedRange password="E1A2" sqref="M2:N2" name="Range1_5_1_1"/>
    <protectedRange password="E1A2" sqref="AA2" name="Range1_1_2"/>
    <protectedRange password="E1A2" sqref="M9:N9" name="Range1_1_3"/>
    <protectedRange password="E1A2" sqref="M3" name="Range1_1_4"/>
  </protectedRanges>
  <autoFilter ref="A2:AA19" xr:uid="{DEC7B3E0-6D7C-4F11-A873-FC5AD4A32699}"/>
  <phoneticPr fontId="3" type="noConversion"/>
  <conditionalFormatting sqref="K15">
    <cfRule type="cellIs" dxfId="20" priority="8" stopIfTrue="1" operator="equal">
      <formula>"Pass"</formula>
    </cfRule>
    <cfRule type="cellIs" dxfId="19" priority="9" stopIfTrue="1" operator="equal">
      <formula>"Fail"</formula>
    </cfRule>
    <cfRule type="cellIs" dxfId="18" priority="10" stopIfTrue="1" operator="equal">
      <formula>"Info"</formula>
    </cfRule>
  </conditionalFormatting>
  <conditionalFormatting sqref="M3:M19">
    <cfRule type="expression" dxfId="17" priority="14" stopIfTrue="1">
      <formula>ISERROR(AA3)</formula>
    </cfRule>
  </conditionalFormatting>
  <conditionalFormatting sqref="J3:J19">
    <cfRule type="cellIs" dxfId="16" priority="2" stopIfTrue="1" operator="equal">
      <formula>"Pass"</formula>
    </cfRule>
    <cfRule type="cellIs" dxfId="15" priority="3" stopIfTrue="1" operator="equal">
      <formula>"Fail"</formula>
    </cfRule>
    <cfRule type="cellIs" dxfId="14" priority="4" stopIfTrue="1" operator="equal">
      <formula>"Info"</formula>
    </cfRule>
  </conditionalFormatting>
  <dataValidations count="2">
    <dataValidation type="list" allowBlank="1" showInputMessage="1" showErrorMessage="1" sqref="J3:J19" xr:uid="{00000000-0002-0000-0300-000000000000}">
      <formula1>$I$24:$I$27</formula1>
    </dataValidation>
    <dataValidation type="list" allowBlank="1" showInputMessage="1" showErrorMessage="1" sqref="L3:L19" xr:uid="{00000000-0002-0000-0300-000001000000}">
      <formula1>$I$35:$I$38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528B-38B6-40B3-8F29-65A4EE0341BD}">
  <dimension ref="A1:LR116"/>
  <sheetViews>
    <sheetView zoomScale="85" zoomScaleNormal="85" zoomScaleSheetLayoutView="80" workbookViewId="0">
      <pane ySplit="2" topLeftCell="A3" activePane="bottomLeft" state="frozenSplit"/>
      <selection pane="bottomLeft" activeCell="J3" sqref="J3"/>
    </sheetView>
  </sheetViews>
  <sheetFormatPr defaultColWidth="18.7265625" defaultRowHeight="14.5" x14ac:dyDescent="0.35"/>
  <cols>
    <col min="1" max="1" width="14" style="74" customWidth="1"/>
    <col min="2" max="2" width="9" style="75" customWidth="1"/>
    <col min="3" max="3" width="14.1796875" style="75" customWidth="1"/>
    <col min="4" max="4" width="9.81640625" style="76" customWidth="1"/>
    <col min="5" max="5" width="24.453125" style="74" customWidth="1"/>
    <col min="6" max="6" width="35.7265625" style="74" customWidth="1"/>
    <col min="7" max="7" width="41.54296875" style="74" customWidth="1"/>
    <col min="8" max="8" width="33.7265625" style="71" customWidth="1"/>
    <col min="9" max="9" width="23.54296875" style="71" customWidth="1"/>
    <col min="10" max="10" width="14.453125" style="71" customWidth="1"/>
    <col min="11" max="11" width="31.26953125" style="71" hidden="1" customWidth="1"/>
    <col min="12" max="12" width="18.7265625" style="71" customWidth="1"/>
    <col min="13" max="13" width="14.81640625" style="67" customWidth="1"/>
    <col min="14" max="14" width="15.1796875" style="67" customWidth="1"/>
    <col min="15" max="15" width="45.26953125" style="76" customWidth="1"/>
    <col min="16" max="16" width="2.1796875" style="76" customWidth="1"/>
    <col min="17" max="17" width="16.26953125" style="77" customWidth="1"/>
    <col min="18" max="18" width="18.54296875" style="77" customWidth="1"/>
    <col min="19" max="19" width="55.453125" style="74" customWidth="1"/>
    <col min="20" max="20" width="54.7265625" style="74" customWidth="1"/>
    <col min="21" max="21" width="81.81640625" style="74" hidden="1" customWidth="1"/>
    <col min="22" max="22" width="28.7265625" style="74" customWidth="1"/>
    <col min="23" max="23" width="25.26953125" style="74" customWidth="1"/>
    <col min="24" max="24" width="18.7265625" style="62"/>
    <col min="25" max="25" width="14.1796875" style="74" customWidth="1"/>
    <col min="26" max="26" width="18.7265625" style="62" customWidth="1"/>
    <col min="27" max="27" width="18.7265625" style="74" hidden="1" customWidth="1"/>
    <col min="28" max="28" width="18.7265625" style="74" customWidth="1"/>
    <col min="29" max="29" width="18.7265625" style="62"/>
    <col min="30" max="16384" width="18.7265625" style="74"/>
  </cols>
  <sheetData>
    <row r="1" spans="1:35" s="62" customFormat="1" x14ac:dyDescent="0.35">
      <c r="A1" s="252" t="s">
        <v>57</v>
      </c>
      <c r="B1" s="253"/>
      <c r="C1" s="253"/>
      <c r="D1" s="253"/>
      <c r="E1" s="253"/>
      <c r="F1" s="253"/>
      <c r="G1" s="253"/>
      <c r="H1" s="253"/>
      <c r="I1" s="253"/>
      <c r="J1" s="253"/>
      <c r="K1" s="254"/>
      <c r="L1" s="255"/>
      <c r="M1" s="255"/>
      <c r="N1" s="255"/>
      <c r="O1" s="255"/>
      <c r="P1" s="255"/>
      <c r="Q1" s="255"/>
      <c r="R1" s="255"/>
      <c r="S1" s="255"/>
      <c r="T1" s="254"/>
      <c r="U1" s="254"/>
      <c r="V1" s="254"/>
      <c r="W1" s="61"/>
      <c r="Y1" s="61"/>
      <c r="AA1" s="254"/>
    </row>
    <row r="2" spans="1:35" s="67" customFormat="1" ht="44.25" customHeight="1" x14ac:dyDescent="0.35">
      <c r="A2" s="63" t="s">
        <v>329</v>
      </c>
      <c r="B2" s="63" t="s">
        <v>167</v>
      </c>
      <c r="C2" s="63" t="s">
        <v>168</v>
      </c>
      <c r="D2" s="63" t="s">
        <v>169</v>
      </c>
      <c r="E2" s="63" t="s">
        <v>330</v>
      </c>
      <c r="F2" s="63" t="s">
        <v>331</v>
      </c>
      <c r="G2" s="63" t="s">
        <v>172</v>
      </c>
      <c r="H2" s="63" t="s">
        <v>173</v>
      </c>
      <c r="I2" s="63" t="s">
        <v>174</v>
      </c>
      <c r="J2" s="63" t="s">
        <v>175</v>
      </c>
      <c r="K2" s="181" t="s">
        <v>332</v>
      </c>
      <c r="L2" s="63" t="s">
        <v>176</v>
      </c>
      <c r="M2" s="63" t="s">
        <v>333</v>
      </c>
      <c r="N2" s="63" t="s">
        <v>178</v>
      </c>
      <c r="O2" s="63" t="s">
        <v>334</v>
      </c>
      <c r="P2" s="256"/>
      <c r="Q2" s="64" t="s">
        <v>335</v>
      </c>
      <c r="R2" s="65" t="s">
        <v>336</v>
      </c>
      <c r="S2" s="65" t="s">
        <v>337</v>
      </c>
      <c r="T2" s="65" t="s">
        <v>338</v>
      </c>
      <c r="U2" s="257" t="s">
        <v>339</v>
      </c>
      <c r="V2" s="258" t="s">
        <v>340</v>
      </c>
      <c r="W2" s="66"/>
      <c r="Y2" s="66"/>
      <c r="AA2" s="259" t="s">
        <v>180</v>
      </c>
    </row>
    <row r="3" spans="1:35" s="69" customFormat="1" ht="63.75" customHeight="1" x14ac:dyDescent="0.35">
      <c r="A3" s="260" t="s">
        <v>341</v>
      </c>
      <c r="B3" s="261" t="s">
        <v>261</v>
      </c>
      <c r="C3" s="261" t="s">
        <v>262</v>
      </c>
      <c r="D3" s="262" t="s">
        <v>325</v>
      </c>
      <c r="E3" s="263" t="s">
        <v>342</v>
      </c>
      <c r="F3" s="263" t="s">
        <v>343</v>
      </c>
      <c r="G3" s="263" t="s">
        <v>344</v>
      </c>
      <c r="H3" s="263" t="s">
        <v>345</v>
      </c>
      <c r="I3" s="264"/>
      <c r="J3" s="265"/>
      <c r="K3" s="263" t="s">
        <v>346</v>
      </c>
      <c r="L3" s="266"/>
      <c r="M3" s="267" t="s">
        <v>208</v>
      </c>
      <c r="N3" s="268" t="s">
        <v>347</v>
      </c>
      <c r="O3" s="269" t="s">
        <v>348</v>
      </c>
      <c r="P3" s="256"/>
      <c r="Q3" s="270">
        <v>2.1</v>
      </c>
      <c r="R3" s="271" t="s">
        <v>349</v>
      </c>
      <c r="S3" s="263" t="s">
        <v>350</v>
      </c>
      <c r="T3" s="263" t="s">
        <v>351</v>
      </c>
      <c r="U3" s="263" t="s">
        <v>352</v>
      </c>
      <c r="V3" s="263"/>
      <c r="W3" s="68"/>
      <c r="Y3" s="66"/>
      <c r="AA3" s="272">
        <f>IF(OR(J3="Fail",ISBLANK(J3)),INDEX('Issue Code Table'!C:C,MATCH(N:N,'Issue Code Table'!A:A,0)),IF(M3="Critical",6,IF(M3="Significant",5,IF(M3="Moderate",3,2))))</f>
        <v>4</v>
      </c>
      <c r="AB3" s="66"/>
      <c r="AD3" s="66"/>
      <c r="AE3" s="66"/>
      <c r="AF3" s="66"/>
      <c r="AG3" s="66"/>
      <c r="AI3" s="66"/>
    </row>
    <row r="4" spans="1:35" s="69" customFormat="1" ht="66.75" customHeight="1" x14ac:dyDescent="0.35">
      <c r="A4" s="260" t="s">
        <v>353</v>
      </c>
      <c r="B4" s="273" t="s">
        <v>354</v>
      </c>
      <c r="C4" s="70" t="s">
        <v>355</v>
      </c>
      <c r="D4" s="262" t="s">
        <v>325</v>
      </c>
      <c r="E4" s="263" t="s">
        <v>356</v>
      </c>
      <c r="F4" s="263" t="s">
        <v>357</v>
      </c>
      <c r="G4" s="263" t="s">
        <v>358</v>
      </c>
      <c r="H4" s="274" t="s">
        <v>359</v>
      </c>
      <c r="I4" s="264"/>
      <c r="J4" s="265"/>
      <c r="K4" s="275" t="s">
        <v>360</v>
      </c>
      <c r="L4" s="266"/>
      <c r="M4" s="267" t="s">
        <v>208</v>
      </c>
      <c r="N4" s="268" t="s">
        <v>361</v>
      </c>
      <c r="O4" s="269" t="s">
        <v>362</v>
      </c>
      <c r="P4" s="256"/>
      <c r="Q4" s="270">
        <v>2.1</v>
      </c>
      <c r="R4" s="271" t="s">
        <v>363</v>
      </c>
      <c r="S4" s="263" t="s">
        <v>364</v>
      </c>
      <c r="T4" s="263" t="s">
        <v>365</v>
      </c>
      <c r="U4" s="263" t="s">
        <v>366</v>
      </c>
      <c r="V4" s="263"/>
      <c r="W4" s="68"/>
      <c r="Y4" s="66"/>
      <c r="AA4" s="272">
        <f>IF(OR(J4="Fail",ISBLANK(J4)),INDEX('Issue Code Table'!C:C,MATCH(N:N,'Issue Code Table'!A:A,0)),IF(M4="Critical",6,IF(M4="Significant",5,IF(M4="Moderate",3,2))))</f>
        <v>3</v>
      </c>
      <c r="AB4" s="66"/>
      <c r="AD4" s="66"/>
      <c r="AE4" s="66"/>
      <c r="AF4" s="66"/>
      <c r="AG4" s="66"/>
      <c r="AI4" s="66"/>
    </row>
    <row r="5" spans="1:35" s="71" customFormat="1" ht="69.75" customHeight="1" x14ac:dyDescent="0.35">
      <c r="A5" s="260" t="s">
        <v>367</v>
      </c>
      <c r="B5" s="276" t="s">
        <v>261</v>
      </c>
      <c r="C5" s="277" t="s">
        <v>262</v>
      </c>
      <c r="D5" s="262" t="s">
        <v>325</v>
      </c>
      <c r="E5" s="263" t="s">
        <v>368</v>
      </c>
      <c r="F5" s="263" t="s">
        <v>369</v>
      </c>
      <c r="G5" s="263" t="s">
        <v>370</v>
      </c>
      <c r="H5" s="274" t="s">
        <v>371</v>
      </c>
      <c r="I5" s="264"/>
      <c r="J5" s="265"/>
      <c r="K5" s="274" t="s">
        <v>372</v>
      </c>
      <c r="L5" s="266"/>
      <c r="M5" s="267" t="s">
        <v>328</v>
      </c>
      <c r="N5" s="268" t="s">
        <v>373</v>
      </c>
      <c r="O5" s="269" t="s">
        <v>374</v>
      </c>
      <c r="P5" s="256"/>
      <c r="Q5" s="270">
        <v>2.2999999999999998</v>
      </c>
      <c r="R5" s="271" t="s">
        <v>375</v>
      </c>
      <c r="S5" s="263" t="s">
        <v>376</v>
      </c>
      <c r="T5" s="263" t="s">
        <v>377</v>
      </c>
      <c r="U5" s="263" t="s">
        <v>378</v>
      </c>
      <c r="V5" s="263"/>
      <c r="W5" s="68"/>
      <c r="Y5" s="66"/>
      <c r="AA5" s="272">
        <f>IF(OR(J5="Fail",ISBLANK(J5)),INDEX('Issue Code Table'!C:C,MATCH(N:N,'Issue Code Table'!A:A,0)),IF(M5="Critical",6,IF(M5="Significant",5,IF(M5="Moderate",3,2))))</f>
        <v>1</v>
      </c>
    </row>
    <row r="6" spans="1:35" s="71" customFormat="1" ht="57" customHeight="1" x14ac:dyDescent="0.35">
      <c r="A6" s="260" t="s">
        <v>379</v>
      </c>
      <c r="B6" s="262" t="s">
        <v>314</v>
      </c>
      <c r="C6" s="278" t="s">
        <v>315</v>
      </c>
      <c r="D6" s="262" t="s">
        <v>325</v>
      </c>
      <c r="E6" s="263" t="s">
        <v>380</v>
      </c>
      <c r="F6" s="263" t="s">
        <v>381</v>
      </c>
      <c r="G6" s="263" t="s">
        <v>382</v>
      </c>
      <c r="H6" s="263" t="s">
        <v>383</v>
      </c>
      <c r="I6" s="264"/>
      <c r="J6" s="265"/>
      <c r="K6" s="263" t="s">
        <v>384</v>
      </c>
      <c r="L6" s="266"/>
      <c r="M6" s="267" t="s">
        <v>208</v>
      </c>
      <c r="N6" s="268" t="s">
        <v>385</v>
      </c>
      <c r="O6" s="269" t="s">
        <v>386</v>
      </c>
      <c r="P6" s="256"/>
      <c r="Q6" s="270">
        <v>2.4</v>
      </c>
      <c r="R6" s="271" t="s">
        <v>387</v>
      </c>
      <c r="S6" s="263" t="s">
        <v>388</v>
      </c>
      <c r="T6" s="263" t="s">
        <v>389</v>
      </c>
      <c r="U6" s="263" t="s">
        <v>390</v>
      </c>
      <c r="V6" s="263"/>
      <c r="W6" s="68"/>
      <c r="Y6" s="66"/>
      <c r="AA6" s="272">
        <f>IF(OR(J6="Fail",ISBLANK(J6)),INDEX('Issue Code Table'!C:C,MATCH(N:N,'Issue Code Table'!A:A,0)),IF(M6="Critical",6,IF(M6="Significant",5,IF(M6="Moderate",3,2))))</f>
        <v>4</v>
      </c>
    </row>
    <row r="7" spans="1:35" s="71" customFormat="1" ht="64.5" customHeight="1" x14ac:dyDescent="0.35">
      <c r="A7" s="260" t="s">
        <v>391</v>
      </c>
      <c r="B7" s="262" t="s">
        <v>314</v>
      </c>
      <c r="C7" s="278" t="s">
        <v>315</v>
      </c>
      <c r="D7" s="262" t="s">
        <v>325</v>
      </c>
      <c r="E7" s="263" t="s">
        <v>392</v>
      </c>
      <c r="F7" s="263" t="s">
        <v>393</v>
      </c>
      <c r="G7" s="263" t="s">
        <v>394</v>
      </c>
      <c r="H7" s="263" t="s">
        <v>395</v>
      </c>
      <c r="I7" s="264"/>
      <c r="J7" s="265"/>
      <c r="K7" s="279" t="s">
        <v>396</v>
      </c>
      <c r="L7" s="266"/>
      <c r="M7" s="267" t="s">
        <v>199</v>
      </c>
      <c r="N7" s="268" t="s">
        <v>397</v>
      </c>
      <c r="O7" s="269" t="s">
        <v>398</v>
      </c>
      <c r="P7" s="256"/>
      <c r="Q7" s="270">
        <v>2.4</v>
      </c>
      <c r="R7" s="271" t="s">
        <v>399</v>
      </c>
      <c r="S7" s="263" t="s">
        <v>400</v>
      </c>
      <c r="T7" s="263" t="s">
        <v>401</v>
      </c>
      <c r="U7" s="263" t="s">
        <v>402</v>
      </c>
      <c r="V7" s="263" t="s">
        <v>403</v>
      </c>
      <c r="W7" s="68"/>
      <c r="Y7" s="66"/>
      <c r="AA7" s="272">
        <f>IF(OR(J7="Fail",ISBLANK(J7)),INDEX('Issue Code Table'!C:C,MATCH(N:N,'Issue Code Table'!A:A,0)),IF(M7="Critical",6,IF(M7="Significant",5,IF(M7="Moderate",3,2))))</f>
        <v>6</v>
      </c>
    </row>
    <row r="8" spans="1:35" s="71" customFormat="1" ht="43.5" customHeight="1" x14ac:dyDescent="0.35">
      <c r="A8" s="260" t="s">
        <v>404</v>
      </c>
      <c r="B8" s="249" t="s">
        <v>405</v>
      </c>
      <c r="C8" s="280" t="s">
        <v>406</v>
      </c>
      <c r="D8" s="262" t="s">
        <v>325</v>
      </c>
      <c r="E8" s="263" t="s">
        <v>407</v>
      </c>
      <c r="F8" s="263" t="s">
        <v>408</v>
      </c>
      <c r="G8" s="263" t="s">
        <v>409</v>
      </c>
      <c r="H8" s="263" t="s">
        <v>410</v>
      </c>
      <c r="I8" s="264"/>
      <c r="J8" s="265"/>
      <c r="K8" s="279" t="s">
        <v>411</v>
      </c>
      <c r="L8" s="266" t="s">
        <v>412</v>
      </c>
      <c r="M8" s="267" t="s">
        <v>208</v>
      </c>
      <c r="N8" s="268" t="s">
        <v>413</v>
      </c>
      <c r="O8" s="269" t="s">
        <v>414</v>
      </c>
      <c r="P8" s="256"/>
      <c r="Q8" s="270">
        <v>2.4</v>
      </c>
      <c r="R8" s="271" t="s">
        <v>415</v>
      </c>
      <c r="S8" s="263" t="s">
        <v>416</v>
      </c>
      <c r="T8" s="263" t="s">
        <v>417</v>
      </c>
      <c r="U8" s="263" t="s">
        <v>418</v>
      </c>
      <c r="V8" s="263"/>
      <c r="W8" s="68"/>
      <c r="Y8" s="66"/>
      <c r="AA8" s="272">
        <f>IF(OR(J8="Fail",ISBLANK(J8)),INDEX('Issue Code Table'!C:C,MATCH(N:N,'Issue Code Table'!A:A,0)),IF(M8="Critical",6,IF(M8="Significant",5,IF(M8="Moderate",3,2))))</f>
        <v>4</v>
      </c>
    </row>
    <row r="9" spans="1:35" s="71" customFormat="1" ht="66.75" customHeight="1" x14ac:dyDescent="0.35">
      <c r="A9" s="260" t="s">
        <v>419</v>
      </c>
      <c r="B9" s="262" t="s">
        <v>314</v>
      </c>
      <c r="C9" s="278" t="s">
        <v>315</v>
      </c>
      <c r="D9" s="262" t="s">
        <v>325</v>
      </c>
      <c r="E9" s="263" t="s">
        <v>420</v>
      </c>
      <c r="F9" s="263" t="s">
        <v>421</v>
      </c>
      <c r="G9" s="263" t="s">
        <v>422</v>
      </c>
      <c r="H9" s="263" t="s">
        <v>423</v>
      </c>
      <c r="I9" s="264"/>
      <c r="J9" s="265"/>
      <c r="K9" s="276" t="s">
        <v>424</v>
      </c>
      <c r="L9" s="266"/>
      <c r="M9" s="268" t="s">
        <v>199</v>
      </c>
      <c r="N9" s="281" t="s">
        <v>425</v>
      </c>
      <c r="O9" s="269" t="s">
        <v>426</v>
      </c>
      <c r="P9" s="256"/>
      <c r="Q9" s="270">
        <v>2.4</v>
      </c>
      <c r="R9" s="271" t="s">
        <v>427</v>
      </c>
      <c r="S9" s="263" t="s">
        <v>428</v>
      </c>
      <c r="T9" s="263" t="s">
        <v>429</v>
      </c>
      <c r="U9" s="263" t="s">
        <v>430</v>
      </c>
      <c r="V9" s="263" t="s">
        <v>431</v>
      </c>
      <c r="W9" s="68"/>
      <c r="Y9" s="66"/>
      <c r="AA9" s="272">
        <f>IF(OR(J9="Fail",ISBLANK(J9)),INDEX('Issue Code Table'!C:C,MATCH(N:N,'Issue Code Table'!A:A,0)),IF(M9="Critical",6,IF(M9="Significant",5,IF(M9="Moderate",3,2))))</f>
        <v>7</v>
      </c>
    </row>
    <row r="10" spans="1:35" s="71" customFormat="1" ht="66" customHeight="1" x14ac:dyDescent="0.35">
      <c r="A10" s="260" t="s">
        <v>432</v>
      </c>
      <c r="B10" s="273" t="s">
        <v>433</v>
      </c>
      <c r="C10" s="282" t="s">
        <v>434</v>
      </c>
      <c r="D10" s="262" t="s">
        <v>325</v>
      </c>
      <c r="E10" s="263" t="s">
        <v>435</v>
      </c>
      <c r="F10" s="263" t="s">
        <v>436</v>
      </c>
      <c r="G10" s="263" t="s">
        <v>437</v>
      </c>
      <c r="H10" s="263" t="s">
        <v>438</v>
      </c>
      <c r="I10" s="264"/>
      <c r="J10" s="265"/>
      <c r="K10" s="276" t="s">
        <v>439</v>
      </c>
      <c r="L10" s="266" t="s">
        <v>440</v>
      </c>
      <c r="M10" s="267" t="s">
        <v>199</v>
      </c>
      <c r="N10" s="268" t="s">
        <v>441</v>
      </c>
      <c r="O10" s="269" t="s">
        <v>442</v>
      </c>
      <c r="P10" s="256"/>
      <c r="Q10" s="270">
        <v>2.4</v>
      </c>
      <c r="R10" s="271" t="s">
        <v>443</v>
      </c>
      <c r="S10" s="263" t="s">
        <v>444</v>
      </c>
      <c r="T10" s="263" t="s">
        <v>445</v>
      </c>
      <c r="U10" s="263" t="s">
        <v>446</v>
      </c>
      <c r="V10" s="263" t="s">
        <v>447</v>
      </c>
      <c r="W10" s="68"/>
      <c r="Y10" s="66"/>
      <c r="AA10" s="272">
        <f>IF(OR(J10="Fail",ISBLANK(J10)),INDEX('Issue Code Table'!C:C,MATCH(N:N,'Issue Code Table'!A:A,0)),IF(M10="Critical",6,IF(M10="Significant",5,IF(M10="Moderate",3,2))))</f>
        <v>5</v>
      </c>
    </row>
    <row r="11" spans="1:35" s="71" customFormat="1" ht="58.5" customHeight="1" x14ac:dyDescent="0.35">
      <c r="A11" s="260" t="s">
        <v>448</v>
      </c>
      <c r="B11" s="273" t="s">
        <v>354</v>
      </c>
      <c r="C11" s="70" t="s">
        <v>355</v>
      </c>
      <c r="D11" s="262" t="s">
        <v>325</v>
      </c>
      <c r="E11" s="263" t="s">
        <v>449</v>
      </c>
      <c r="F11" s="263" t="s">
        <v>450</v>
      </c>
      <c r="G11" s="263" t="s">
        <v>451</v>
      </c>
      <c r="H11" s="263" t="s">
        <v>452</v>
      </c>
      <c r="I11" s="264"/>
      <c r="J11" s="265"/>
      <c r="K11" s="276" t="s">
        <v>453</v>
      </c>
      <c r="L11" s="266"/>
      <c r="M11" s="267" t="s">
        <v>199</v>
      </c>
      <c r="N11" s="268" t="s">
        <v>454</v>
      </c>
      <c r="O11" s="269" t="s">
        <v>455</v>
      </c>
      <c r="P11" s="256"/>
      <c r="Q11" s="270">
        <v>2.5</v>
      </c>
      <c r="R11" s="271" t="s">
        <v>456</v>
      </c>
      <c r="S11" s="263" t="s">
        <v>457</v>
      </c>
      <c r="T11" s="263" t="s">
        <v>458</v>
      </c>
      <c r="U11" s="263" t="s">
        <v>459</v>
      </c>
      <c r="V11" s="263" t="s">
        <v>460</v>
      </c>
      <c r="W11" s="68"/>
      <c r="Y11" s="66"/>
      <c r="AA11" s="272">
        <f>IF(OR(J11="Fail",ISBLANK(J11)),INDEX('Issue Code Table'!C:C,MATCH(N:N,'Issue Code Table'!A:A,0)),IF(M11="Critical",6,IF(M11="Significant",5,IF(M11="Moderate",3,2))))</f>
        <v>6</v>
      </c>
    </row>
    <row r="12" spans="1:35" s="71" customFormat="1" ht="78.75" customHeight="1" x14ac:dyDescent="0.35">
      <c r="A12" s="260" t="s">
        <v>461</v>
      </c>
      <c r="B12" s="273" t="s">
        <v>354</v>
      </c>
      <c r="C12" s="70" t="s">
        <v>355</v>
      </c>
      <c r="D12" s="262" t="s">
        <v>325</v>
      </c>
      <c r="E12" s="263" t="s">
        <v>462</v>
      </c>
      <c r="F12" s="263" t="s">
        <v>463</v>
      </c>
      <c r="G12" s="263" t="s">
        <v>464</v>
      </c>
      <c r="H12" s="263" t="s">
        <v>465</v>
      </c>
      <c r="I12" s="264"/>
      <c r="J12" s="265"/>
      <c r="K12" s="276" t="s">
        <v>466</v>
      </c>
      <c r="L12" s="266"/>
      <c r="M12" s="267" t="s">
        <v>199</v>
      </c>
      <c r="N12" s="268" t="s">
        <v>307</v>
      </c>
      <c r="O12" s="269" t="s">
        <v>308</v>
      </c>
      <c r="P12" s="256"/>
      <c r="Q12" s="270">
        <v>2.6</v>
      </c>
      <c r="R12" s="271" t="s">
        <v>467</v>
      </c>
      <c r="S12" s="263" t="s">
        <v>468</v>
      </c>
      <c r="T12" s="263" t="s">
        <v>469</v>
      </c>
      <c r="U12" s="263" t="s">
        <v>470</v>
      </c>
      <c r="V12" s="263" t="s">
        <v>471</v>
      </c>
      <c r="W12" s="68"/>
      <c r="Y12" s="66"/>
      <c r="AA12" s="272">
        <f>IF(OR(J12="Fail",ISBLANK(J12)),INDEX('Issue Code Table'!C:C,MATCH(N:N,'Issue Code Table'!A:A,0)),IF(M12="Critical",6,IF(M12="Significant",5,IF(M12="Moderate",3,2))))</f>
        <v>5</v>
      </c>
    </row>
    <row r="13" spans="1:35" s="71" customFormat="1" ht="87" customHeight="1" x14ac:dyDescent="0.35">
      <c r="A13" s="260" t="s">
        <v>472</v>
      </c>
      <c r="B13" s="273" t="s">
        <v>354</v>
      </c>
      <c r="C13" s="70" t="s">
        <v>355</v>
      </c>
      <c r="D13" s="262" t="s">
        <v>325</v>
      </c>
      <c r="E13" s="263" t="s">
        <v>473</v>
      </c>
      <c r="F13" s="263" t="s">
        <v>474</v>
      </c>
      <c r="G13" s="263" t="s">
        <v>475</v>
      </c>
      <c r="H13" s="263" t="s">
        <v>476</v>
      </c>
      <c r="I13" s="264"/>
      <c r="J13" s="265"/>
      <c r="K13" s="276" t="s">
        <v>477</v>
      </c>
      <c r="L13" s="266"/>
      <c r="M13" s="267" t="s">
        <v>199</v>
      </c>
      <c r="N13" s="268" t="s">
        <v>307</v>
      </c>
      <c r="O13" s="269" t="s">
        <v>308</v>
      </c>
      <c r="P13" s="256"/>
      <c r="Q13" s="270">
        <v>2.7</v>
      </c>
      <c r="R13" s="271" t="s">
        <v>478</v>
      </c>
      <c r="S13" s="263" t="s">
        <v>479</v>
      </c>
      <c r="T13" s="263" t="s">
        <v>480</v>
      </c>
      <c r="U13" s="263" t="s">
        <v>481</v>
      </c>
      <c r="V13" s="263" t="s">
        <v>482</v>
      </c>
      <c r="W13" s="68"/>
      <c r="Y13" s="66"/>
      <c r="AA13" s="272">
        <f>IF(OR(J13="Fail",ISBLANK(J13)),INDEX('Issue Code Table'!C:C,MATCH(N:N,'Issue Code Table'!A:A,0)),IF(M13="Critical",6,IF(M13="Significant",5,IF(M13="Moderate",3,2))))</f>
        <v>5</v>
      </c>
    </row>
    <row r="14" spans="1:35" s="71" customFormat="1" ht="75.75" customHeight="1" x14ac:dyDescent="0.35">
      <c r="A14" s="260" t="s">
        <v>483</v>
      </c>
      <c r="B14" s="273" t="s">
        <v>354</v>
      </c>
      <c r="C14" s="70" t="s">
        <v>355</v>
      </c>
      <c r="D14" s="262" t="s">
        <v>325</v>
      </c>
      <c r="E14" s="263" t="s">
        <v>484</v>
      </c>
      <c r="F14" s="263" t="s">
        <v>485</v>
      </c>
      <c r="G14" s="263" t="s">
        <v>486</v>
      </c>
      <c r="H14" s="263" t="s">
        <v>487</v>
      </c>
      <c r="I14" s="264"/>
      <c r="J14" s="265"/>
      <c r="K14" s="279" t="s">
        <v>488</v>
      </c>
      <c r="L14" s="266"/>
      <c r="M14" s="267" t="s">
        <v>199</v>
      </c>
      <c r="N14" s="268" t="s">
        <v>307</v>
      </c>
      <c r="O14" s="269" t="s">
        <v>308</v>
      </c>
      <c r="P14" s="256"/>
      <c r="Q14" s="270">
        <v>4</v>
      </c>
      <c r="R14" s="270">
        <v>4.0999999999999996</v>
      </c>
      <c r="S14" s="263" t="s">
        <v>489</v>
      </c>
      <c r="T14" s="263" t="s">
        <v>490</v>
      </c>
      <c r="U14" s="263" t="s">
        <v>491</v>
      </c>
      <c r="V14" s="263" t="s">
        <v>492</v>
      </c>
      <c r="W14" s="68"/>
      <c r="Y14" s="66"/>
      <c r="AA14" s="272">
        <f>IF(OR(J14="Fail",ISBLANK(J14)),INDEX('Issue Code Table'!C:C,MATCH(N:N,'Issue Code Table'!A:A,0)),IF(M14="Critical",6,IF(M14="Significant",5,IF(M14="Moderate",3,2))))</f>
        <v>5</v>
      </c>
    </row>
    <row r="15" spans="1:35" s="71" customFormat="1" ht="80.25" customHeight="1" x14ac:dyDescent="0.35">
      <c r="A15" s="260" t="s">
        <v>493</v>
      </c>
      <c r="B15" s="283" t="s">
        <v>237</v>
      </c>
      <c r="C15" s="70" t="s">
        <v>238</v>
      </c>
      <c r="D15" s="262" t="s">
        <v>325</v>
      </c>
      <c r="E15" s="263" t="s">
        <v>494</v>
      </c>
      <c r="F15" s="263" t="s">
        <v>495</v>
      </c>
      <c r="G15" s="263" t="s">
        <v>496</v>
      </c>
      <c r="H15" s="263" t="s">
        <v>497</v>
      </c>
      <c r="I15" s="264"/>
      <c r="J15" s="265"/>
      <c r="K15" s="279" t="s">
        <v>498</v>
      </c>
      <c r="L15" s="266"/>
      <c r="M15" s="267" t="s">
        <v>199</v>
      </c>
      <c r="N15" s="268" t="s">
        <v>499</v>
      </c>
      <c r="O15" s="269" t="s">
        <v>500</v>
      </c>
      <c r="P15" s="256"/>
      <c r="Q15" s="270">
        <v>4</v>
      </c>
      <c r="R15" s="270">
        <v>4.2</v>
      </c>
      <c r="S15" s="263" t="s">
        <v>501</v>
      </c>
      <c r="T15" s="263" t="s">
        <v>502</v>
      </c>
      <c r="U15" s="263" t="s">
        <v>503</v>
      </c>
      <c r="V15" s="263" t="s">
        <v>504</v>
      </c>
      <c r="W15" s="68"/>
      <c r="Y15" s="66"/>
      <c r="AA15" s="272" t="e">
        <f>IF(OR(J15="Fail",ISBLANK(J15)),INDEX('Issue Code Table'!C:C,MATCH(N:N,'Issue Code Table'!A:A,0)),IF(M15="Critical",6,IF(M15="Significant",5,IF(M15="Moderate",3,2))))</f>
        <v>#N/A</v>
      </c>
    </row>
    <row r="16" spans="1:35" s="71" customFormat="1" ht="93.75" customHeight="1" x14ac:dyDescent="0.35">
      <c r="A16" s="260" t="s">
        <v>505</v>
      </c>
      <c r="B16" s="284" t="s">
        <v>237</v>
      </c>
      <c r="C16" s="72" t="s">
        <v>238</v>
      </c>
      <c r="D16" s="262" t="s">
        <v>325</v>
      </c>
      <c r="E16" s="263" t="s">
        <v>506</v>
      </c>
      <c r="F16" s="263" t="s">
        <v>507</v>
      </c>
      <c r="G16" s="263" t="s">
        <v>508</v>
      </c>
      <c r="H16" s="263" t="s">
        <v>509</v>
      </c>
      <c r="I16" s="264"/>
      <c r="J16" s="265"/>
      <c r="K16" s="279" t="s">
        <v>510</v>
      </c>
      <c r="L16" s="266"/>
      <c r="M16" s="267" t="s">
        <v>199</v>
      </c>
      <c r="N16" s="268" t="s">
        <v>511</v>
      </c>
      <c r="O16" s="269" t="s">
        <v>512</v>
      </c>
      <c r="P16" s="256"/>
      <c r="Q16" s="270">
        <v>4</v>
      </c>
      <c r="R16" s="270">
        <v>4.3</v>
      </c>
      <c r="S16" s="263" t="s">
        <v>513</v>
      </c>
      <c r="T16" s="263" t="s">
        <v>514</v>
      </c>
      <c r="U16" s="263" t="s">
        <v>515</v>
      </c>
      <c r="V16" s="263" t="s">
        <v>516</v>
      </c>
      <c r="W16" s="68"/>
      <c r="Y16" s="66"/>
      <c r="AA16" s="272">
        <f>IF(OR(J16="Fail",ISBLANK(J16)),INDEX('Issue Code Table'!C:C,MATCH(N:N,'Issue Code Table'!A:A,0)),IF(M16="Critical",6,IF(M16="Significant",5,IF(M16="Moderate",3,2))))</f>
        <v>5</v>
      </c>
    </row>
    <row r="17" spans="1:27" s="71" customFormat="1" ht="87.75" customHeight="1" x14ac:dyDescent="0.35">
      <c r="A17" s="260" t="s">
        <v>517</v>
      </c>
      <c r="B17" s="285" t="s">
        <v>261</v>
      </c>
      <c r="C17" s="273" t="s">
        <v>262</v>
      </c>
      <c r="D17" s="262" t="s">
        <v>325</v>
      </c>
      <c r="E17" s="263" t="s">
        <v>518</v>
      </c>
      <c r="F17" s="263" t="s">
        <v>519</v>
      </c>
      <c r="G17" s="263" t="s">
        <v>520</v>
      </c>
      <c r="H17" s="263" t="s">
        <v>521</v>
      </c>
      <c r="I17" s="264"/>
      <c r="J17" s="265"/>
      <c r="K17" s="279" t="s">
        <v>522</v>
      </c>
      <c r="L17" s="286"/>
      <c r="M17" s="267" t="s">
        <v>328</v>
      </c>
      <c r="N17" s="265" t="s">
        <v>523</v>
      </c>
      <c r="O17" s="286" t="s">
        <v>524</v>
      </c>
      <c r="P17" s="256"/>
      <c r="Q17" s="270">
        <v>4</v>
      </c>
      <c r="R17" s="270">
        <v>4.4000000000000004</v>
      </c>
      <c r="S17" s="263" t="s">
        <v>525</v>
      </c>
      <c r="T17" s="263" t="s">
        <v>526</v>
      </c>
      <c r="U17" s="263" t="s">
        <v>527</v>
      </c>
      <c r="V17" s="263"/>
      <c r="W17" s="68"/>
      <c r="Y17" s="66"/>
      <c r="AA17" s="272">
        <f>IF(OR(J17="Fail",ISBLANK(J17)),INDEX('Issue Code Table'!C:C,MATCH(N:N,'Issue Code Table'!A:A,0)),IF(M17="Critical",6,IF(M17="Significant",5,IF(M17="Moderate",3,2))))</f>
        <v>1</v>
      </c>
    </row>
    <row r="18" spans="1:27" s="71" customFormat="1" ht="83.15" customHeight="1" x14ac:dyDescent="0.35">
      <c r="A18" s="260" t="s">
        <v>528</v>
      </c>
      <c r="B18" s="261" t="s">
        <v>302</v>
      </c>
      <c r="C18" s="273" t="s">
        <v>303</v>
      </c>
      <c r="D18" s="262" t="s">
        <v>325</v>
      </c>
      <c r="E18" s="263" t="s">
        <v>529</v>
      </c>
      <c r="F18" s="263" t="s">
        <v>530</v>
      </c>
      <c r="G18" s="263" t="s">
        <v>531</v>
      </c>
      <c r="H18" s="263" t="s">
        <v>532</v>
      </c>
      <c r="I18" s="264"/>
      <c r="J18" s="265"/>
      <c r="K18" s="263" t="s">
        <v>533</v>
      </c>
      <c r="L18" s="266"/>
      <c r="M18" s="267" t="s">
        <v>199</v>
      </c>
      <c r="N18" s="268" t="s">
        <v>299</v>
      </c>
      <c r="O18" s="269" t="s">
        <v>300</v>
      </c>
      <c r="P18" s="256"/>
      <c r="Q18" s="271" t="s">
        <v>534</v>
      </c>
      <c r="R18" s="271" t="s">
        <v>535</v>
      </c>
      <c r="S18" s="263" t="s">
        <v>536</v>
      </c>
      <c r="T18" s="263" t="s">
        <v>537</v>
      </c>
      <c r="U18" s="263" t="s">
        <v>538</v>
      </c>
      <c r="V18" s="263" t="s">
        <v>539</v>
      </c>
      <c r="W18" s="68"/>
      <c r="Y18" s="66"/>
      <c r="AA18" s="272">
        <f>IF(OR(J18="Fail",ISBLANK(J18)),INDEX('Issue Code Table'!C:C,MATCH(N:N,'Issue Code Table'!A:A,0)),IF(M18="Critical",6,IF(M18="Significant",5,IF(M18="Moderate",3,2))))</f>
        <v>5</v>
      </c>
    </row>
    <row r="19" spans="1:27" s="71" customFormat="1" ht="83.15" customHeight="1" x14ac:dyDescent="0.35">
      <c r="A19" s="260" t="s">
        <v>540</v>
      </c>
      <c r="B19" s="273" t="s">
        <v>354</v>
      </c>
      <c r="C19" s="70" t="s">
        <v>355</v>
      </c>
      <c r="D19" s="262" t="s">
        <v>325</v>
      </c>
      <c r="E19" s="263" t="s">
        <v>541</v>
      </c>
      <c r="F19" s="263" t="s">
        <v>542</v>
      </c>
      <c r="G19" s="263" t="s">
        <v>543</v>
      </c>
      <c r="H19" s="263" t="s">
        <v>544</v>
      </c>
      <c r="I19" s="264"/>
      <c r="J19" s="265"/>
      <c r="K19" s="263" t="s">
        <v>545</v>
      </c>
      <c r="L19" s="266"/>
      <c r="M19" s="267" t="s">
        <v>199</v>
      </c>
      <c r="N19" s="268" t="s">
        <v>546</v>
      </c>
      <c r="O19" s="269" t="s">
        <v>547</v>
      </c>
      <c r="P19" s="256"/>
      <c r="Q19" s="271" t="s">
        <v>534</v>
      </c>
      <c r="R19" s="271" t="s">
        <v>548</v>
      </c>
      <c r="S19" s="263" t="s">
        <v>549</v>
      </c>
      <c r="T19" s="263" t="s">
        <v>550</v>
      </c>
      <c r="U19" s="263" t="s">
        <v>551</v>
      </c>
      <c r="V19" s="263" t="s">
        <v>552</v>
      </c>
      <c r="W19" s="68"/>
      <c r="Y19" s="66"/>
      <c r="AA19" s="272">
        <f>IF(OR(J19="Fail",ISBLANK(J19)),INDEX('Issue Code Table'!C:C,MATCH(N:N,'Issue Code Table'!A:A,0)),IF(M19="Critical",6,IF(M19="Significant",5,IF(M19="Moderate",3,2))))</f>
        <v>5</v>
      </c>
    </row>
    <row r="20" spans="1:27" s="71" customFormat="1" ht="83.15" customHeight="1" x14ac:dyDescent="0.35">
      <c r="A20" s="260" t="s">
        <v>553</v>
      </c>
      <c r="B20" s="273" t="s">
        <v>354</v>
      </c>
      <c r="C20" s="70" t="s">
        <v>355</v>
      </c>
      <c r="D20" s="262" t="s">
        <v>325</v>
      </c>
      <c r="E20" s="263" t="s">
        <v>554</v>
      </c>
      <c r="F20" s="263" t="s">
        <v>555</v>
      </c>
      <c r="G20" s="263" t="s">
        <v>556</v>
      </c>
      <c r="H20" s="263" t="s">
        <v>557</v>
      </c>
      <c r="I20" s="264"/>
      <c r="J20" s="265"/>
      <c r="K20" s="263" t="s">
        <v>558</v>
      </c>
      <c r="L20" s="266"/>
      <c r="M20" s="267" t="s">
        <v>199</v>
      </c>
      <c r="N20" s="268" t="s">
        <v>546</v>
      </c>
      <c r="O20" s="269" t="s">
        <v>547</v>
      </c>
      <c r="P20" s="256"/>
      <c r="Q20" s="271" t="s">
        <v>534</v>
      </c>
      <c r="R20" s="271" t="s">
        <v>559</v>
      </c>
      <c r="S20" s="263" t="s">
        <v>560</v>
      </c>
      <c r="T20" s="263" t="s">
        <v>561</v>
      </c>
      <c r="U20" s="263" t="s">
        <v>562</v>
      </c>
      <c r="V20" s="263" t="s">
        <v>563</v>
      </c>
      <c r="W20" s="68"/>
      <c r="Y20" s="66"/>
      <c r="AA20" s="272">
        <f>IF(OR(J20="Fail",ISBLANK(J20)),INDEX('Issue Code Table'!C:C,MATCH(N:N,'Issue Code Table'!A:A,0)),IF(M20="Critical",6,IF(M20="Significant",5,IF(M20="Moderate",3,2))))</f>
        <v>5</v>
      </c>
    </row>
    <row r="21" spans="1:27" s="71" customFormat="1" ht="83.15" customHeight="1" x14ac:dyDescent="0.35">
      <c r="A21" s="260" t="s">
        <v>564</v>
      </c>
      <c r="B21" s="273" t="s">
        <v>354</v>
      </c>
      <c r="C21" s="70" t="s">
        <v>355</v>
      </c>
      <c r="D21" s="262" t="s">
        <v>325</v>
      </c>
      <c r="E21" s="263" t="s">
        <v>565</v>
      </c>
      <c r="F21" s="263" t="s">
        <v>566</v>
      </c>
      <c r="G21" s="263" t="s">
        <v>567</v>
      </c>
      <c r="H21" s="263" t="s">
        <v>568</v>
      </c>
      <c r="I21" s="264"/>
      <c r="J21" s="265"/>
      <c r="K21" s="279" t="s">
        <v>569</v>
      </c>
      <c r="L21" s="266"/>
      <c r="M21" s="267" t="s">
        <v>199</v>
      </c>
      <c r="N21" s="245" t="s">
        <v>218</v>
      </c>
      <c r="O21" s="248" t="s">
        <v>219</v>
      </c>
      <c r="P21" s="256"/>
      <c r="Q21" s="271" t="s">
        <v>534</v>
      </c>
      <c r="R21" s="271" t="s">
        <v>570</v>
      </c>
      <c r="S21" s="263" t="s">
        <v>571</v>
      </c>
      <c r="T21" s="263" t="s">
        <v>572</v>
      </c>
      <c r="U21" s="263" t="s">
        <v>573</v>
      </c>
      <c r="V21" s="263" t="s">
        <v>574</v>
      </c>
      <c r="W21" s="68"/>
      <c r="Y21" s="66"/>
      <c r="AA21" s="272">
        <f>IF(OR(J21="Fail",ISBLANK(J21)),INDEX('Issue Code Table'!C:C,MATCH(N:N,'Issue Code Table'!A:A,0)),IF(M21="Critical",6,IF(M21="Significant",5,IF(M21="Moderate",3,2))))</f>
        <v>6</v>
      </c>
    </row>
    <row r="22" spans="1:27" s="71" customFormat="1" ht="111.65" customHeight="1" x14ac:dyDescent="0.35">
      <c r="A22" s="260" t="s">
        <v>575</v>
      </c>
      <c r="B22" s="284" t="s">
        <v>302</v>
      </c>
      <c r="C22" s="278" t="s">
        <v>303</v>
      </c>
      <c r="D22" s="262" t="s">
        <v>325</v>
      </c>
      <c r="E22" s="263" t="s">
        <v>576</v>
      </c>
      <c r="F22" s="263" t="s">
        <v>577</v>
      </c>
      <c r="G22" s="263" t="s">
        <v>578</v>
      </c>
      <c r="H22" s="263" t="s">
        <v>579</v>
      </c>
      <c r="I22" s="264"/>
      <c r="J22" s="265"/>
      <c r="K22" s="279" t="s">
        <v>580</v>
      </c>
      <c r="L22" s="266"/>
      <c r="M22" s="267" t="s">
        <v>199</v>
      </c>
      <c r="N22" s="268" t="s">
        <v>299</v>
      </c>
      <c r="O22" s="269" t="s">
        <v>300</v>
      </c>
      <c r="P22" s="256"/>
      <c r="Q22" s="271" t="s">
        <v>534</v>
      </c>
      <c r="R22" s="271" t="s">
        <v>581</v>
      </c>
      <c r="S22" s="263" t="s">
        <v>582</v>
      </c>
      <c r="T22" s="263" t="s">
        <v>583</v>
      </c>
      <c r="U22" s="263" t="s">
        <v>584</v>
      </c>
      <c r="V22" s="263" t="s">
        <v>585</v>
      </c>
      <c r="W22" s="68"/>
      <c r="Y22" s="66"/>
      <c r="AA22" s="272">
        <f>IF(OR(J22="Fail",ISBLANK(J22)),INDEX('Issue Code Table'!C:C,MATCH(N:N,'Issue Code Table'!A:A,0)),IF(M22="Critical",6,IF(M22="Significant",5,IF(M22="Moderate",3,2))))</f>
        <v>5</v>
      </c>
    </row>
    <row r="23" spans="1:27" s="71" customFormat="1" ht="111.65" customHeight="1" x14ac:dyDescent="0.35">
      <c r="A23" s="260" t="s">
        <v>586</v>
      </c>
      <c r="B23" s="273" t="s">
        <v>354</v>
      </c>
      <c r="C23" s="70" t="s">
        <v>355</v>
      </c>
      <c r="D23" s="262" t="s">
        <v>325</v>
      </c>
      <c r="E23" s="263" t="s">
        <v>587</v>
      </c>
      <c r="F23" s="263" t="s">
        <v>577</v>
      </c>
      <c r="G23" s="263" t="s">
        <v>588</v>
      </c>
      <c r="H23" s="263" t="s">
        <v>589</v>
      </c>
      <c r="I23" s="264"/>
      <c r="J23" s="265"/>
      <c r="K23" s="279" t="s">
        <v>590</v>
      </c>
      <c r="L23" s="266"/>
      <c r="M23" s="267" t="s">
        <v>199</v>
      </c>
      <c r="N23" s="268" t="s">
        <v>299</v>
      </c>
      <c r="O23" s="269" t="s">
        <v>300</v>
      </c>
      <c r="P23" s="256"/>
      <c r="Q23" s="271" t="s">
        <v>534</v>
      </c>
      <c r="R23" s="271" t="s">
        <v>591</v>
      </c>
      <c r="S23" s="263" t="s">
        <v>592</v>
      </c>
      <c r="T23" s="263" t="s">
        <v>593</v>
      </c>
      <c r="U23" s="263" t="s">
        <v>594</v>
      </c>
      <c r="V23" s="263" t="s">
        <v>595</v>
      </c>
      <c r="W23" s="68"/>
      <c r="Y23" s="66"/>
      <c r="AA23" s="272">
        <f>IF(OR(J23="Fail",ISBLANK(J23)),INDEX('Issue Code Table'!C:C,MATCH(N:N,'Issue Code Table'!A:A,0)),IF(M23="Critical",6,IF(M23="Significant",5,IF(M23="Moderate",3,2))))</f>
        <v>5</v>
      </c>
    </row>
    <row r="24" spans="1:27" s="71" customFormat="1" ht="111.65" customHeight="1" x14ac:dyDescent="0.35">
      <c r="A24" s="260" t="s">
        <v>596</v>
      </c>
      <c r="B24" s="284" t="s">
        <v>302</v>
      </c>
      <c r="C24" s="278" t="s">
        <v>303</v>
      </c>
      <c r="D24" s="262" t="s">
        <v>325</v>
      </c>
      <c r="E24" s="263" t="s">
        <v>597</v>
      </c>
      <c r="F24" s="263" t="s">
        <v>598</v>
      </c>
      <c r="G24" s="263" t="s">
        <v>599</v>
      </c>
      <c r="H24" s="263" t="s">
        <v>600</v>
      </c>
      <c r="I24" s="264"/>
      <c r="J24" s="265"/>
      <c r="K24" s="279" t="s">
        <v>601</v>
      </c>
      <c r="L24" s="266"/>
      <c r="M24" s="267" t="s">
        <v>199</v>
      </c>
      <c r="N24" s="268" t="s">
        <v>299</v>
      </c>
      <c r="O24" s="286" t="s">
        <v>300</v>
      </c>
      <c r="P24" s="256"/>
      <c r="Q24" s="271" t="s">
        <v>534</v>
      </c>
      <c r="R24" s="271" t="s">
        <v>602</v>
      </c>
      <c r="S24" s="263" t="s">
        <v>603</v>
      </c>
      <c r="T24" s="263" t="s">
        <v>604</v>
      </c>
      <c r="U24" s="263" t="s">
        <v>605</v>
      </c>
      <c r="V24" s="263" t="s">
        <v>606</v>
      </c>
      <c r="W24" s="68"/>
      <c r="Y24" s="66"/>
      <c r="AA24" s="272">
        <f>IF(OR(J24="Fail",ISBLANK(J24)),INDEX('Issue Code Table'!C:C,MATCH(N:N,'Issue Code Table'!A:A,0)),IF(M24="Critical",6,IF(M24="Significant",5,IF(M24="Moderate",3,2))))</f>
        <v>5</v>
      </c>
    </row>
    <row r="25" spans="1:27" s="71" customFormat="1" ht="84" customHeight="1" x14ac:dyDescent="0.35">
      <c r="A25" s="260" t="s">
        <v>607</v>
      </c>
      <c r="B25" s="273" t="s">
        <v>354</v>
      </c>
      <c r="C25" s="70" t="s">
        <v>355</v>
      </c>
      <c r="D25" s="262" t="s">
        <v>325</v>
      </c>
      <c r="E25" s="263" t="s">
        <v>608</v>
      </c>
      <c r="F25" s="263" t="s">
        <v>609</v>
      </c>
      <c r="G25" s="263" t="s">
        <v>610</v>
      </c>
      <c r="H25" s="263" t="s">
        <v>611</v>
      </c>
      <c r="I25" s="264"/>
      <c r="J25" s="265"/>
      <c r="K25" s="279" t="s">
        <v>612</v>
      </c>
      <c r="L25" s="266"/>
      <c r="M25" s="267" t="s">
        <v>199</v>
      </c>
      <c r="N25" s="268" t="s">
        <v>299</v>
      </c>
      <c r="O25" s="269" t="s">
        <v>300</v>
      </c>
      <c r="P25" s="256"/>
      <c r="Q25" s="271" t="s">
        <v>534</v>
      </c>
      <c r="R25" s="271" t="s">
        <v>613</v>
      </c>
      <c r="S25" s="263" t="s">
        <v>614</v>
      </c>
      <c r="T25" s="263" t="s">
        <v>615</v>
      </c>
      <c r="U25" s="263" t="s">
        <v>616</v>
      </c>
      <c r="V25" s="263" t="s">
        <v>617</v>
      </c>
      <c r="W25" s="68"/>
      <c r="Y25" s="66"/>
      <c r="AA25" s="272">
        <f>IF(OR(J25="Fail",ISBLANK(J25)),INDEX('Issue Code Table'!C:C,MATCH(N:N,'Issue Code Table'!A:A,0)),IF(M25="Critical",6,IF(M25="Significant",5,IF(M25="Moderate",3,2))))</f>
        <v>5</v>
      </c>
    </row>
    <row r="26" spans="1:27" s="71" customFormat="1" ht="72.75" customHeight="1" x14ac:dyDescent="0.35">
      <c r="A26" s="260" t="s">
        <v>618</v>
      </c>
      <c r="B26" s="284" t="s">
        <v>302</v>
      </c>
      <c r="C26" s="278" t="s">
        <v>303</v>
      </c>
      <c r="D26" s="262" t="s">
        <v>325</v>
      </c>
      <c r="E26" s="263" t="s">
        <v>619</v>
      </c>
      <c r="F26" s="263" t="s">
        <v>620</v>
      </c>
      <c r="G26" s="263" t="s">
        <v>621</v>
      </c>
      <c r="H26" s="263" t="s">
        <v>622</v>
      </c>
      <c r="I26" s="264"/>
      <c r="J26" s="265"/>
      <c r="K26" s="279" t="s">
        <v>623</v>
      </c>
      <c r="L26" s="266"/>
      <c r="M26" s="267" t="s">
        <v>199</v>
      </c>
      <c r="N26" s="268" t="s">
        <v>546</v>
      </c>
      <c r="O26" s="269" t="s">
        <v>547</v>
      </c>
      <c r="P26" s="256"/>
      <c r="Q26" s="271" t="s">
        <v>534</v>
      </c>
      <c r="R26" s="271" t="s">
        <v>624</v>
      </c>
      <c r="S26" s="263" t="s">
        <v>625</v>
      </c>
      <c r="T26" s="263" t="s">
        <v>626</v>
      </c>
      <c r="U26" s="263" t="s">
        <v>627</v>
      </c>
      <c r="V26" s="263" t="s">
        <v>628</v>
      </c>
      <c r="W26" s="68"/>
      <c r="Y26" s="66"/>
      <c r="AA26" s="272">
        <f>IF(OR(J26="Fail",ISBLANK(J26)),INDEX('Issue Code Table'!C:C,MATCH(N:N,'Issue Code Table'!A:A,0)),IF(M26="Critical",6,IF(M26="Significant",5,IF(M26="Moderate",3,2))))</f>
        <v>5</v>
      </c>
    </row>
    <row r="27" spans="1:27" s="71" customFormat="1" ht="78.75" customHeight="1" x14ac:dyDescent="0.35">
      <c r="A27" s="260" t="s">
        <v>629</v>
      </c>
      <c r="B27" s="273" t="s">
        <v>354</v>
      </c>
      <c r="C27" s="70" t="s">
        <v>355</v>
      </c>
      <c r="D27" s="262" t="s">
        <v>325</v>
      </c>
      <c r="E27" s="263" t="s">
        <v>630</v>
      </c>
      <c r="F27" s="263" t="s">
        <v>631</v>
      </c>
      <c r="G27" s="263" t="s">
        <v>632</v>
      </c>
      <c r="H27" s="263" t="s">
        <v>633</v>
      </c>
      <c r="I27" s="264"/>
      <c r="J27" s="265"/>
      <c r="K27" s="286" t="s">
        <v>634</v>
      </c>
      <c r="L27" s="266"/>
      <c r="M27" s="267" t="s">
        <v>199</v>
      </c>
      <c r="N27" s="268" t="s">
        <v>299</v>
      </c>
      <c r="O27" s="269" t="s">
        <v>300</v>
      </c>
      <c r="P27" s="256"/>
      <c r="Q27" s="271" t="s">
        <v>534</v>
      </c>
      <c r="R27" s="271" t="s">
        <v>635</v>
      </c>
      <c r="S27" s="263" t="s">
        <v>636</v>
      </c>
      <c r="T27" s="263" t="s">
        <v>637</v>
      </c>
      <c r="U27" s="263" t="s">
        <v>638</v>
      </c>
      <c r="V27" s="263" t="s">
        <v>628</v>
      </c>
      <c r="W27" s="68"/>
      <c r="Y27" s="66"/>
      <c r="AA27" s="272">
        <f>IF(OR(J27="Fail",ISBLANK(J27)),INDEX('Issue Code Table'!C:C,MATCH(N:N,'Issue Code Table'!A:A,0)),IF(M27="Critical",6,IF(M27="Significant",5,IF(M27="Moderate",3,2))))</f>
        <v>5</v>
      </c>
    </row>
    <row r="28" spans="1:27" s="71" customFormat="1" ht="51.75" customHeight="1" x14ac:dyDescent="0.35">
      <c r="A28" s="260" t="s">
        <v>639</v>
      </c>
      <c r="B28" s="273" t="s">
        <v>354</v>
      </c>
      <c r="C28" s="70" t="s">
        <v>355</v>
      </c>
      <c r="D28" s="262" t="s">
        <v>325</v>
      </c>
      <c r="E28" s="263" t="s">
        <v>640</v>
      </c>
      <c r="F28" s="263" t="s">
        <v>641</v>
      </c>
      <c r="G28" s="263" t="s">
        <v>642</v>
      </c>
      <c r="H28" s="263" t="s">
        <v>643</v>
      </c>
      <c r="I28" s="264"/>
      <c r="J28" s="265"/>
      <c r="K28" s="279" t="s">
        <v>644</v>
      </c>
      <c r="L28" s="266"/>
      <c r="M28" s="267" t="s">
        <v>199</v>
      </c>
      <c r="N28" s="268" t="s">
        <v>299</v>
      </c>
      <c r="O28" s="269" t="s">
        <v>300</v>
      </c>
      <c r="P28" s="256"/>
      <c r="Q28" s="271" t="s">
        <v>645</v>
      </c>
      <c r="R28" s="271" t="s">
        <v>646</v>
      </c>
      <c r="S28" s="263" t="s">
        <v>647</v>
      </c>
      <c r="T28" s="263" t="s">
        <v>648</v>
      </c>
      <c r="U28" s="263" t="s">
        <v>649</v>
      </c>
      <c r="V28" s="263" t="s">
        <v>650</v>
      </c>
      <c r="W28" s="68"/>
      <c r="Y28" s="66"/>
      <c r="AA28" s="272">
        <f>IF(OR(J28="Fail",ISBLANK(J28)),INDEX('Issue Code Table'!C:C,MATCH(N:N,'Issue Code Table'!A:A,0)),IF(M28="Critical",6,IF(M28="Significant",5,IF(M28="Moderate",3,2))))</f>
        <v>5</v>
      </c>
    </row>
    <row r="29" spans="1:27" s="71" customFormat="1" ht="78" customHeight="1" x14ac:dyDescent="0.35">
      <c r="A29" s="260" t="s">
        <v>651</v>
      </c>
      <c r="B29" s="273" t="s">
        <v>354</v>
      </c>
      <c r="C29" s="70" t="s">
        <v>355</v>
      </c>
      <c r="D29" s="262" t="s">
        <v>325</v>
      </c>
      <c r="E29" s="263" t="s">
        <v>652</v>
      </c>
      <c r="F29" s="263" t="s">
        <v>653</v>
      </c>
      <c r="G29" s="263" t="s">
        <v>654</v>
      </c>
      <c r="H29" s="263" t="s">
        <v>655</v>
      </c>
      <c r="I29" s="264"/>
      <c r="J29" s="265"/>
      <c r="K29" s="279" t="s">
        <v>656</v>
      </c>
      <c r="L29" s="266"/>
      <c r="M29" s="267" t="s">
        <v>199</v>
      </c>
      <c r="N29" s="268" t="s">
        <v>299</v>
      </c>
      <c r="O29" s="269" t="s">
        <v>300</v>
      </c>
      <c r="P29" s="256"/>
      <c r="Q29" s="271" t="s">
        <v>645</v>
      </c>
      <c r="R29" s="271" t="s">
        <v>657</v>
      </c>
      <c r="S29" s="263" t="s">
        <v>658</v>
      </c>
      <c r="T29" s="263" t="s">
        <v>659</v>
      </c>
      <c r="U29" s="263" t="s">
        <v>660</v>
      </c>
      <c r="V29" s="263" t="s">
        <v>661</v>
      </c>
      <c r="W29" s="68"/>
      <c r="Y29" s="66"/>
      <c r="AA29" s="272">
        <f>IF(OR(J29="Fail",ISBLANK(J29)),INDEX('Issue Code Table'!C:C,MATCH(N:N,'Issue Code Table'!A:A,0)),IF(M29="Critical",6,IF(M29="Significant",5,IF(M29="Moderate",3,2))))</f>
        <v>5</v>
      </c>
    </row>
    <row r="30" spans="1:27" x14ac:dyDescent="0.35">
      <c r="A30" s="287"/>
      <c r="B30" s="288"/>
      <c r="C30" s="287"/>
      <c r="D30" s="287"/>
      <c r="E30" s="287"/>
      <c r="F30" s="287"/>
      <c r="G30" s="287"/>
      <c r="H30" s="287"/>
      <c r="I30" s="287"/>
      <c r="J30" s="287"/>
      <c r="K30" s="287"/>
      <c r="L30" s="287"/>
      <c r="M30" s="287"/>
      <c r="N30" s="287"/>
      <c r="O30" s="287"/>
      <c r="P30" s="73"/>
      <c r="Q30" s="287"/>
      <c r="R30" s="287"/>
      <c r="S30" s="287"/>
      <c r="T30" s="287"/>
      <c r="U30" s="287"/>
      <c r="V30" s="287"/>
      <c r="AA30" s="287"/>
    </row>
    <row r="31" spans="1:27" s="62" customFormat="1" hidden="1" x14ac:dyDescent="0.35">
      <c r="W31" s="61"/>
      <c r="Y31" s="61"/>
    </row>
    <row r="32" spans="1:27" s="62" customFormat="1" hidden="1" x14ac:dyDescent="0.35">
      <c r="H32" s="62" t="s">
        <v>327</v>
      </c>
      <c r="W32" s="61"/>
      <c r="Y32" s="61"/>
    </row>
    <row r="33" spans="1:330" s="62" customFormat="1" hidden="1" x14ac:dyDescent="0.35">
      <c r="G33" s="62" t="s">
        <v>58</v>
      </c>
      <c r="H33" s="62" t="s">
        <v>190</v>
      </c>
      <c r="W33" s="61"/>
      <c r="Y33" s="61"/>
    </row>
    <row r="34" spans="1:330" s="62" customFormat="1" hidden="1" x14ac:dyDescent="0.35">
      <c r="G34" s="62" t="s">
        <v>59</v>
      </c>
      <c r="H34" s="62" t="s">
        <v>199</v>
      </c>
      <c r="W34" s="61"/>
      <c r="Y34" s="61"/>
    </row>
    <row r="35" spans="1:330" s="62" customFormat="1" hidden="1" x14ac:dyDescent="0.35">
      <c r="G35" s="62" t="s">
        <v>47</v>
      </c>
      <c r="H35" s="62" t="s">
        <v>208</v>
      </c>
      <c r="W35" s="61"/>
      <c r="Y35" s="61"/>
    </row>
    <row r="36" spans="1:330" s="62" customFormat="1" hidden="1" x14ac:dyDescent="0.35">
      <c r="G36" s="62" t="s">
        <v>322</v>
      </c>
      <c r="H36" s="62" t="s">
        <v>328</v>
      </c>
      <c r="W36" s="61"/>
      <c r="Y36" s="61"/>
    </row>
    <row r="37" spans="1:330" s="62" customFormat="1" hidden="1" x14ac:dyDescent="0.35">
      <c r="W37" s="61"/>
      <c r="Y37" s="61"/>
    </row>
    <row r="38" spans="1:330" s="62" customFormat="1" hidden="1" x14ac:dyDescent="0.35">
      <c r="W38" s="61"/>
      <c r="Y38" s="61"/>
    </row>
    <row r="39" spans="1:330" x14ac:dyDescent="0.35">
      <c r="U39" s="62"/>
      <c r="V39" s="62"/>
    </row>
    <row r="40" spans="1:330" x14ac:dyDescent="0.35">
      <c r="G40" s="78"/>
      <c r="U40" s="62"/>
      <c r="V40" s="62"/>
    </row>
    <row r="41" spans="1:330" x14ac:dyDescent="0.35">
      <c r="G41" s="78"/>
      <c r="U41" s="62"/>
      <c r="V41" s="62"/>
    </row>
    <row r="42" spans="1:330" x14ac:dyDescent="0.35">
      <c r="G42" s="78"/>
      <c r="U42" s="62"/>
      <c r="V42" s="62"/>
    </row>
    <row r="43" spans="1:330" x14ac:dyDescent="0.35">
      <c r="G43" s="78"/>
    </row>
    <row r="44" spans="1:330" x14ac:dyDescent="0.35">
      <c r="G44" s="78"/>
    </row>
    <row r="45" spans="1:330" x14ac:dyDescent="0.35">
      <c r="G45" s="78"/>
    </row>
    <row r="46" spans="1:330" x14ac:dyDescent="0.35">
      <c r="G46" s="78"/>
    </row>
    <row r="47" spans="1:330" s="71" customFormat="1" x14ac:dyDescent="0.35">
      <c r="A47" s="74"/>
      <c r="B47" s="75"/>
      <c r="C47" s="75"/>
      <c r="D47" s="76"/>
      <c r="E47" s="74"/>
      <c r="F47" s="74"/>
      <c r="G47" s="78"/>
      <c r="M47" s="67"/>
      <c r="N47" s="67"/>
      <c r="O47" s="76"/>
      <c r="P47" s="76"/>
      <c r="Q47" s="77"/>
      <c r="R47" s="77"/>
      <c r="S47" s="74"/>
      <c r="T47" s="74"/>
      <c r="U47" s="74"/>
      <c r="V47" s="74"/>
      <c r="W47" s="74"/>
      <c r="Y47" s="74"/>
      <c r="AA47" s="74"/>
      <c r="AB47" s="74"/>
      <c r="AC47" s="62"/>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c r="IW47" s="74"/>
      <c r="IX47" s="74"/>
      <c r="IY47" s="74"/>
      <c r="IZ47" s="74"/>
      <c r="JA47" s="74"/>
      <c r="JB47" s="74"/>
      <c r="JC47" s="74"/>
      <c r="JD47" s="74"/>
      <c r="JE47" s="74"/>
      <c r="JF47" s="74"/>
      <c r="JG47" s="74"/>
      <c r="JH47" s="74"/>
      <c r="JI47" s="74"/>
      <c r="JJ47" s="74"/>
      <c r="JK47" s="74"/>
      <c r="JL47" s="74"/>
      <c r="JM47" s="74"/>
      <c r="JN47" s="74"/>
      <c r="JO47" s="74"/>
      <c r="JP47" s="74"/>
      <c r="JQ47" s="74"/>
      <c r="JR47" s="74"/>
      <c r="JS47" s="74"/>
      <c r="JT47" s="74"/>
      <c r="JU47" s="74"/>
      <c r="JV47" s="74"/>
      <c r="JW47" s="74"/>
      <c r="JX47" s="74"/>
      <c r="JY47" s="74"/>
      <c r="JZ47" s="74"/>
      <c r="KA47" s="74"/>
      <c r="KB47" s="74"/>
      <c r="KC47" s="74"/>
      <c r="KD47" s="74"/>
      <c r="KE47" s="74"/>
      <c r="KF47" s="74"/>
      <c r="KG47" s="74"/>
      <c r="KH47" s="74"/>
      <c r="KI47" s="74"/>
      <c r="KJ47" s="74"/>
      <c r="KK47" s="74"/>
      <c r="KL47" s="74"/>
      <c r="KM47" s="74"/>
      <c r="KN47" s="74"/>
      <c r="KO47" s="74"/>
      <c r="KP47" s="74"/>
      <c r="KQ47" s="74"/>
      <c r="KR47" s="74"/>
      <c r="KS47" s="74"/>
      <c r="KT47" s="74"/>
      <c r="KU47" s="74"/>
      <c r="KV47" s="74"/>
      <c r="KW47" s="74"/>
      <c r="KX47" s="74"/>
      <c r="KY47" s="74"/>
      <c r="KZ47" s="74"/>
      <c r="LA47" s="74"/>
      <c r="LB47" s="74"/>
      <c r="LC47" s="74"/>
      <c r="LD47" s="74"/>
      <c r="LE47" s="74"/>
      <c r="LF47" s="74"/>
      <c r="LG47" s="74"/>
      <c r="LH47" s="74"/>
      <c r="LI47" s="74"/>
      <c r="LJ47" s="74"/>
      <c r="LK47" s="74"/>
      <c r="LL47" s="74"/>
      <c r="LM47" s="74"/>
      <c r="LN47" s="74"/>
      <c r="LO47" s="74"/>
      <c r="LP47" s="74"/>
      <c r="LQ47" s="74"/>
      <c r="LR47" s="74"/>
    </row>
    <row r="48" spans="1:330" s="71" customFormat="1" x14ac:dyDescent="0.35">
      <c r="A48" s="74"/>
      <c r="B48" s="75"/>
      <c r="C48" s="75"/>
      <c r="D48" s="76"/>
      <c r="E48" s="74"/>
      <c r="F48" s="74"/>
      <c r="G48" s="78"/>
      <c r="M48" s="67"/>
      <c r="N48" s="67"/>
      <c r="O48" s="76"/>
      <c r="P48" s="76"/>
      <c r="Q48" s="77"/>
      <c r="R48" s="77"/>
      <c r="S48" s="74"/>
      <c r="T48" s="74"/>
      <c r="U48" s="74"/>
      <c r="V48" s="74"/>
      <c r="W48" s="74"/>
      <c r="Y48" s="74"/>
      <c r="AA48" s="74"/>
      <c r="AB48" s="74"/>
      <c r="AC48" s="62"/>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c r="IW48" s="74"/>
      <c r="IX48" s="74"/>
      <c r="IY48" s="74"/>
      <c r="IZ48" s="74"/>
      <c r="JA48" s="74"/>
      <c r="JB48" s="74"/>
      <c r="JC48" s="74"/>
      <c r="JD48" s="74"/>
      <c r="JE48" s="74"/>
      <c r="JF48" s="74"/>
      <c r="JG48" s="74"/>
      <c r="JH48" s="74"/>
      <c r="JI48" s="74"/>
      <c r="JJ48" s="74"/>
      <c r="JK48" s="74"/>
      <c r="JL48" s="74"/>
      <c r="JM48" s="74"/>
      <c r="JN48" s="74"/>
      <c r="JO48" s="74"/>
      <c r="JP48" s="74"/>
      <c r="JQ48" s="74"/>
      <c r="JR48" s="74"/>
      <c r="JS48" s="74"/>
      <c r="JT48" s="74"/>
      <c r="JU48" s="74"/>
      <c r="JV48" s="74"/>
      <c r="JW48" s="74"/>
      <c r="JX48" s="74"/>
      <c r="JY48" s="74"/>
      <c r="JZ48" s="74"/>
      <c r="KA48" s="74"/>
      <c r="KB48" s="74"/>
      <c r="KC48" s="74"/>
      <c r="KD48" s="74"/>
      <c r="KE48" s="74"/>
      <c r="KF48" s="74"/>
      <c r="KG48" s="74"/>
      <c r="KH48" s="74"/>
      <c r="KI48" s="74"/>
      <c r="KJ48" s="74"/>
      <c r="KK48" s="74"/>
      <c r="KL48" s="74"/>
      <c r="KM48" s="74"/>
      <c r="KN48" s="74"/>
      <c r="KO48" s="74"/>
      <c r="KP48" s="74"/>
      <c r="KQ48" s="74"/>
      <c r="KR48" s="74"/>
      <c r="KS48" s="74"/>
      <c r="KT48" s="74"/>
      <c r="KU48" s="74"/>
      <c r="KV48" s="74"/>
      <c r="KW48" s="74"/>
      <c r="KX48" s="74"/>
      <c r="KY48" s="74"/>
      <c r="KZ48" s="74"/>
      <c r="LA48" s="74"/>
      <c r="LB48" s="74"/>
      <c r="LC48" s="74"/>
      <c r="LD48" s="74"/>
      <c r="LE48" s="74"/>
      <c r="LF48" s="74"/>
      <c r="LG48" s="74"/>
      <c r="LH48" s="74"/>
      <c r="LI48" s="74"/>
      <c r="LJ48" s="74"/>
      <c r="LK48" s="74"/>
      <c r="LL48" s="74"/>
      <c r="LM48" s="74"/>
      <c r="LN48" s="74"/>
      <c r="LO48" s="74"/>
      <c r="LP48" s="74"/>
      <c r="LQ48" s="74"/>
      <c r="LR48" s="74"/>
    </row>
    <row r="49" spans="1:330" s="71" customFormat="1" x14ac:dyDescent="0.35">
      <c r="A49" s="74"/>
      <c r="B49" s="75"/>
      <c r="C49" s="75"/>
      <c r="D49" s="76"/>
      <c r="E49" s="74"/>
      <c r="F49" s="74"/>
      <c r="G49" s="78"/>
      <c r="M49" s="67"/>
      <c r="N49" s="67"/>
      <c r="O49" s="76"/>
      <c r="P49" s="76"/>
      <c r="Q49" s="77"/>
      <c r="R49" s="77"/>
      <c r="S49" s="74"/>
      <c r="T49" s="74"/>
      <c r="U49" s="74"/>
      <c r="V49" s="74"/>
      <c r="W49" s="74"/>
      <c r="Y49" s="74"/>
      <c r="AA49" s="74"/>
      <c r="AB49" s="74"/>
      <c r="AC49" s="62"/>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c r="IV49" s="74"/>
      <c r="IW49" s="74"/>
      <c r="IX49" s="74"/>
      <c r="IY49" s="74"/>
      <c r="IZ49" s="74"/>
      <c r="JA49" s="74"/>
      <c r="JB49" s="74"/>
      <c r="JC49" s="74"/>
      <c r="JD49" s="74"/>
      <c r="JE49" s="74"/>
      <c r="JF49" s="74"/>
      <c r="JG49" s="74"/>
      <c r="JH49" s="74"/>
      <c r="JI49" s="74"/>
      <c r="JJ49" s="74"/>
      <c r="JK49" s="74"/>
      <c r="JL49" s="74"/>
      <c r="JM49" s="74"/>
      <c r="JN49" s="74"/>
      <c r="JO49" s="74"/>
      <c r="JP49" s="74"/>
      <c r="JQ49" s="74"/>
      <c r="JR49" s="74"/>
      <c r="JS49" s="74"/>
      <c r="JT49" s="74"/>
      <c r="JU49" s="74"/>
      <c r="JV49" s="74"/>
      <c r="JW49" s="74"/>
      <c r="JX49" s="74"/>
      <c r="JY49" s="74"/>
      <c r="JZ49" s="74"/>
      <c r="KA49" s="74"/>
      <c r="KB49" s="74"/>
      <c r="KC49" s="74"/>
      <c r="KD49" s="74"/>
      <c r="KE49" s="74"/>
      <c r="KF49" s="74"/>
      <c r="KG49" s="74"/>
      <c r="KH49" s="74"/>
      <c r="KI49" s="74"/>
      <c r="KJ49" s="74"/>
      <c r="KK49" s="74"/>
      <c r="KL49" s="74"/>
      <c r="KM49" s="74"/>
      <c r="KN49" s="74"/>
      <c r="KO49" s="74"/>
      <c r="KP49" s="74"/>
      <c r="KQ49" s="74"/>
      <c r="KR49" s="74"/>
      <c r="KS49" s="74"/>
      <c r="KT49" s="74"/>
      <c r="KU49" s="74"/>
      <c r="KV49" s="74"/>
      <c r="KW49" s="74"/>
      <c r="KX49" s="74"/>
      <c r="KY49" s="74"/>
      <c r="KZ49" s="74"/>
      <c r="LA49" s="74"/>
      <c r="LB49" s="74"/>
      <c r="LC49" s="74"/>
      <c r="LD49" s="74"/>
      <c r="LE49" s="74"/>
      <c r="LF49" s="74"/>
      <c r="LG49" s="74"/>
      <c r="LH49" s="74"/>
      <c r="LI49" s="74"/>
      <c r="LJ49" s="74"/>
      <c r="LK49" s="74"/>
      <c r="LL49" s="74"/>
      <c r="LM49" s="74"/>
      <c r="LN49" s="74"/>
      <c r="LO49" s="74"/>
      <c r="LP49" s="74"/>
      <c r="LQ49" s="74"/>
      <c r="LR49" s="74"/>
    </row>
    <row r="50" spans="1:330" s="71" customFormat="1" x14ac:dyDescent="0.35">
      <c r="A50" s="74"/>
      <c r="B50" s="75"/>
      <c r="C50" s="75"/>
      <c r="D50" s="76"/>
      <c r="E50" s="74"/>
      <c r="F50" s="74"/>
      <c r="G50" s="78"/>
      <c r="M50" s="67"/>
      <c r="N50" s="67"/>
      <c r="O50" s="76"/>
      <c r="P50" s="76"/>
      <c r="Q50" s="77"/>
      <c r="R50" s="77"/>
      <c r="S50" s="74"/>
      <c r="T50" s="74"/>
      <c r="U50" s="74"/>
      <c r="V50" s="74"/>
      <c r="W50" s="74"/>
      <c r="Y50" s="74"/>
      <c r="AA50" s="74"/>
      <c r="AB50" s="74"/>
      <c r="AC50" s="62"/>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c r="IV50" s="74"/>
      <c r="IW50" s="74"/>
      <c r="IX50" s="74"/>
      <c r="IY50" s="74"/>
      <c r="IZ50" s="74"/>
      <c r="JA50" s="74"/>
      <c r="JB50" s="74"/>
      <c r="JC50" s="74"/>
      <c r="JD50" s="74"/>
      <c r="JE50" s="74"/>
      <c r="JF50" s="74"/>
      <c r="JG50" s="74"/>
      <c r="JH50" s="74"/>
      <c r="JI50" s="74"/>
      <c r="JJ50" s="74"/>
      <c r="JK50" s="74"/>
      <c r="JL50" s="74"/>
      <c r="JM50" s="74"/>
      <c r="JN50" s="74"/>
      <c r="JO50" s="74"/>
      <c r="JP50" s="74"/>
      <c r="JQ50" s="74"/>
      <c r="JR50" s="74"/>
      <c r="JS50" s="74"/>
      <c r="JT50" s="74"/>
      <c r="JU50" s="74"/>
      <c r="JV50" s="74"/>
      <c r="JW50" s="74"/>
      <c r="JX50" s="74"/>
      <c r="JY50" s="74"/>
      <c r="JZ50" s="74"/>
      <c r="KA50" s="74"/>
      <c r="KB50" s="74"/>
      <c r="KC50" s="74"/>
      <c r="KD50" s="74"/>
      <c r="KE50" s="74"/>
      <c r="KF50" s="74"/>
      <c r="KG50" s="74"/>
      <c r="KH50" s="74"/>
      <c r="KI50" s="74"/>
      <c r="KJ50" s="74"/>
      <c r="KK50" s="74"/>
      <c r="KL50" s="74"/>
      <c r="KM50" s="74"/>
      <c r="KN50" s="74"/>
      <c r="KO50" s="74"/>
      <c r="KP50" s="74"/>
      <c r="KQ50" s="74"/>
      <c r="KR50" s="74"/>
      <c r="KS50" s="74"/>
      <c r="KT50" s="74"/>
      <c r="KU50" s="74"/>
      <c r="KV50" s="74"/>
      <c r="KW50" s="74"/>
      <c r="KX50" s="74"/>
      <c r="KY50" s="74"/>
      <c r="KZ50" s="74"/>
      <c r="LA50" s="74"/>
      <c r="LB50" s="74"/>
      <c r="LC50" s="74"/>
      <c r="LD50" s="74"/>
      <c r="LE50" s="74"/>
      <c r="LF50" s="74"/>
      <c r="LG50" s="74"/>
      <c r="LH50" s="74"/>
      <c r="LI50" s="74"/>
      <c r="LJ50" s="74"/>
      <c r="LK50" s="74"/>
      <c r="LL50" s="74"/>
      <c r="LM50" s="74"/>
      <c r="LN50" s="74"/>
      <c r="LO50" s="74"/>
      <c r="LP50" s="74"/>
      <c r="LQ50" s="74"/>
      <c r="LR50" s="74"/>
    </row>
    <row r="51" spans="1:330" s="71" customFormat="1" x14ac:dyDescent="0.35">
      <c r="A51" s="74"/>
      <c r="B51" s="75"/>
      <c r="C51" s="75"/>
      <c r="D51" s="76"/>
      <c r="E51" s="74"/>
      <c r="F51" s="74"/>
      <c r="G51" s="78"/>
      <c r="M51" s="67"/>
      <c r="N51" s="67"/>
      <c r="O51" s="76"/>
      <c r="P51" s="76"/>
      <c r="Q51" s="77"/>
      <c r="R51" s="77"/>
      <c r="S51" s="74"/>
      <c r="T51" s="74"/>
      <c r="U51" s="74"/>
      <c r="V51" s="74"/>
      <c r="W51" s="74"/>
      <c r="Y51" s="74"/>
      <c r="AA51" s="74"/>
      <c r="AB51" s="74"/>
      <c r="AC51" s="62"/>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c r="IV51" s="74"/>
      <c r="IW51" s="74"/>
      <c r="IX51" s="74"/>
      <c r="IY51" s="74"/>
      <c r="IZ51" s="74"/>
      <c r="JA51" s="74"/>
      <c r="JB51" s="74"/>
      <c r="JC51" s="74"/>
      <c r="JD51" s="74"/>
      <c r="JE51" s="74"/>
      <c r="JF51" s="74"/>
      <c r="JG51" s="74"/>
      <c r="JH51" s="74"/>
      <c r="JI51" s="74"/>
      <c r="JJ51" s="74"/>
      <c r="JK51" s="74"/>
      <c r="JL51" s="74"/>
      <c r="JM51" s="74"/>
      <c r="JN51" s="74"/>
      <c r="JO51" s="74"/>
      <c r="JP51" s="74"/>
      <c r="JQ51" s="74"/>
      <c r="JR51" s="74"/>
      <c r="JS51" s="74"/>
      <c r="JT51" s="74"/>
      <c r="JU51" s="74"/>
      <c r="JV51" s="74"/>
      <c r="JW51" s="74"/>
      <c r="JX51" s="74"/>
      <c r="JY51" s="74"/>
      <c r="JZ51" s="74"/>
      <c r="KA51" s="74"/>
      <c r="KB51" s="74"/>
      <c r="KC51" s="74"/>
      <c r="KD51" s="74"/>
      <c r="KE51" s="74"/>
      <c r="KF51" s="74"/>
      <c r="KG51" s="74"/>
      <c r="KH51" s="74"/>
      <c r="KI51" s="74"/>
      <c r="KJ51" s="74"/>
      <c r="KK51" s="74"/>
      <c r="KL51" s="74"/>
      <c r="KM51" s="74"/>
      <c r="KN51" s="74"/>
      <c r="KO51" s="74"/>
      <c r="KP51" s="74"/>
      <c r="KQ51" s="74"/>
      <c r="KR51" s="74"/>
      <c r="KS51" s="74"/>
      <c r="KT51" s="74"/>
      <c r="KU51" s="74"/>
      <c r="KV51" s="74"/>
      <c r="KW51" s="74"/>
      <c r="KX51" s="74"/>
      <c r="KY51" s="74"/>
      <c r="KZ51" s="74"/>
      <c r="LA51" s="74"/>
      <c r="LB51" s="74"/>
      <c r="LC51" s="74"/>
      <c r="LD51" s="74"/>
      <c r="LE51" s="74"/>
      <c r="LF51" s="74"/>
      <c r="LG51" s="74"/>
      <c r="LH51" s="74"/>
      <c r="LI51" s="74"/>
      <c r="LJ51" s="74"/>
      <c r="LK51" s="74"/>
      <c r="LL51" s="74"/>
      <c r="LM51" s="74"/>
      <c r="LN51" s="74"/>
      <c r="LO51" s="74"/>
      <c r="LP51" s="74"/>
      <c r="LQ51" s="74"/>
      <c r="LR51" s="74"/>
    </row>
    <row r="52" spans="1:330" s="71" customFormat="1" x14ac:dyDescent="0.35">
      <c r="A52" s="74"/>
      <c r="B52" s="75"/>
      <c r="C52" s="75"/>
      <c r="D52" s="76"/>
      <c r="E52" s="74"/>
      <c r="F52" s="74"/>
      <c r="G52" s="78"/>
      <c r="M52" s="67"/>
      <c r="N52" s="67"/>
      <c r="O52" s="76"/>
      <c r="P52" s="76"/>
      <c r="Q52" s="77"/>
      <c r="R52" s="77"/>
      <c r="S52" s="74"/>
      <c r="T52" s="74"/>
      <c r="U52" s="74"/>
      <c r="V52" s="74"/>
      <c r="W52" s="74"/>
      <c r="Y52" s="74"/>
      <c r="AA52" s="74"/>
      <c r="AB52" s="74"/>
      <c r="AC52" s="62"/>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c r="IV52" s="74"/>
      <c r="IW52" s="74"/>
      <c r="IX52" s="74"/>
      <c r="IY52" s="74"/>
      <c r="IZ52" s="74"/>
      <c r="JA52" s="74"/>
      <c r="JB52" s="74"/>
      <c r="JC52" s="74"/>
      <c r="JD52" s="74"/>
      <c r="JE52" s="74"/>
      <c r="JF52" s="74"/>
      <c r="JG52" s="74"/>
      <c r="JH52" s="74"/>
      <c r="JI52" s="74"/>
      <c r="JJ52" s="74"/>
      <c r="JK52" s="74"/>
      <c r="JL52" s="74"/>
      <c r="JM52" s="74"/>
      <c r="JN52" s="74"/>
      <c r="JO52" s="74"/>
      <c r="JP52" s="74"/>
      <c r="JQ52" s="74"/>
      <c r="JR52" s="74"/>
      <c r="JS52" s="74"/>
      <c r="JT52" s="74"/>
      <c r="JU52" s="74"/>
      <c r="JV52" s="74"/>
      <c r="JW52" s="74"/>
      <c r="JX52" s="74"/>
      <c r="JY52" s="74"/>
      <c r="JZ52" s="74"/>
      <c r="KA52" s="74"/>
      <c r="KB52" s="74"/>
      <c r="KC52" s="74"/>
      <c r="KD52" s="74"/>
      <c r="KE52" s="74"/>
      <c r="KF52" s="74"/>
      <c r="KG52" s="74"/>
      <c r="KH52" s="74"/>
      <c r="KI52" s="74"/>
      <c r="KJ52" s="74"/>
      <c r="KK52" s="74"/>
      <c r="KL52" s="74"/>
      <c r="KM52" s="74"/>
      <c r="KN52" s="74"/>
      <c r="KO52" s="74"/>
      <c r="KP52" s="74"/>
      <c r="KQ52" s="74"/>
      <c r="KR52" s="74"/>
      <c r="KS52" s="74"/>
      <c r="KT52" s="74"/>
      <c r="KU52" s="74"/>
      <c r="KV52" s="74"/>
      <c r="KW52" s="74"/>
      <c r="KX52" s="74"/>
      <c r="KY52" s="74"/>
      <c r="KZ52" s="74"/>
      <c r="LA52" s="74"/>
      <c r="LB52" s="74"/>
      <c r="LC52" s="74"/>
      <c r="LD52" s="74"/>
      <c r="LE52" s="74"/>
      <c r="LF52" s="74"/>
      <c r="LG52" s="74"/>
      <c r="LH52" s="74"/>
      <c r="LI52" s="74"/>
      <c r="LJ52" s="74"/>
      <c r="LK52" s="74"/>
      <c r="LL52" s="74"/>
      <c r="LM52" s="74"/>
      <c r="LN52" s="74"/>
      <c r="LO52" s="74"/>
      <c r="LP52" s="74"/>
      <c r="LQ52" s="74"/>
      <c r="LR52" s="74"/>
    </row>
    <row r="53" spans="1:330" s="71" customFormat="1" x14ac:dyDescent="0.35">
      <c r="A53" s="74"/>
      <c r="B53" s="75"/>
      <c r="C53" s="75"/>
      <c r="D53" s="76"/>
      <c r="E53" s="74"/>
      <c r="F53" s="74"/>
      <c r="G53" s="78"/>
      <c r="M53" s="67"/>
      <c r="N53" s="67"/>
      <c r="O53" s="76"/>
      <c r="P53" s="76"/>
      <c r="Q53" s="77"/>
      <c r="R53" s="77"/>
      <c r="S53" s="74"/>
      <c r="T53" s="74"/>
      <c r="U53" s="74"/>
      <c r="V53" s="74"/>
      <c r="W53" s="74"/>
      <c r="Y53" s="74"/>
      <c r="AA53" s="74"/>
      <c r="AB53" s="74"/>
      <c r="AC53" s="62"/>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row>
    <row r="54" spans="1:330" s="71" customFormat="1" x14ac:dyDescent="0.35">
      <c r="A54" s="74"/>
      <c r="B54" s="75"/>
      <c r="C54" s="75"/>
      <c r="D54" s="76"/>
      <c r="E54" s="74"/>
      <c r="F54" s="74"/>
      <c r="G54" s="78"/>
      <c r="M54" s="67"/>
      <c r="N54" s="67"/>
      <c r="O54" s="76"/>
      <c r="P54" s="76"/>
      <c r="Q54" s="77"/>
      <c r="R54" s="77"/>
      <c r="S54" s="74"/>
      <c r="T54" s="74"/>
      <c r="U54" s="74"/>
      <c r="V54" s="74"/>
      <c r="W54" s="74"/>
      <c r="Y54" s="74"/>
      <c r="AA54" s="74"/>
      <c r="AB54" s="74"/>
      <c r="AC54" s="62"/>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c r="IX54" s="74"/>
      <c r="IY54" s="74"/>
      <c r="IZ54" s="74"/>
      <c r="JA54" s="74"/>
      <c r="JB54" s="74"/>
      <c r="JC54" s="74"/>
      <c r="JD54" s="74"/>
      <c r="JE54" s="74"/>
      <c r="JF54" s="74"/>
      <c r="JG54" s="74"/>
      <c r="JH54" s="74"/>
      <c r="JI54" s="74"/>
      <c r="JJ54" s="74"/>
      <c r="JK54" s="74"/>
      <c r="JL54" s="74"/>
      <c r="JM54" s="74"/>
      <c r="JN54" s="74"/>
      <c r="JO54" s="74"/>
      <c r="JP54" s="74"/>
      <c r="JQ54" s="74"/>
      <c r="JR54" s="74"/>
      <c r="JS54" s="74"/>
      <c r="JT54" s="74"/>
      <c r="JU54" s="74"/>
      <c r="JV54" s="74"/>
      <c r="JW54" s="74"/>
      <c r="JX54" s="74"/>
      <c r="JY54" s="74"/>
      <c r="JZ54" s="74"/>
      <c r="KA54" s="74"/>
      <c r="KB54" s="74"/>
      <c r="KC54" s="74"/>
      <c r="KD54" s="74"/>
      <c r="KE54" s="74"/>
      <c r="KF54" s="74"/>
      <c r="KG54" s="74"/>
      <c r="KH54" s="74"/>
      <c r="KI54" s="74"/>
      <c r="KJ54" s="74"/>
      <c r="KK54" s="74"/>
      <c r="KL54" s="74"/>
      <c r="KM54" s="74"/>
      <c r="KN54" s="74"/>
      <c r="KO54" s="74"/>
      <c r="KP54" s="74"/>
      <c r="KQ54" s="74"/>
      <c r="KR54" s="74"/>
      <c r="KS54" s="74"/>
      <c r="KT54" s="74"/>
      <c r="KU54" s="74"/>
      <c r="KV54" s="74"/>
      <c r="KW54" s="74"/>
      <c r="KX54" s="74"/>
      <c r="KY54" s="74"/>
      <c r="KZ54" s="74"/>
      <c r="LA54" s="74"/>
      <c r="LB54" s="74"/>
      <c r="LC54" s="74"/>
      <c r="LD54" s="74"/>
      <c r="LE54" s="74"/>
      <c r="LF54" s="74"/>
      <c r="LG54" s="74"/>
      <c r="LH54" s="74"/>
      <c r="LI54" s="74"/>
      <c r="LJ54" s="74"/>
      <c r="LK54" s="74"/>
      <c r="LL54" s="74"/>
      <c r="LM54" s="74"/>
      <c r="LN54" s="74"/>
      <c r="LO54" s="74"/>
      <c r="LP54" s="74"/>
      <c r="LQ54" s="74"/>
      <c r="LR54" s="74"/>
    </row>
    <row r="55" spans="1:330" s="71" customFormat="1" x14ac:dyDescent="0.35">
      <c r="A55" s="74"/>
      <c r="B55" s="75"/>
      <c r="C55" s="75"/>
      <c r="D55" s="76"/>
      <c r="E55" s="74"/>
      <c r="F55" s="74"/>
      <c r="G55" s="78"/>
      <c r="M55" s="67"/>
      <c r="N55" s="67"/>
      <c r="O55" s="76"/>
      <c r="P55" s="76"/>
      <c r="Q55" s="77"/>
      <c r="R55" s="77"/>
      <c r="S55" s="74"/>
      <c r="T55" s="74"/>
      <c r="U55" s="74"/>
      <c r="V55" s="74"/>
      <c r="W55" s="74"/>
      <c r="Y55" s="74"/>
      <c r="AA55" s="74"/>
      <c r="AB55" s="74"/>
      <c r="AC55" s="62"/>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c r="KP55" s="74"/>
      <c r="KQ55" s="74"/>
      <c r="KR55" s="74"/>
      <c r="KS55" s="74"/>
      <c r="KT55" s="74"/>
      <c r="KU55" s="74"/>
      <c r="KV55" s="74"/>
      <c r="KW55" s="74"/>
      <c r="KX55" s="74"/>
      <c r="KY55" s="74"/>
      <c r="KZ55" s="74"/>
      <c r="LA55" s="74"/>
      <c r="LB55" s="74"/>
      <c r="LC55" s="74"/>
      <c r="LD55" s="74"/>
      <c r="LE55" s="74"/>
      <c r="LF55" s="74"/>
      <c r="LG55" s="74"/>
      <c r="LH55" s="74"/>
      <c r="LI55" s="74"/>
      <c r="LJ55" s="74"/>
      <c r="LK55" s="74"/>
      <c r="LL55" s="74"/>
      <c r="LM55" s="74"/>
      <c r="LN55" s="74"/>
      <c r="LO55" s="74"/>
      <c r="LP55" s="74"/>
      <c r="LQ55" s="74"/>
      <c r="LR55" s="74"/>
    </row>
    <row r="56" spans="1:330" s="71" customFormat="1" x14ac:dyDescent="0.35">
      <c r="A56" s="74"/>
      <c r="B56" s="75"/>
      <c r="C56" s="75"/>
      <c r="D56" s="76"/>
      <c r="E56" s="74"/>
      <c r="F56" s="74"/>
      <c r="G56" s="78"/>
      <c r="M56" s="67"/>
      <c r="N56" s="67"/>
      <c r="O56" s="76"/>
      <c r="P56" s="76"/>
      <c r="Q56" s="77"/>
      <c r="R56" s="77"/>
      <c r="S56" s="74"/>
      <c r="T56" s="74"/>
      <c r="U56" s="74"/>
      <c r="V56" s="74"/>
      <c r="W56" s="74"/>
      <c r="Y56" s="74"/>
      <c r="AA56" s="74"/>
      <c r="AB56" s="74"/>
      <c r="AC56" s="62"/>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74"/>
      <c r="JM56" s="74"/>
      <c r="JN56" s="74"/>
      <c r="JO56" s="74"/>
      <c r="JP56" s="74"/>
      <c r="JQ56" s="74"/>
      <c r="JR56" s="74"/>
      <c r="JS56" s="74"/>
      <c r="JT56" s="74"/>
      <c r="JU56" s="74"/>
      <c r="JV56" s="74"/>
      <c r="JW56" s="74"/>
      <c r="JX56" s="74"/>
      <c r="JY56" s="74"/>
      <c r="JZ56" s="74"/>
      <c r="KA56" s="74"/>
      <c r="KB56" s="74"/>
      <c r="KC56" s="74"/>
      <c r="KD56" s="74"/>
      <c r="KE56" s="74"/>
      <c r="KF56" s="74"/>
      <c r="KG56" s="74"/>
      <c r="KH56" s="74"/>
      <c r="KI56" s="74"/>
      <c r="KJ56" s="74"/>
      <c r="KK56" s="74"/>
      <c r="KL56" s="74"/>
      <c r="KM56" s="74"/>
      <c r="KN56" s="74"/>
      <c r="KO56" s="74"/>
      <c r="KP56" s="74"/>
      <c r="KQ56" s="74"/>
      <c r="KR56" s="74"/>
      <c r="KS56" s="74"/>
      <c r="KT56" s="74"/>
      <c r="KU56" s="74"/>
      <c r="KV56" s="74"/>
      <c r="KW56" s="74"/>
      <c r="KX56" s="74"/>
      <c r="KY56" s="74"/>
      <c r="KZ56" s="74"/>
      <c r="LA56" s="74"/>
      <c r="LB56" s="74"/>
      <c r="LC56" s="74"/>
      <c r="LD56" s="74"/>
      <c r="LE56" s="74"/>
      <c r="LF56" s="74"/>
      <c r="LG56" s="74"/>
      <c r="LH56" s="74"/>
      <c r="LI56" s="74"/>
      <c r="LJ56" s="74"/>
      <c r="LK56" s="74"/>
      <c r="LL56" s="74"/>
      <c r="LM56" s="74"/>
      <c r="LN56" s="74"/>
      <c r="LO56" s="74"/>
      <c r="LP56" s="74"/>
      <c r="LQ56" s="74"/>
      <c r="LR56" s="74"/>
    </row>
    <row r="57" spans="1:330" s="71" customFormat="1" x14ac:dyDescent="0.35">
      <c r="A57" s="74"/>
      <c r="B57" s="75"/>
      <c r="C57" s="75"/>
      <c r="D57" s="76"/>
      <c r="E57" s="74"/>
      <c r="F57" s="74"/>
      <c r="G57" s="78"/>
      <c r="M57" s="67"/>
      <c r="N57" s="67"/>
      <c r="O57" s="76"/>
      <c r="P57" s="76"/>
      <c r="Q57" s="77"/>
      <c r="R57" s="77"/>
      <c r="S57" s="74"/>
      <c r="T57" s="74"/>
      <c r="U57" s="74"/>
      <c r="V57" s="74"/>
      <c r="W57" s="74"/>
      <c r="Y57" s="74"/>
      <c r="AA57" s="74"/>
      <c r="AB57" s="74"/>
      <c r="AC57" s="62"/>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74"/>
      <c r="JM57" s="74"/>
      <c r="JN57" s="74"/>
      <c r="JO57" s="74"/>
      <c r="JP57" s="74"/>
      <c r="JQ57" s="74"/>
      <c r="JR57" s="74"/>
      <c r="JS57" s="74"/>
      <c r="JT57" s="74"/>
      <c r="JU57" s="74"/>
      <c r="JV57" s="74"/>
      <c r="JW57" s="74"/>
      <c r="JX57" s="74"/>
      <c r="JY57" s="74"/>
      <c r="JZ57" s="74"/>
      <c r="KA57" s="74"/>
      <c r="KB57" s="74"/>
      <c r="KC57" s="74"/>
      <c r="KD57" s="74"/>
      <c r="KE57" s="74"/>
      <c r="KF57" s="74"/>
      <c r="KG57" s="74"/>
      <c r="KH57" s="74"/>
      <c r="KI57" s="74"/>
      <c r="KJ57" s="74"/>
      <c r="KK57" s="74"/>
      <c r="KL57" s="74"/>
      <c r="KM57" s="74"/>
      <c r="KN57" s="74"/>
      <c r="KO57" s="74"/>
      <c r="KP57" s="74"/>
      <c r="KQ57" s="74"/>
      <c r="KR57" s="74"/>
      <c r="KS57" s="74"/>
      <c r="KT57" s="74"/>
      <c r="KU57" s="74"/>
      <c r="KV57" s="74"/>
      <c r="KW57" s="74"/>
      <c r="KX57" s="74"/>
      <c r="KY57" s="74"/>
      <c r="KZ57" s="74"/>
      <c r="LA57" s="74"/>
      <c r="LB57" s="74"/>
      <c r="LC57" s="74"/>
      <c r="LD57" s="74"/>
      <c r="LE57" s="74"/>
      <c r="LF57" s="74"/>
      <c r="LG57" s="74"/>
      <c r="LH57" s="74"/>
      <c r="LI57" s="74"/>
      <c r="LJ57" s="74"/>
      <c r="LK57" s="74"/>
      <c r="LL57" s="74"/>
      <c r="LM57" s="74"/>
      <c r="LN57" s="74"/>
      <c r="LO57" s="74"/>
      <c r="LP57" s="74"/>
      <c r="LQ57" s="74"/>
      <c r="LR57" s="74"/>
    </row>
    <row r="58" spans="1:330" s="71" customFormat="1" x14ac:dyDescent="0.35">
      <c r="A58" s="74"/>
      <c r="B58" s="75"/>
      <c r="C58" s="75"/>
      <c r="D58" s="76"/>
      <c r="E58" s="74"/>
      <c r="F58" s="74"/>
      <c r="G58" s="78"/>
      <c r="M58" s="67"/>
      <c r="N58" s="67"/>
      <c r="O58" s="76"/>
      <c r="P58" s="76"/>
      <c r="Q58" s="77"/>
      <c r="R58" s="77"/>
      <c r="S58" s="74"/>
      <c r="T58" s="74"/>
      <c r="U58" s="74"/>
      <c r="V58" s="74"/>
      <c r="W58" s="74"/>
      <c r="Y58" s="74"/>
      <c r="AA58" s="74"/>
      <c r="AB58" s="74"/>
      <c r="AC58" s="62"/>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74"/>
      <c r="JM58" s="74"/>
      <c r="JN58" s="74"/>
      <c r="JO58" s="74"/>
      <c r="JP58" s="74"/>
      <c r="JQ58" s="74"/>
      <c r="JR58" s="74"/>
      <c r="JS58" s="74"/>
      <c r="JT58" s="74"/>
      <c r="JU58" s="74"/>
      <c r="JV58" s="74"/>
      <c r="JW58" s="74"/>
      <c r="JX58" s="74"/>
      <c r="JY58" s="74"/>
      <c r="JZ58" s="74"/>
      <c r="KA58" s="74"/>
      <c r="KB58" s="74"/>
      <c r="KC58" s="74"/>
      <c r="KD58" s="74"/>
      <c r="KE58" s="74"/>
      <c r="KF58" s="74"/>
      <c r="KG58" s="74"/>
      <c r="KH58" s="74"/>
      <c r="KI58" s="74"/>
      <c r="KJ58" s="74"/>
      <c r="KK58" s="74"/>
      <c r="KL58" s="74"/>
      <c r="KM58" s="74"/>
      <c r="KN58" s="74"/>
      <c r="KO58" s="74"/>
      <c r="KP58" s="74"/>
      <c r="KQ58" s="74"/>
      <c r="KR58" s="74"/>
      <c r="KS58" s="74"/>
      <c r="KT58" s="74"/>
      <c r="KU58" s="74"/>
      <c r="KV58" s="74"/>
      <c r="KW58" s="74"/>
      <c r="KX58" s="74"/>
      <c r="KY58" s="74"/>
      <c r="KZ58" s="74"/>
      <c r="LA58" s="74"/>
      <c r="LB58" s="74"/>
      <c r="LC58" s="74"/>
      <c r="LD58" s="74"/>
      <c r="LE58" s="74"/>
      <c r="LF58" s="74"/>
      <c r="LG58" s="74"/>
      <c r="LH58" s="74"/>
      <c r="LI58" s="74"/>
      <c r="LJ58" s="74"/>
      <c r="LK58" s="74"/>
      <c r="LL58" s="74"/>
      <c r="LM58" s="74"/>
      <c r="LN58" s="74"/>
      <c r="LO58" s="74"/>
      <c r="LP58" s="74"/>
      <c r="LQ58" s="74"/>
      <c r="LR58" s="74"/>
    </row>
    <row r="59" spans="1:330" s="71" customFormat="1" x14ac:dyDescent="0.35">
      <c r="A59" s="74"/>
      <c r="B59" s="75"/>
      <c r="C59" s="75"/>
      <c r="D59" s="76"/>
      <c r="E59" s="74"/>
      <c r="F59" s="74"/>
      <c r="G59" s="78"/>
      <c r="M59" s="67"/>
      <c r="N59" s="67"/>
      <c r="O59" s="76"/>
      <c r="P59" s="76"/>
      <c r="Q59" s="77"/>
      <c r="R59" s="77"/>
      <c r="S59" s="74"/>
      <c r="T59" s="74"/>
      <c r="U59" s="74"/>
      <c r="V59" s="74"/>
      <c r="W59" s="74"/>
      <c r="Y59" s="74"/>
      <c r="AA59" s="74"/>
      <c r="AB59" s="74"/>
      <c r="AC59" s="62"/>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74"/>
      <c r="JM59" s="74"/>
      <c r="JN59" s="74"/>
      <c r="JO59" s="74"/>
      <c r="JP59" s="74"/>
      <c r="JQ59" s="74"/>
      <c r="JR59" s="74"/>
      <c r="JS59" s="74"/>
      <c r="JT59" s="74"/>
      <c r="JU59" s="74"/>
      <c r="JV59" s="74"/>
      <c r="JW59" s="74"/>
      <c r="JX59" s="74"/>
      <c r="JY59" s="74"/>
      <c r="JZ59" s="74"/>
      <c r="KA59" s="74"/>
      <c r="KB59" s="74"/>
      <c r="KC59" s="74"/>
      <c r="KD59" s="74"/>
      <c r="KE59" s="74"/>
      <c r="KF59" s="74"/>
      <c r="KG59" s="74"/>
      <c r="KH59" s="74"/>
      <c r="KI59" s="74"/>
      <c r="KJ59" s="74"/>
      <c r="KK59" s="74"/>
      <c r="KL59" s="74"/>
      <c r="KM59" s="74"/>
      <c r="KN59" s="74"/>
      <c r="KO59" s="74"/>
      <c r="KP59" s="74"/>
      <c r="KQ59" s="74"/>
      <c r="KR59" s="74"/>
      <c r="KS59" s="74"/>
      <c r="KT59" s="74"/>
      <c r="KU59" s="74"/>
      <c r="KV59" s="74"/>
      <c r="KW59" s="74"/>
      <c r="KX59" s="74"/>
      <c r="KY59" s="74"/>
      <c r="KZ59" s="74"/>
      <c r="LA59" s="74"/>
      <c r="LB59" s="74"/>
      <c r="LC59" s="74"/>
      <c r="LD59" s="74"/>
      <c r="LE59" s="74"/>
      <c r="LF59" s="74"/>
      <c r="LG59" s="74"/>
      <c r="LH59" s="74"/>
      <c r="LI59" s="74"/>
      <c r="LJ59" s="74"/>
      <c r="LK59" s="74"/>
      <c r="LL59" s="74"/>
      <c r="LM59" s="74"/>
      <c r="LN59" s="74"/>
      <c r="LO59" s="74"/>
      <c r="LP59" s="74"/>
      <c r="LQ59" s="74"/>
      <c r="LR59" s="74"/>
    </row>
    <row r="60" spans="1:330" s="71" customFormat="1" x14ac:dyDescent="0.35">
      <c r="A60" s="74"/>
      <c r="B60" s="75"/>
      <c r="C60" s="75"/>
      <c r="D60" s="76"/>
      <c r="E60" s="74"/>
      <c r="F60" s="74"/>
      <c r="G60" s="78"/>
      <c r="M60" s="67"/>
      <c r="N60" s="67"/>
      <c r="O60" s="76"/>
      <c r="P60" s="76"/>
      <c r="Q60" s="77"/>
      <c r="R60" s="77"/>
      <c r="S60" s="74"/>
      <c r="T60" s="74"/>
      <c r="U60" s="74"/>
      <c r="V60" s="74"/>
      <c r="W60" s="74"/>
      <c r="Y60" s="74"/>
      <c r="AA60" s="74"/>
      <c r="AB60" s="74"/>
      <c r="AC60" s="62"/>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c r="IX60" s="74"/>
      <c r="IY60" s="74"/>
      <c r="IZ60" s="74"/>
      <c r="JA60" s="74"/>
      <c r="JB60" s="74"/>
      <c r="JC60" s="74"/>
      <c r="JD60" s="74"/>
      <c r="JE60" s="74"/>
      <c r="JF60" s="74"/>
      <c r="JG60" s="74"/>
      <c r="JH60" s="74"/>
      <c r="JI60" s="74"/>
      <c r="JJ60" s="74"/>
      <c r="JK60" s="74"/>
      <c r="JL60" s="74"/>
      <c r="JM60" s="74"/>
      <c r="JN60" s="74"/>
      <c r="JO60" s="74"/>
      <c r="JP60" s="74"/>
      <c r="JQ60" s="74"/>
      <c r="JR60" s="74"/>
      <c r="JS60" s="74"/>
      <c r="JT60" s="74"/>
      <c r="JU60" s="74"/>
      <c r="JV60" s="74"/>
      <c r="JW60" s="74"/>
      <c r="JX60" s="74"/>
      <c r="JY60" s="74"/>
      <c r="JZ60" s="74"/>
      <c r="KA60" s="74"/>
      <c r="KB60" s="74"/>
      <c r="KC60" s="74"/>
      <c r="KD60" s="74"/>
      <c r="KE60" s="74"/>
      <c r="KF60" s="74"/>
      <c r="KG60" s="74"/>
      <c r="KH60" s="74"/>
      <c r="KI60" s="74"/>
      <c r="KJ60" s="74"/>
      <c r="KK60" s="74"/>
      <c r="KL60" s="74"/>
      <c r="KM60" s="74"/>
      <c r="KN60" s="74"/>
      <c r="KO60" s="74"/>
      <c r="KP60" s="74"/>
      <c r="KQ60" s="74"/>
      <c r="KR60" s="74"/>
      <c r="KS60" s="74"/>
      <c r="KT60" s="74"/>
      <c r="KU60" s="74"/>
      <c r="KV60" s="74"/>
      <c r="KW60" s="74"/>
      <c r="KX60" s="74"/>
      <c r="KY60" s="74"/>
      <c r="KZ60" s="74"/>
      <c r="LA60" s="74"/>
      <c r="LB60" s="74"/>
      <c r="LC60" s="74"/>
      <c r="LD60" s="74"/>
      <c r="LE60" s="74"/>
      <c r="LF60" s="74"/>
      <c r="LG60" s="74"/>
      <c r="LH60" s="74"/>
      <c r="LI60" s="74"/>
      <c r="LJ60" s="74"/>
      <c r="LK60" s="74"/>
      <c r="LL60" s="74"/>
      <c r="LM60" s="74"/>
      <c r="LN60" s="74"/>
      <c r="LO60" s="74"/>
      <c r="LP60" s="74"/>
      <c r="LQ60" s="74"/>
      <c r="LR60" s="74"/>
    </row>
    <row r="61" spans="1:330" s="71" customFormat="1" x14ac:dyDescent="0.35">
      <c r="A61" s="74"/>
      <c r="B61" s="75"/>
      <c r="C61" s="75"/>
      <c r="D61" s="76"/>
      <c r="E61" s="74"/>
      <c r="F61" s="74"/>
      <c r="G61" s="78"/>
      <c r="M61" s="67"/>
      <c r="N61" s="67"/>
      <c r="O61" s="76"/>
      <c r="P61" s="76"/>
      <c r="Q61" s="77"/>
      <c r="R61" s="77"/>
      <c r="S61" s="74"/>
      <c r="T61" s="74"/>
      <c r="U61" s="74"/>
      <c r="V61" s="74"/>
      <c r="W61" s="74"/>
      <c r="Y61" s="74"/>
      <c r="AA61" s="74"/>
      <c r="AB61" s="74"/>
      <c r="AC61" s="62"/>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c r="IX61" s="74"/>
      <c r="IY61" s="74"/>
      <c r="IZ61" s="74"/>
      <c r="JA61" s="74"/>
      <c r="JB61" s="74"/>
      <c r="JC61" s="74"/>
      <c r="JD61" s="74"/>
      <c r="JE61" s="74"/>
      <c r="JF61" s="74"/>
      <c r="JG61" s="74"/>
      <c r="JH61" s="74"/>
      <c r="JI61" s="74"/>
      <c r="JJ61" s="74"/>
      <c r="JK61" s="74"/>
      <c r="JL61" s="74"/>
      <c r="JM61" s="74"/>
      <c r="JN61" s="74"/>
      <c r="JO61" s="74"/>
      <c r="JP61" s="74"/>
      <c r="JQ61" s="74"/>
      <c r="JR61" s="74"/>
      <c r="JS61" s="74"/>
      <c r="JT61" s="74"/>
      <c r="JU61" s="74"/>
      <c r="JV61" s="74"/>
      <c r="JW61" s="74"/>
      <c r="JX61" s="74"/>
      <c r="JY61" s="74"/>
      <c r="JZ61" s="74"/>
      <c r="KA61" s="74"/>
      <c r="KB61" s="74"/>
      <c r="KC61" s="74"/>
      <c r="KD61" s="74"/>
      <c r="KE61" s="74"/>
      <c r="KF61" s="74"/>
      <c r="KG61" s="74"/>
      <c r="KH61" s="74"/>
      <c r="KI61" s="74"/>
      <c r="KJ61" s="74"/>
      <c r="KK61" s="74"/>
      <c r="KL61" s="74"/>
      <c r="KM61" s="74"/>
      <c r="KN61" s="74"/>
      <c r="KO61" s="74"/>
      <c r="KP61" s="74"/>
      <c r="KQ61" s="74"/>
      <c r="KR61" s="74"/>
      <c r="KS61" s="74"/>
      <c r="KT61" s="74"/>
      <c r="KU61" s="74"/>
      <c r="KV61" s="74"/>
      <c r="KW61" s="74"/>
      <c r="KX61" s="74"/>
      <c r="KY61" s="74"/>
      <c r="KZ61" s="74"/>
      <c r="LA61" s="74"/>
      <c r="LB61" s="74"/>
      <c r="LC61" s="74"/>
      <c r="LD61" s="74"/>
      <c r="LE61" s="74"/>
      <c r="LF61" s="74"/>
      <c r="LG61" s="74"/>
      <c r="LH61" s="74"/>
      <c r="LI61" s="74"/>
      <c r="LJ61" s="74"/>
      <c r="LK61" s="74"/>
      <c r="LL61" s="74"/>
      <c r="LM61" s="74"/>
      <c r="LN61" s="74"/>
      <c r="LO61" s="74"/>
      <c r="LP61" s="74"/>
      <c r="LQ61" s="74"/>
      <c r="LR61" s="74"/>
    </row>
    <row r="62" spans="1:330" s="71" customFormat="1" x14ac:dyDescent="0.35">
      <c r="A62" s="74"/>
      <c r="B62" s="75"/>
      <c r="C62" s="75"/>
      <c r="D62" s="76"/>
      <c r="E62" s="74"/>
      <c r="F62" s="74"/>
      <c r="G62" s="78"/>
      <c r="M62" s="67"/>
      <c r="N62" s="67"/>
      <c r="O62" s="76"/>
      <c r="P62" s="76"/>
      <c r="Q62" s="77"/>
      <c r="R62" s="77"/>
      <c r="S62" s="74"/>
      <c r="T62" s="74"/>
      <c r="U62" s="74"/>
      <c r="V62" s="74"/>
      <c r="W62" s="74"/>
      <c r="Y62" s="74"/>
      <c r="AA62" s="74"/>
      <c r="AB62" s="74"/>
      <c r="AC62" s="62"/>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c r="IX62" s="74"/>
      <c r="IY62" s="74"/>
      <c r="IZ62" s="74"/>
      <c r="JA62" s="74"/>
      <c r="JB62" s="74"/>
      <c r="JC62" s="74"/>
      <c r="JD62" s="74"/>
      <c r="JE62" s="74"/>
      <c r="JF62" s="74"/>
      <c r="JG62" s="74"/>
      <c r="JH62" s="74"/>
      <c r="JI62" s="74"/>
      <c r="JJ62" s="74"/>
      <c r="JK62" s="74"/>
      <c r="JL62" s="74"/>
      <c r="JM62" s="74"/>
      <c r="JN62" s="74"/>
      <c r="JO62" s="74"/>
      <c r="JP62" s="74"/>
      <c r="JQ62" s="74"/>
      <c r="JR62" s="74"/>
      <c r="JS62" s="74"/>
      <c r="JT62" s="74"/>
      <c r="JU62" s="74"/>
      <c r="JV62" s="74"/>
      <c r="JW62" s="74"/>
      <c r="JX62" s="74"/>
      <c r="JY62" s="74"/>
      <c r="JZ62" s="74"/>
      <c r="KA62" s="74"/>
      <c r="KB62" s="74"/>
      <c r="KC62" s="74"/>
      <c r="KD62" s="74"/>
      <c r="KE62" s="74"/>
      <c r="KF62" s="74"/>
      <c r="KG62" s="74"/>
      <c r="KH62" s="74"/>
      <c r="KI62" s="74"/>
      <c r="KJ62" s="74"/>
      <c r="KK62" s="74"/>
      <c r="KL62" s="74"/>
      <c r="KM62" s="74"/>
      <c r="KN62" s="74"/>
      <c r="KO62" s="74"/>
      <c r="KP62" s="74"/>
      <c r="KQ62" s="74"/>
      <c r="KR62" s="74"/>
      <c r="KS62" s="74"/>
      <c r="KT62" s="74"/>
      <c r="KU62" s="74"/>
      <c r="KV62" s="74"/>
      <c r="KW62" s="74"/>
      <c r="KX62" s="74"/>
      <c r="KY62" s="74"/>
      <c r="KZ62" s="74"/>
      <c r="LA62" s="74"/>
      <c r="LB62" s="74"/>
      <c r="LC62" s="74"/>
      <c r="LD62" s="74"/>
      <c r="LE62" s="74"/>
      <c r="LF62" s="74"/>
      <c r="LG62" s="74"/>
      <c r="LH62" s="74"/>
      <c r="LI62" s="74"/>
      <c r="LJ62" s="74"/>
      <c r="LK62" s="74"/>
      <c r="LL62" s="74"/>
      <c r="LM62" s="74"/>
      <c r="LN62" s="74"/>
      <c r="LO62" s="74"/>
      <c r="LP62" s="74"/>
      <c r="LQ62" s="74"/>
      <c r="LR62" s="74"/>
    </row>
    <row r="63" spans="1:330" s="71" customFormat="1" x14ac:dyDescent="0.35">
      <c r="A63" s="74"/>
      <c r="B63" s="75"/>
      <c r="C63" s="75"/>
      <c r="D63" s="76"/>
      <c r="E63" s="74"/>
      <c r="F63" s="74"/>
      <c r="G63" s="78"/>
      <c r="M63" s="67"/>
      <c r="N63" s="67"/>
      <c r="O63" s="76"/>
      <c r="P63" s="76"/>
      <c r="Q63" s="77"/>
      <c r="R63" s="77"/>
      <c r="S63" s="74"/>
      <c r="T63" s="74"/>
      <c r="U63" s="74"/>
      <c r="V63" s="74"/>
      <c r="W63" s="74"/>
      <c r="Y63" s="74"/>
      <c r="AA63" s="74"/>
      <c r="AB63" s="74"/>
      <c r="AC63" s="62"/>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c r="IX63" s="74"/>
      <c r="IY63" s="74"/>
      <c r="IZ63" s="74"/>
      <c r="JA63" s="74"/>
      <c r="JB63" s="74"/>
      <c r="JC63" s="74"/>
      <c r="JD63" s="74"/>
      <c r="JE63" s="74"/>
      <c r="JF63" s="74"/>
      <c r="JG63" s="74"/>
      <c r="JH63" s="74"/>
      <c r="JI63" s="74"/>
      <c r="JJ63" s="74"/>
      <c r="JK63" s="74"/>
      <c r="JL63" s="74"/>
      <c r="JM63" s="74"/>
      <c r="JN63" s="74"/>
      <c r="JO63" s="74"/>
      <c r="JP63" s="74"/>
      <c r="JQ63" s="74"/>
      <c r="JR63" s="74"/>
      <c r="JS63" s="74"/>
      <c r="JT63" s="74"/>
      <c r="JU63" s="74"/>
      <c r="JV63" s="74"/>
      <c r="JW63" s="74"/>
      <c r="JX63" s="74"/>
      <c r="JY63" s="74"/>
      <c r="JZ63" s="74"/>
      <c r="KA63" s="74"/>
      <c r="KB63" s="74"/>
      <c r="KC63" s="74"/>
      <c r="KD63" s="74"/>
      <c r="KE63" s="74"/>
      <c r="KF63" s="74"/>
      <c r="KG63" s="74"/>
      <c r="KH63" s="74"/>
      <c r="KI63" s="74"/>
      <c r="KJ63" s="74"/>
      <c r="KK63" s="74"/>
      <c r="KL63" s="74"/>
      <c r="KM63" s="74"/>
      <c r="KN63" s="74"/>
      <c r="KO63" s="74"/>
      <c r="KP63" s="74"/>
      <c r="KQ63" s="74"/>
      <c r="KR63" s="74"/>
      <c r="KS63" s="74"/>
      <c r="KT63" s="74"/>
      <c r="KU63" s="74"/>
      <c r="KV63" s="74"/>
      <c r="KW63" s="74"/>
      <c r="KX63" s="74"/>
      <c r="KY63" s="74"/>
      <c r="KZ63" s="74"/>
      <c r="LA63" s="74"/>
      <c r="LB63" s="74"/>
      <c r="LC63" s="74"/>
      <c r="LD63" s="74"/>
      <c r="LE63" s="74"/>
      <c r="LF63" s="74"/>
      <c r="LG63" s="74"/>
      <c r="LH63" s="74"/>
      <c r="LI63" s="74"/>
      <c r="LJ63" s="74"/>
      <c r="LK63" s="74"/>
      <c r="LL63" s="74"/>
      <c r="LM63" s="74"/>
      <c r="LN63" s="74"/>
      <c r="LO63" s="74"/>
      <c r="LP63" s="74"/>
      <c r="LQ63" s="74"/>
      <c r="LR63" s="74"/>
    </row>
    <row r="64" spans="1:330" s="71" customFormat="1" x14ac:dyDescent="0.35">
      <c r="A64" s="74"/>
      <c r="B64" s="75"/>
      <c r="C64" s="75"/>
      <c r="D64" s="76"/>
      <c r="E64" s="74"/>
      <c r="F64" s="74"/>
      <c r="G64" s="78"/>
      <c r="M64" s="67"/>
      <c r="N64" s="67"/>
      <c r="O64" s="76"/>
      <c r="P64" s="76"/>
      <c r="Q64" s="77"/>
      <c r="R64" s="77"/>
      <c r="S64" s="74"/>
      <c r="T64" s="74"/>
      <c r="U64" s="74"/>
      <c r="V64" s="74"/>
      <c r="W64" s="74"/>
      <c r="Y64" s="74"/>
      <c r="AA64" s="74"/>
      <c r="AB64" s="74"/>
      <c r="AC64" s="62"/>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c r="KP64" s="74"/>
      <c r="KQ64" s="74"/>
      <c r="KR64" s="74"/>
      <c r="KS64" s="74"/>
      <c r="KT64" s="74"/>
      <c r="KU64" s="74"/>
      <c r="KV64" s="74"/>
      <c r="KW64" s="74"/>
      <c r="KX64" s="74"/>
      <c r="KY64" s="74"/>
      <c r="KZ64" s="74"/>
      <c r="LA64" s="74"/>
      <c r="LB64" s="74"/>
      <c r="LC64" s="74"/>
      <c r="LD64" s="74"/>
      <c r="LE64" s="74"/>
      <c r="LF64" s="74"/>
      <c r="LG64" s="74"/>
      <c r="LH64" s="74"/>
      <c r="LI64" s="74"/>
      <c r="LJ64" s="74"/>
      <c r="LK64" s="74"/>
      <c r="LL64" s="74"/>
      <c r="LM64" s="74"/>
      <c r="LN64" s="74"/>
      <c r="LO64" s="74"/>
      <c r="LP64" s="74"/>
      <c r="LQ64" s="74"/>
      <c r="LR64" s="74"/>
    </row>
    <row r="65" spans="1:330" s="71" customFormat="1" x14ac:dyDescent="0.35">
      <c r="A65" s="74"/>
      <c r="B65" s="75"/>
      <c r="C65" s="75"/>
      <c r="D65" s="76"/>
      <c r="E65" s="74"/>
      <c r="F65" s="74"/>
      <c r="G65" s="78"/>
      <c r="M65" s="67"/>
      <c r="N65" s="67"/>
      <c r="O65" s="76"/>
      <c r="P65" s="76"/>
      <c r="Q65" s="77"/>
      <c r="R65" s="77"/>
      <c r="S65" s="74"/>
      <c r="T65" s="74"/>
      <c r="U65" s="74"/>
      <c r="V65" s="74"/>
      <c r="W65" s="74"/>
      <c r="Y65" s="74"/>
      <c r="AA65" s="74"/>
      <c r="AB65" s="74"/>
      <c r="AC65" s="62"/>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row>
    <row r="66" spans="1:330" s="71" customFormat="1" x14ac:dyDescent="0.35">
      <c r="A66" s="74"/>
      <c r="B66" s="75"/>
      <c r="C66" s="75"/>
      <c r="D66" s="76"/>
      <c r="E66" s="74"/>
      <c r="F66" s="74"/>
      <c r="G66" s="78"/>
      <c r="M66" s="67"/>
      <c r="N66" s="67"/>
      <c r="O66" s="76"/>
      <c r="P66" s="76"/>
      <c r="Q66" s="77"/>
      <c r="R66" s="77"/>
      <c r="S66" s="74"/>
      <c r="T66" s="74"/>
      <c r="U66" s="74"/>
      <c r="V66" s="74"/>
      <c r="W66" s="74"/>
      <c r="Y66" s="74"/>
      <c r="AA66" s="74"/>
      <c r="AB66" s="74"/>
      <c r="AC66" s="62"/>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c r="KP66" s="74"/>
      <c r="KQ66" s="74"/>
      <c r="KR66" s="74"/>
      <c r="KS66" s="74"/>
      <c r="KT66" s="74"/>
      <c r="KU66" s="74"/>
      <c r="KV66" s="74"/>
      <c r="KW66" s="74"/>
      <c r="KX66" s="74"/>
      <c r="KY66" s="74"/>
      <c r="KZ66" s="74"/>
      <c r="LA66" s="74"/>
      <c r="LB66" s="74"/>
      <c r="LC66" s="74"/>
      <c r="LD66" s="74"/>
      <c r="LE66" s="74"/>
      <c r="LF66" s="74"/>
      <c r="LG66" s="74"/>
      <c r="LH66" s="74"/>
      <c r="LI66" s="74"/>
      <c r="LJ66" s="74"/>
      <c r="LK66" s="74"/>
      <c r="LL66" s="74"/>
      <c r="LM66" s="74"/>
      <c r="LN66" s="74"/>
      <c r="LO66" s="74"/>
      <c r="LP66" s="74"/>
      <c r="LQ66" s="74"/>
      <c r="LR66" s="74"/>
    </row>
    <row r="67" spans="1:330" s="71" customFormat="1" x14ac:dyDescent="0.35">
      <c r="A67" s="74"/>
      <c r="B67" s="75"/>
      <c r="C67" s="75"/>
      <c r="D67" s="76"/>
      <c r="E67" s="74"/>
      <c r="F67" s="74"/>
      <c r="G67" s="78"/>
      <c r="M67" s="67"/>
      <c r="N67" s="67"/>
      <c r="O67" s="76"/>
      <c r="P67" s="76"/>
      <c r="Q67" s="77"/>
      <c r="R67" s="77"/>
      <c r="S67" s="74"/>
      <c r="T67" s="74"/>
      <c r="U67" s="74"/>
      <c r="V67" s="74"/>
      <c r="W67" s="74"/>
      <c r="Y67" s="74"/>
      <c r="AA67" s="74"/>
      <c r="AB67" s="74"/>
      <c r="AC67" s="62"/>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row>
    <row r="68" spans="1:330" s="71" customFormat="1" x14ac:dyDescent="0.35">
      <c r="A68" s="74"/>
      <c r="B68" s="75"/>
      <c r="C68" s="75"/>
      <c r="D68" s="76"/>
      <c r="E68" s="74"/>
      <c r="F68" s="74"/>
      <c r="G68" s="78"/>
      <c r="M68" s="67"/>
      <c r="N68" s="67"/>
      <c r="O68" s="76"/>
      <c r="P68" s="76"/>
      <c r="Q68" s="77"/>
      <c r="R68" s="77"/>
      <c r="S68" s="74"/>
      <c r="T68" s="74"/>
      <c r="U68" s="74"/>
      <c r="V68" s="74"/>
      <c r="W68" s="74"/>
      <c r="Y68" s="74"/>
      <c r="AA68" s="74"/>
      <c r="AB68" s="74"/>
      <c r="AC68" s="62"/>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c r="KP68" s="74"/>
      <c r="KQ68" s="74"/>
      <c r="KR68" s="74"/>
      <c r="KS68" s="74"/>
      <c r="KT68" s="74"/>
      <c r="KU68" s="74"/>
      <c r="KV68" s="74"/>
      <c r="KW68" s="74"/>
      <c r="KX68" s="74"/>
      <c r="KY68" s="74"/>
      <c r="KZ68" s="74"/>
      <c r="LA68" s="74"/>
      <c r="LB68" s="74"/>
      <c r="LC68" s="74"/>
      <c r="LD68" s="74"/>
      <c r="LE68" s="74"/>
      <c r="LF68" s="74"/>
      <c r="LG68" s="74"/>
      <c r="LH68" s="74"/>
      <c r="LI68" s="74"/>
      <c r="LJ68" s="74"/>
      <c r="LK68" s="74"/>
      <c r="LL68" s="74"/>
      <c r="LM68" s="74"/>
      <c r="LN68" s="74"/>
      <c r="LO68" s="74"/>
      <c r="LP68" s="74"/>
      <c r="LQ68" s="74"/>
      <c r="LR68" s="74"/>
    </row>
    <row r="69" spans="1:330" s="71" customFormat="1" x14ac:dyDescent="0.35">
      <c r="A69" s="74"/>
      <c r="B69" s="75"/>
      <c r="C69" s="75"/>
      <c r="D69" s="76"/>
      <c r="E69" s="74"/>
      <c r="F69" s="74"/>
      <c r="G69" s="78"/>
      <c r="M69" s="67"/>
      <c r="N69" s="67"/>
      <c r="O69" s="76"/>
      <c r="P69" s="76"/>
      <c r="Q69" s="77"/>
      <c r="R69" s="77"/>
      <c r="S69" s="74"/>
      <c r="T69" s="74"/>
      <c r="U69" s="74"/>
      <c r="V69" s="74"/>
      <c r="W69" s="74"/>
      <c r="Y69" s="74"/>
      <c r="AA69" s="74"/>
      <c r="AB69" s="74"/>
      <c r="AC69" s="62"/>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c r="KP69" s="74"/>
      <c r="KQ69" s="74"/>
      <c r="KR69" s="74"/>
      <c r="KS69" s="74"/>
      <c r="KT69" s="74"/>
      <c r="KU69" s="74"/>
      <c r="KV69" s="74"/>
      <c r="KW69" s="74"/>
      <c r="KX69" s="74"/>
      <c r="KY69" s="74"/>
      <c r="KZ69" s="74"/>
      <c r="LA69" s="74"/>
      <c r="LB69" s="74"/>
      <c r="LC69" s="74"/>
      <c r="LD69" s="74"/>
      <c r="LE69" s="74"/>
      <c r="LF69" s="74"/>
      <c r="LG69" s="74"/>
      <c r="LH69" s="74"/>
      <c r="LI69" s="74"/>
      <c r="LJ69" s="74"/>
      <c r="LK69" s="74"/>
      <c r="LL69" s="74"/>
      <c r="LM69" s="74"/>
      <c r="LN69" s="74"/>
      <c r="LO69" s="74"/>
      <c r="LP69" s="74"/>
      <c r="LQ69" s="74"/>
      <c r="LR69" s="74"/>
    </row>
    <row r="70" spans="1:330" s="71" customFormat="1" x14ac:dyDescent="0.35">
      <c r="A70" s="74"/>
      <c r="B70" s="75"/>
      <c r="C70" s="75"/>
      <c r="D70" s="76"/>
      <c r="E70" s="74"/>
      <c r="F70" s="74"/>
      <c r="G70" s="78"/>
      <c r="M70" s="67"/>
      <c r="N70" s="67"/>
      <c r="O70" s="76"/>
      <c r="P70" s="76"/>
      <c r="Q70" s="77"/>
      <c r="R70" s="77"/>
      <c r="S70" s="74"/>
      <c r="T70" s="74"/>
      <c r="U70" s="74"/>
      <c r="V70" s="74"/>
      <c r="W70" s="74"/>
      <c r="Y70" s="74"/>
      <c r="AA70" s="74"/>
      <c r="AB70" s="74"/>
      <c r="AC70" s="62"/>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c r="KP70" s="74"/>
      <c r="KQ70" s="74"/>
      <c r="KR70" s="74"/>
      <c r="KS70" s="74"/>
      <c r="KT70" s="74"/>
      <c r="KU70" s="74"/>
      <c r="KV70" s="74"/>
      <c r="KW70" s="74"/>
      <c r="KX70" s="74"/>
      <c r="KY70" s="74"/>
      <c r="KZ70" s="74"/>
      <c r="LA70" s="74"/>
      <c r="LB70" s="74"/>
      <c r="LC70" s="74"/>
      <c r="LD70" s="74"/>
      <c r="LE70" s="74"/>
      <c r="LF70" s="74"/>
      <c r="LG70" s="74"/>
      <c r="LH70" s="74"/>
      <c r="LI70" s="74"/>
      <c r="LJ70" s="74"/>
      <c r="LK70" s="74"/>
      <c r="LL70" s="74"/>
      <c r="LM70" s="74"/>
      <c r="LN70" s="74"/>
      <c r="LO70" s="74"/>
      <c r="LP70" s="74"/>
      <c r="LQ70" s="74"/>
      <c r="LR70" s="74"/>
    </row>
    <row r="71" spans="1:330" s="71" customFormat="1" x14ac:dyDescent="0.35">
      <c r="A71" s="74"/>
      <c r="B71" s="75"/>
      <c r="C71" s="75"/>
      <c r="D71" s="76"/>
      <c r="E71" s="74"/>
      <c r="F71" s="74"/>
      <c r="G71" s="78"/>
      <c r="M71" s="67"/>
      <c r="N71" s="67"/>
      <c r="O71" s="76"/>
      <c r="P71" s="76"/>
      <c r="Q71" s="77"/>
      <c r="R71" s="77"/>
      <c r="S71" s="74"/>
      <c r="T71" s="74"/>
      <c r="U71" s="74"/>
      <c r="V71" s="74"/>
      <c r="W71" s="74"/>
      <c r="Y71" s="74"/>
      <c r="AA71" s="74"/>
      <c r="AB71" s="74"/>
      <c r="AC71" s="62"/>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c r="KP71" s="74"/>
      <c r="KQ71" s="74"/>
      <c r="KR71" s="74"/>
      <c r="KS71" s="74"/>
      <c r="KT71" s="74"/>
      <c r="KU71" s="74"/>
      <c r="KV71" s="74"/>
      <c r="KW71" s="74"/>
      <c r="KX71" s="74"/>
      <c r="KY71" s="74"/>
      <c r="KZ71" s="74"/>
      <c r="LA71" s="74"/>
      <c r="LB71" s="74"/>
      <c r="LC71" s="74"/>
      <c r="LD71" s="74"/>
      <c r="LE71" s="74"/>
      <c r="LF71" s="74"/>
      <c r="LG71" s="74"/>
      <c r="LH71" s="74"/>
      <c r="LI71" s="74"/>
      <c r="LJ71" s="74"/>
      <c r="LK71" s="74"/>
      <c r="LL71" s="74"/>
      <c r="LM71" s="74"/>
      <c r="LN71" s="74"/>
      <c r="LO71" s="74"/>
      <c r="LP71" s="74"/>
      <c r="LQ71" s="74"/>
      <c r="LR71" s="74"/>
    </row>
    <row r="72" spans="1:330" s="71" customFormat="1" x14ac:dyDescent="0.35">
      <c r="A72" s="74"/>
      <c r="B72" s="75"/>
      <c r="C72" s="75"/>
      <c r="D72" s="76"/>
      <c r="E72" s="74"/>
      <c r="F72" s="74"/>
      <c r="G72" s="78"/>
      <c r="M72" s="67"/>
      <c r="N72" s="67"/>
      <c r="O72" s="76"/>
      <c r="P72" s="76"/>
      <c r="Q72" s="77"/>
      <c r="R72" s="77"/>
      <c r="S72" s="74"/>
      <c r="T72" s="74"/>
      <c r="U72" s="74"/>
      <c r="V72" s="74"/>
      <c r="W72" s="74"/>
      <c r="Y72" s="74"/>
      <c r="AA72" s="74"/>
      <c r="AB72" s="74"/>
      <c r="AC72" s="62"/>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c r="KP72" s="74"/>
      <c r="KQ72" s="74"/>
      <c r="KR72" s="74"/>
      <c r="KS72" s="74"/>
      <c r="KT72" s="74"/>
      <c r="KU72" s="74"/>
      <c r="KV72" s="74"/>
      <c r="KW72" s="74"/>
      <c r="KX72" s="74"/>
      <c r="KY72" s="74"/>
      <c r="KZ72" s="74"/>
      <c r="LA72" s="74"/>
      <c r="LB72" s="74"/>
      <c r="LC72" s="74"/>
      <c r="LD72" s="74"/>
      <c r="LE72" s="74"/>
      <c r="LF72" s="74"/>
      <c r="LG72" s="74"/>
      <c r="LH72" s="74"/>
      <c r="LI72" s="74"/>
      <c r="LJ72" s="74"/>
      <c r="LK72" s="74"/>
      <c r="LL72" s="74"/>
      <c r="LM72" s="74"/>
      <c r="LN72" s="74"/>
      <c r="LO72" s="74"/>
      <c r="LP72" s="74"/>
      <c r="LQ72" s="74"/>
      <c r="LR72" s="74"/>
    </row>
    <row r="73" spans="1:330" s="71" customFormat="1" x14ac:dyDescent="0.35">
      <c r="A73" s="74"/>
      <c r="B73" s="75"/>
      <c r="C73" s="75"/>
      <c r="D73" s="76"/>
      <c r="E73" s="74"/>
      <c r="F73" s="74"/>
      <c r="G73" s="78"/>
      <c r="M73" s="67"/>
      <c r="N73" s="67"/>
      <c r="O73" s="76"/>
      <c r="P73" s="76"/>
      <c r="Q73" s="77"/>
      <c r="R73" s="77"/>
      <c r="S73" s="74"/>
      <c r="T73" s="74"/>
      <c r="U73" s="74"/>
      <c r="V73" s="74"/>
      <c r="W73" s="74"/>
      <c r="Y73" s="74"/>
      <c r="AA73" s="74"/>
      <c r="AB73" s="74"/>
      <c r="AC73" s="62"/>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c r="KP73" s="74"/>
      <c r="KQ73" s="74"/>
      <c r="KR73" s="74"/>
      <c r="KS73" s="74"/>
      <c r="KT73" s="74"/>
      <c r="KU73" s="74"/>
      <c r="KV73" s="74"/>
      <c r="KW73" s="74"/>
      <c r="KX73" s="74"/>
      <c r="KY73" s="74"/>
      <c r="KZ73" s="74"/>
      <c r="LA73" s="74"/>
      <c r="LB73" s="74"/>
      <c r="LC73" s="74"/>
      <c r="LD73" s="74"/>
      <c r="LE73" s="74"/>
      <c r="LF73" s="74"/>
      <c r="LG73" s="74"/>
      <c r="LH73" s="74"/>
      <c r="LI73" s="74"/>
      <c r="LJ73" s="74"/>
      <c r="LK73" s="74"/>
      <c r="LL73" s="74"/>
      <c r="LM73" s="74"/>
      <c r="LN73" s="74"/>
      <c r="LO73" s="74"/>
      <c r="LP73" s="74"/>
      <c r="LQ73" s="74"/>
      <c r="LR73" s="74"/>
    </row>
    <row r="74" spans="1:330" s="71" customFormat="1" x14ac:dyDescent="0.35">
      <c r="A74" s="74"/>
      <c r="B74" s="75"/>
      <c r="C74" s="75"/>
      <c r="D74" s="76"/>
      <c r="E74" s="74"/>
      <c r="F74" s="74"/>
      <c r="G74" s="78"/>
      <c r="M74" s="67"/>
      <c r="N74" s="67"/>
      <c r="O74" s="76"/>
      <c r="P74" s="76"/>
      <c r="Q74" s="77"/>
      <c r="R74" s="77"/>
      <c r="S74" s="74"/>
      <c r="T74" s="74"/>
      <c r="U74" s="74"/>
      <c r="V74" s="74"/>
      <c r="W74" s="74"/>
      <c r="Y74" s="74"/>
      <c r="AA74" s="74"/>
      <c r="AB74" s="74"/>
      <c r="AC74" s="62"/>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c r="KP74" s="74"/>
      <c r="KQ74" s="74"/>
      <c r="KR74" s="74"/>
      <c r="KS74" s="74"/>
      <c r="KT74" s="74"/>
      <c r="KU74" s="74"/>
      <c r="KV74" s="74"/>
      <c r="KW74" s="74"/>
      <c r="KX74" s="74"/>
      <c r="KY74" s="74"/>
      <c r="KZ74" s="74"/>
      <c r="LA74" s="74"/>
      <c r="LB74" s="74"/>
      <c r="LC74" s="74"/>
      <c r="LD74" s="74"/>
      <c r="LE74" s="74"/>
      <c r="LF74" s="74"/>
      <c r="LG74" s="74"/>
      <c r="LH74" s="74"/>
      <c r="LI74" s="74"/>
      <c r="LJ74" s="74"/>
      <c r="LK74" s="74"/>
      <c r="LL74" s="74"/>
      <c r="LM74" s="74"/>
      <c r="LN74" s="74"/>
      <c r="LO74" s="74"/>
      <c r="LP74" s="74"/>
      <c r="LQ74" s="74"/>
      <c r="LR74" s="74"/>
    </row>
    <row r="75" spans="1:330" s="71" customFormat="1" x14ac:dyDescent="0.35">
      <c r="A75" s="74"/>
      <c r="B75" s="75"/>
      <c r="C75" s="75"/>
      <c r="D75" s="76"/>
      <c r="E75" s="74"/>
      <c r="F75" s="74"/>
      <c r="G75" s="78"/>
      <c r="M75" s="67"/>
      <c r="N75" s="67"/>
      <c r="O75" s="76"/>
      <c r="P75" s="76"/>
      <c r="Q75" s="77"/>
      <c r="R75" s="77"/>
      <c r="S75" s="74"/>
      <c r="T75" s="74"/>
      <c r="U75" s="74"/>
      <c r="V75" s="74"/>
      <c r="W75" s="74"/>
      <c r="Y75" s="74"/>
      <c r="AA75" s="74"/>
      <c r="AB75" s="74"/>
      <c r="AC75" s="62"/>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74"/>
      <c r="JM75" s="74"/>
      <c r="JN75" s="74"/>
      <c r="JO75" s="74"/>
      <c r="JP75" s="74"/>
      <c r="JQ75" s="74"/>
      <c r="JR75" s="74"/>
      <c r="JS75" s="74"/>
      <c r="JT75" s="74"/>
      <c r="JU75" s="74"/>
      <c r="JV75" s="74"/>
      <c r="JW75" s="74"/>
      <c r="JX75" s="74"/>
      <c r="JY75" s="74"/>
      <c r="JZ75" s="74"/>
      <c r="KA75" s="74"/>
      <c r="KB75" s="74"/>
      <c r="KC75" s="74"/>
      <c r="KD75" s="74"/>
      <c r="KE75" s="74"/>
      <c r="KF75" s="74"/>
      <c r="KG75" s="74"/>
      <c r="KH75" s="74"/>
      <c r="KI75" s="74"/>
      <c r="KJ75" s="74"/>
      <c r="KK75" s="74"/>
      <c r="KL75" s="74"/>
      <c r="KM75" s="74"/>
      <c r="KN75" s="74"/>
      <c r="KO75" s="74"/>
      <c r="KP75" s="74"/>
      <c r="KQ75" s="74"/>
      <c r="KR75" s="74"/>
      <c r="KS75" s="74"/>
      <c r="KT75" s="74"/>
      <c r="KU75" s="74"/>
      <c r="KV75" s="74"/>
      <c r="KW75" s="74"/>
      <c r="KX75" s="74"/>
      <c r="KY75" s="74"/>
      <c r="KZ75" s="74"/>
      <c r="LA75" s="74"/>
      <c r="LB75" s="74"/>
      <c r="LC75" s="74"/>
      <c r="LD75" s="74"/>
      <c r="LE75" s="74"/>
      <c r="LF75" s="74"/>
      <c r="LG75" s="74"/>
      <c r="LH75" s="74"/>
      <c r="LI75" s="74"/>
      <c r="LJ75" s="74"/>
      <c r="LK75" s="74"/>
      <c r="LL75" s="74"/>
      <c r="LM75" s="74"/>
      <c r="LN75" s="74"/>
      <c r="LO75" s="74"/>
      <c r="LP75" s="74"/>
      <c r="LQ75" s="74"/>
      <c r="LR75" s="74"/>
    </row>
    <row r="76" spans="1:330" s="71" customFormat="1" x14ac:dyDescent="0.35">
      <c r="A76" s="74"/>
      <c r="B76" s="75"/>
      <c r="C76" s="75"/>
      <c r="D76" s="76"/>
      <c r="E76" s="74"/>
      <c r="F76" s="74"/>
      <c r="G76" s="78"/>
      <c r="M76" s="67"/>
      <c r="N76" s="67"/>
      <c r="O76" s="76"/>
      <c r="P76" s="76"/>
      <c r="Q76" s="77"/>
      <c r="R76" s="77"/>
      <c r="S76" s="74"/>
      <c r="T76" s="74"/>
      <c r="U76" s="74"/>
      <c r="V76" s="74"/>
      <c r="W76" s="74"/>
      <c r="Y76" s="74"/>
      <c r="AA76" s="74"/>
      <c r="AB76" s="74"/>
      <c r="AC76" s="62"/>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74"/>
      <c r="JM76" s="74"/>
      <c r="JN76" s="74"/>
      <c r="JO76" s="74"/>
      <c r="JP76" s="74"/>
      <c r="JQ76" s="74"/>
      <c r="JR76" s="74"/>
      <c r="JS76" s="74"/>
      <c r="JT76" s="74"/>
      <c r="JU76" s="74"/>
      <c r="JV76" s="74"/>
      <c r="JW76" s="74"/>
      <c r="JX76" s="74"/>
      <c r="JY76" s="74"/>
      <c r="JZ76" s="74"/>
      <c r="KA76" s="74"/>
      <c r="KB76" s="74"/>
      <c r="KC76" s="74"/>
      <c r="KD76" s="74"/>
      <c r="KE76" s="74"/>
      <c r="KF76" s="74"/>
      <c r="KG76" s="74"/>
      <c r="KH76" s="74"/>
      <c r="KI76" s="74"/>
      <c r="KJ76" s="74"/>
      <c r="KK76" s="74"/>
      <c r="KL76" s="74"/>
      <c r="KM76" s="74"/>
      <c r="KN76" s="74"/>
      <c r="KO76" s="74"/>
      <c r="KP76" s="74"/>
      <c r="KQ76" s="74"/>
      <c r="KR76" s="74"/>
      <c r="KS76" s="74"/>
      <c r="KT76" s="74"/>
      <c r="KU76" s="74"/>
      <c r="KV76" s="74"/>
      <c r="KW76" s="74"/>
      <c r="KX76" s="74"/>
      <c r="KY76" s="74"/>
      <c r="KZ76" s="74"/>
      <c r="LA76" s="74"/>
      <c r="LB76" s="74"/>
      <c r="LC76" s="74"/>
      <c r="LD76" s="74"/>
      <c r="LE76" s="74"/>
      <c r="LF76" s="74"/>
      <c r="LG76" s="74"/>
      <c r="LH76" s="74"/>
      <c r="LI76" s="74"/>
      <c r="LJ76" s="74"/>
      <c r="LK76" s="74"/>
      <c r="LL76" s="74"/>
      <c r="LM76" s="74"/>
      <c r="LN76" s="74"/>
      <c r="LO76" s="74"/>
      <c r="LP76" s="74"/>
      <c r="LQ76" s="74"/>
      <c r="LR76" s="74"/>
    </row>
    <row r="77" spans="1:330" s="71" customFormat="1" x14ac:dyDescent="0.35">
      <c r="A77" s="74"/>
      <c r="B77" s="75"/>
      <c r="C77" s="75"/>
      <c r="D77" s="76"/>
      <c r="E77" s="74"/>
      <c r="F77" s="74"/>
      <c r="G77" s="78"/>
      <c r="M77" s="67"/>
      <c r="N77" s="67"/>
      <c r="O77" s="76"/>
      <c r="P77" s="76"/>
      <c r="Q77" s="77"/>
      <c r="R77" s="77"/>
      <c r="S77" s="74"/>
      <c r="T77" s="74"/>
      <c r="U77" s="74"/>
      <c r="V77" s="74"/>
      <c r="W77" s="74"/>
      <c r="Y77" s="74"/>
      <c r="AA77" s="74"/>
      <c r="AB77" s="74"/>
      <c r="AC77" s="62"/>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74"/>
      <c r="JM77" s="74"/>
      <c r="JN77" s="74"/>
      <c r="JO77" s="74"/>
      <c r="JP77" s="74"/>
      <c r="JQ77" s="74"/>
      <c r="JR77" s="74"/>
      <c r="JS77" s="74"/>
      <c r="JT77" s="74"/>
      <c r="JU77" s="74"/>
      <c r="JV77" s="74"/>
      <c r="JW77" s="74"/>
      <c r="JX77" s="74"/>
      <c r="JY77" s="74"/>
      <c r="JZ77" s="74"/>
      <c r="KA77" s="74"/>
      <c r="KB77" s="74"/>
      <c r="KC77" s="74"/>
      <c r="KD77" s="74"/>
      <c r="KE77" s="74"/>
      <c r="KF77" s="74"/>
      <c r="KG77" s="74"/>
      <c r="KH77" s="74"/>
      <c r="KI77" s="74"/>
      <c r="KJ77" s="74"/>
      <c r="KK77" s="74"/>
      <c r="KL77" s="74"/>
      <c r="KM77" s="74"/>
      <c r="KN77" s="74"/>
      <c r="KO77" s="74"/>
      <c r="KP77" s="74"/>
      <c r="KQ77" s="74"/>
      <c r="KR77" s="74"/>
      <c r="KS77" s="74"/>
      <c r="KT77" s="74"/>
      <c r="KU77" s="74"/>
      <c r="KV77" s="74"/>
      <c r="KW77" s="74"/>
      <c r="KX77" s="74"/>
      <c r="KY77" s="74"/>
      <c r="KZ77" s="74"/>
      <c r="LA77" s="74"/>
      <c r="LB77" s="74"/>
      <c r="LC77" s="74"/>
      <c r="LD77" s="74"/>
      <c r="LE77" s="74"/>
      <c r="LF77" s="74"/>
      <c r="LG77" s="74"/>
      <c r="LH77" s="74"/>
      <c r="LI77" s="74"/>
      <c r="LJ77" s="74"/>
      <c r="LK77" s="74"/>
      <c r="LL77" s="74"/>
      <c r="LM77" s="74"/>
      <c r="LN77" s="74"/>
      <c r="LO77" s="74"/>
      <c r="LP77" s="74"/>
      <c r="LQ77" s="74"/>
      <c r="LR77" s="74"/>
    </row>
    <row r="78" spans="1:330" s="71" customFormat="1" x14ac:dyDescent="0.35">
      <c r="A78" s="74"/>
      <c r="B78" s="75"/>
      <c r="C78" s="75"/>
      <c r="D78" s="76"/>
      <c r="E78" s="74"/>
      <c r="F78" s="74"/>
      <c r="G78" s="78"/>
      <c r="M78" s="67"/>
      <c r="N78" s="67"/>
      <c r="O78" s="76"/>
      <c r="P78" s="76"/>
      <c r="Q78" s="77"/>
      <c r="R78" s="77"/>
      <c r="S78" s="74"/>
      <c r="T78" s="74"/>
      <c r="U78" s="74"/>
      <c r="V78" s="74"/>
      <c r="W78" s="74"/>
      <c r="Y78" s="74"/>
      <c r="AA78" s="74"/>
      <c r="AB78" s="74"/>
      <c r="AC78" s="62"/>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74"/>
      <c r="JM78" s="74"/>
      <c r="JN78" s="74"/>
      <c r="JO78" s="74"/>
      <c r="JP78" s="74"/>
      <c r="JQ78" s="74"/>
      <c r="JR78" s="74"/>
      <c r="JS78" s="74"/>
      <c r="JT78" s="74"/>
      <c r="JU78" s="74"/>
      <c r="JV78" s="74"/>
      <c r="JW78" s="74"/>
      <c r="JX78" s="74"/>
      <c r="JY78" s="74"/>
      <c r="JZ78" s="74"/>
      <c r="KA78" s="74"/>
      <c r="KB78" s="74"/>
      <c r="KC78" s="74"/>
      <c r="KD78" s="74"/>
      <c r="KE78" s="74"/>
      <c r="KF78" s="74"/>
      <c r="KG78" s="74"/>
      <c r="KH78" s="74"/>
      <c r="KI78" s="74"/>
      <c r="KJ78" s="74"/>
      <c r="KK78" s="74"/>
      <c r="KL78" s="74"/>
      <c r="KM78" s="74"/>
      <c r="KN78" s="74"/>
      <c r="KO78" s="74"/>
      <c r="KP78" s="74"/>
      <c r="KQ78" s="74"/>
      <c r="KR78" s="74"/>
      <c r="KS78" s="74"/>
      <c r="KT78" s="74"/>
      <c r="KU78" s="74"/>
      <c r="KV78" s="74"/>
      <c r="KW78" s="74"/>
      <c r="KX78" s="74"/>
      <c r="KY78" s="74"/>
      <c r="KZ78" s="74"/>
      <c r="LA78" s="74"/>
      <c r="LB78" s="74"/>
      <c r="LC78" s="74"/>
      <c r="LD78" s="74"/>
      <c r="LE78" s="74"/>
      <c r="LF78" s="74"/>
      <c r="LG78" s="74"/>
      <c r="LH78" s="74"/>
      <c r="LI78" s="74"/>
      <c r="LJ78" s="74"/>
      <c r="LK78" s="74"/>
      <c r="LL78" s="74"/>
      <c r="LM78" s="74"/>
      <c r="LN78" s="74"/>
      <c r="LO78" s="74"/>
      <c r="LP78" s="74"/>
      <c r="LQ78" s="74"/>
      <c r="LR78" s="74"/>
    </row>
    <row r="79" spans="1:330" s="71" customFormat="1" x14ac:dyDescent="0.35">
      <c r="A79" s="74"/>
      <c r="B79" s="75"/>
      <c r="C79" s="75"/>
      <c r="D79" s="76"/>
      <c r="E79" s="74"/>
      <c r="F79" s="74"/>
      <c r="G79" s="78"/>
      <c r="M79" s="67"/>
      <c r="N79" s="67"/>
      <c r="O79" s="76"/>
      <c r="P79" s="76"/>
      <c r="Q79" s="77"/>
      <c r="R79" s="77"/>
      <c r="S79" s="74"/>
      <c r="T79" s="74"/>
      <c r="U79" s="74"/>
      <c r="V79" s="74"/>
      <c r="W79" s="74"/>
      <c r="Y79" s="74"/>
      <c r="AA79" s="74"/>
      <c r="AB79" s="74"/>
      <c r="AC79" s="62"/>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4"/>
      <c r="JN79" s="74"/>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4"/>
      <c r="KO79" s="74"/>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4"/>
      <c r="LP79" s="74"/>
      <c r="LQ79" s="74"/>
      <c r="LR79" s="74"/>
    </row>
    <row r="80" spans="1:330" s="71" customFormat="1" x14ac:dyDescent="0.35">
      <c r="A80" s="74"/>
      <c r="B80" s="75"/>
      <c r="C80" s="75"/>
      <c r="D80" s="76"/>
      <c r="E80" s="74"/>
      <c r="F80" s="74"/>
      <c r="G80" s="78"/>
      <c r="M80" s="67"/>
      <c r="N80" s="67"/>
      <c r="O80" s="76"/>
      <c r="P80" s="76"/>
      <c r="Q80" s="77"/>
      <c r="R80" s="77"/>
      <c r="S80" s="74"/>
      <c r="T80" s="74"/>
      <c r="U80" s="74"/>
      <c r="V80" s="74"/>
      <c r="W80" s="74"/>
      <c r="Y80" s="74"/>
      <c r="AA80" s="74"/>
      <c r="AB80" s="74"/>
      <c r="AC80" s="62"/>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c r="IV80" s="74"/>
      <c r="IW80" s="74"/>
      <c r="IX80" s="74"/>
      <c r="IY80" s="74"/>
      <c r="IZ80" s="74"/>
      <c r="JA80" s="74"/>
      <c r="JB80" s="74"/>
      <c r="JC80" s="74"/>
      <c r="JD80" s="74"/>
      <c r="JE80" s="74"/>
      <c r="JF80" s="74"/>
      <c r="JG80" s="74"/>
      <c r="JH80" s="74"/>
      <c r="JI80" s="74"/>
      <c r="JJ80" s="74"/>
      <c r="JK80" s="74"/>
      <c r="JL80" s="74"/>
      <c r="JM80" s="74"/>
      <c r="JN80" s="74"/>
      <c r="JO80" s="74"/>
      <c r="JP80" s="74"/>
      <c r="JQ80" s="74"/>
      <c r="JR80" s="74"/>
      <c r="JS80" s="74"/>
      <c r="JT80" s="74"/>
      <c r="JU80" s="74"/>
      <c r="JV80" s="74"/>
      <c r="JW80" s="74"/>
      <c r="JX80" s="74"/>
      <c r="JY80" s="74"/>
      <c r="JZ80" s="74"/>
      <c r="KA80" s="74"/>
      <c r="KB80" s="74"/>
      <c r="KC80" s="74"/>
      <c r="KD80" s="74"/>
      <c r="KE80" s="74"/>
      <c r="KF80" s="74"/>
      <c r="KG80" s="74"/>
      <c r="KH80" s="74"/>
      <c r="KI80" s="74"/>
      <c r="KJ80" s="74"/>
      <c r="KK80" s="74"/>
      <c r="KL80" s="74"/>
      <c r="KM80" s="74"/>
      <c r="KN80" s="74"/>
      <c r="KO80" s="74"/>
      <c r="KP80" s="74"/>
      <c r="KQ80" s="74"/>
      <c r="KR80" s="74"/>
      <c r="KS80" s="74"/>
      <c r="KT80" s="74"/>
      <c r="KU80" s="74"/>
      <c r="KV80" s="74"/>
      <c r="KW80" s="74"/>
      <c r="KX80" s="74"/>
      <c r="KY80" s="74"/>
      <c r="KZ80" s="74"/>
      <c r="LA80" s="74"/>
      <c r="LB80" s="74"/>
      <c r="LC80" s="74"/>
      <c r="LD80" s="74"/>
      <c r="LE80" s="74"/>
      <c r="LF80" s="74"/>
      <c r="LG80" s="74"/>
      <c r="LH80" s="74"/>
      <c r="LI80" s="74"/>
      <c r="LJ80" s="74"/>
      <c r="LK80" s="74"/>
      <c r="LL80" s="74"/>
      <c r="LM80" s="74"/>
      <c r="LN80" s="74"/>
      <c r="LO80" s="74"/>
      <c r="LP80" s="74"/>
      <c r="LQ80" s="74"/>
      <c r="LR80" s="74"/>
    </row>
    <row r="81" spans="1:330" s="71" customFormat="1" x14ac:dyDescent="0.35">
      <c r="A81" s="74"/>
      <c r="B81" s="75"/>
      <c r="C81" s="75"/>
      <c r="D81" s="76"/>
      <c r="E81" s="74"/>
      <c r="F81" s="74"/>
      <c r="G81" s="78"/>
      <c r="M81" s="67"/>
      <c r="N81" s="67"/>
      <c r="O81" s="76"/>
      <c r="P81" s="76"/>
      <c r="Q81" s="77"/>
      <c r="R81" s="77"/>
      <c r="S81" s="74"/>
      <c r="T81" s="74"/>
      <c r="U81" s="74"/>
      <c r="V81" s="74"/>
      <c r="W81" s="74"/>
      <c r="Y81" s="74"/>
      <c r="AA81" s="74"/>
      <c r="AB81" s="74"/>
      <c r="AC81" s="62"/>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c r="IV81" s="74"/>
      <c r="IW81" s="74"/>
      <c r="IX81" s="74"/>
      <c r="IY81" s="74"/>
      <c r="IZ81" s="74"/>
      <c r="JA81" s="74"/>
      <c r="JB81" s="74"/>
      <c r="JC81" s="74"/>
      <c r="JD81" s="74"/>
      <c r="JE81" s="74"/>
      <c r="JF81" s="74"/>
      <c r="JG81" s="74"/>
      <c r="JH81" s="74"/>
      <c r="JI81" s="74"/>
      <c r="JJ81" s="74"/>
      <c r="JK81" s="74"/>
      <c r="JL81" s="74"/>
      <c r="JM81" s="74"/>
      <c r="JN81" s="74"/>
      <c r="JO81" s="74"/>
      <c r="JP81" s="74"/>
      <c r="JQ81" s="74"/>
      <c r="JR81" s="74"/>
      <c r="JS81" s="74"/>
      <c r="JT81" s="74"/>
      <c r="JU81" s="74"/>
      <c r="JV81" s="74"/>
      <c r="JW81" s="74"/>
      <c r="JX81" s="74"/>
      <c r="JY81" s="74"/>
      <c r="JZ81" s="74"/>
      <c r="KA81" s="74"/>
      <c r="KB81" s="74"/>
      <c r="KC81" s="74"/>
      <c r="KD81" s="74"/>
      <c r="KE81" s="74"/>
      <c r="KF81" s="74"/>
      <c r="KG81" s="74"/>
      <c r="KH81" s="74"/>
      <c r="KI81" s="74"/>
      <c r="KJ81" s="74"/>
      <c r="KK81" s="74"/>
      <c r="KL81" s="74"/>
      <c r="KM81" s="74"/>
      <c r="KN81" s="74"/>
      <c r="KO81" s="74"/>
      <c r="KP81" s="74"/>
      <c r="KQ81" s="74"/>
      <c r="KR81" s="74"/>
      <c r="KS81" s="74"/>
      <c r="KT81" s="74"/>
      <c r="KU81" s="74"/>
      <c r="KV81" s="74"/>
      <c r="KW81" s="74"/>
      <c r="KX81" s="74"/>
      <c r="KY81" s="74"/>
      <c r="KZ81" s="74"/>
      <c r="LA81" s="74"/>
      <c r="LB81" s="74"/>
      <c r="LC81" s="74"/>
      <c r="LD81" s="74"/>
      <c r="LE81" s="74"/>
      <c r="LF81" s="74"/>
      <c r="LG81" s="74"/>
      <c r="LH81" s="74"/>
      <c r="LI81" s="74"/>
      <c r="LJ81" s="74"/>
      <c r="LK81" s="74"/>
      <c r="LL81" s="74"/>
      <c r="LM81" s="74"/>
      <c r="LN81" s="74"/>
      <c r="LO81" s="74"/>
      <c r="LP81" s="74"/>
      <c r="LQ81" s="74"/>
      <c r="LR81" s="74"/>
    </row>
    <row r="82" spans="1:330" s="71" customFormat="1" x14ac:dyDescent="0.35">
      <c r="A82" s="74"/>
      <c r="B82" s="75"/>
      <c r="C82" s="75"/>
      <c r="D82" s="76"/>
      <c r="E82" s="74"/>
      <c r="F82" s="74"/>
      <c r="G82" s="78"/>
      <c r="M82" s="67"/>
      <c r="N82" s="67"/>
      <c r="O82" s="76"/>
      <c r="P82" s="76"/>
      <c r="Q82" s="77"/>
      <c r="R82" s="77"/>
      <c r="S82" s="74"/>
      <c r="T82" s="74"/>
      <c r="U82" s="74"/>
      <c r="V82" s="74"/>
      <c r="W82" s="74"/>
      <c r="Y82" s="74"/>
      <c r="AA82" s="74"/>
      <c r="AB82" s="74"/>
      <c r="AC82" s="62"/>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c r="IV82" s="74"/>
      <c r="IW82" s="74"/>
      <c r="IX82" s="74"/>
      <c r="IY82" s="74"/>
      <c r="IZ82" s="74"/>
      <c r="JA82" s="74"/>
      <c r="JB82" s="74"/>
      <c r="JC82" s="74"/>
      <c r="JD82" s="74"/>
      <c r="JE82" s="74"/>
      <c r="JF82" s="74"/>
      <c r="JG82" s="74"/>
      <c r="JH82" s="74"/>
      <c r="JI82" s="74"/>
      <c r="JJ82" s="74"/>
      <c r="JK82" s="74"/>
      <c r="JL82" s="74"/>
      <c r="JM82" s="74"/>
      <c r="JN82" s="74"/>
      <c r="JO82" s="74"/>
      <c r="JP82" s="74"/>
      <c r="JQ82" s="74"/>
      <c r="JR82" s="74"/>
      <c r="JS82" s="74"/>
      <c r="JT82" s="74"/>
      <c r="JU82" s="74"/>
      <c r="JV82" s="74"/>
      <c r="JW82" s="74"/>
      <c r="JX82" s="74"/>
      <c r="JY82" s="74"/>
      <c r="JZ82" s="74"/>
      <c r="KA82" s="74"/>
      <c r="KB82" s="74"/>
      <c r="KC82" s="74"/>
      <c r="KD82" s="74"/>
      <c r="KE82" s="74"/>
      <c r="KF82" s="74"/>
      <c r="KG82" s="74"/>
      <c r="KH82" s="74"/>
      <c r="KI82" s="74"/>
      <c r="KJ82" s="74"/>
      <c r="KK82" s="74"/>
      <c r="KL82" s="74"/>
      <c r="KM82" s="74"/>
      <c r="KN82" s="74"/>
      <c r="KO82" s="74"/>
      <c r="KP82" s="74"/>
      <c r="KQ82" s="74"/>
      <c r="KR82" s="74"/>
      <c r="KS82" s="74"/>
      <c r="KT82" s="74"/>
      <c r="KU82" s="74"/>
      <c r="KV82" s="74"/>
      <c r="KW82" s="74"/>
      <c r="KX82" s="74"/>
      <c r="KY82" s="74"/>
      <c r="KZ82" s="74"/>
      <c r="LA82" s="74"/>
      <c r="LB82" s="74"/>
      <c r="LC82" s="74"/>
      <c r="LD82" s="74"/>
      <c r="LE82" s="74"/>
      <c r="LF82" s="74"/>
      <c r="LG82" s="74"/>
      <c r="LH82" s="74"/>
      <c r="LI82" s="74"/>
      <c r="LJ82" s="74"/>
      <c r="LK82" s="74"/>
      <c r="LL82" s="74"/>
      <c r="LM82" s="74"/>
      <c r="LN82" s="74"/>
      <c r="LO82" s="74"/>
      <c r="LP82" s="74"/>
      <c r="LQ82" s="74"/>
      <c r="LR82" s="74"/>
    </row>
    <row r="83" spans="1:330" s="71" customFormat="1" x14ac:dyDescent="0.35">
      <c r="A83" s="74"/>
      <c r="B83" s="75"/>
      <c r="C83" s="75"/>
      <c r="D83" s="76"/>
      <c r="E83" s="74"/>
      <c r="F83" s="74"/>
      <c r="G83" s="78"/>
      <c r="M83" s="67"/>
      <c r="N83" s="67"/>
      <c r="O83" s="76"/>
      <c r="P83" s="76"/>
      <c r="Q83" s="77"/>
      <c r="R83" s="77"/>
      <c r="S83" s="74"/>
      <c r="T83" s="74"/>
      <c r="U83" s="74"/>
      <c r="V83" s="74"/>
      <c r="W83" s="74"/>
      <c r="Y83" s="74"/>
      <c r="AA83" s="74"/>
      <c r="AB83" s="74"/>
      <c r="AC83" s="62"/>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c r="IV83" s="74"/>
      <c r="IW83" s="74"/>
      <c r="IX83" s="74"/>
      <c r="IY83" s="74"/>
      <c r="IZ83" s="74"/>
      <c r="JA83" s="74"/>
      <c r="JB83" s="74"/>
      <c r="JC83" s="74"/>
      <c r="JD83" s="74"/>
      <c r="JE83" s="74"/>
      <c r="JF83" s="74"/>
      <c r="JG83" s="74"/>
      <c r="JH83" s="74"/>
      <c r="JI83" s="74"/>
      <c r="JJ83" s="74"/>
      <c r="JK83" s="74"/>
      <c r="JL83" s="74"/>
      <c r="JM83" s="74"/>
      <c r="JN83" s="74"/>
      <c r="JO83" s="74"/>
      <c r="JP83" s="74"/>
      <c r="JQ83" s="74"/>
      <c r="JR83" s="74"/>
      <c r="JS83" s="74"/>
      <c r="JT83" s="74"/>
      <c r="JU83" s="74"/>
      <c r="JV83" s="74"/>
      <c r="JW83" s="74"/>
      <c r="JX83" s="74"/>
      <c r="JY83" s="74"/>
      <c r="JZ83" s="74"/>
      <c r="KA83" s="74"/>
      <c r="KB83" s="74"/>
      <c r="KC83" s="74"/>
      <c r="KD83" s="74"/>
      <c r="KE83" s="74"/>
      <c r="KF83" s="74"/>
      <c r="KG83" s="74"/>
      <c r="KH83" s="74"/>
      <c r="KI83" s="74"/>
      <c r="KJ83" s="74"/>
      <c r="KK83" s="74"/>
      <c r="KL83" s="74"/>
      <c r="KM83" s="74"/>
      <c r="KN83" s="74"/>
      <c r="KO83" s="74"/>
      <c r="KP83" s="74"/>
      <c r="KQ83" s="74"/>
      <c r="KR83" s="74"/>
      <c r="KS83" s="74"/>
      <c r="KT83" s="74"/>
      <c r="KU83" s="74"/>
      <c r="KV83" s="74"/>
      <c r="KW83" s="74"/>
      <c r="KX83" s="74"/>
      <c r="KY83" s="74"/>
      <c r="KZ83" s="74"/>
      <c r="LA83" s="74"/>
      <c r="LB83" s="74"/>
      <c r="LC83" s="74"/>
      <c r="LD83" s="74"/>
      <c r="LE83" s="74"/>
      <c r="LF83" s="74"/>
      <c r="LG83" s="74"/>
      <c r="LH83" s="74"/>
      <c r="LI83" s="74"/>
      <c r="LJ83" s="74"/>
      <c r="LK83" s="74"/>
      <c r="LL83" s="74"/>
      <c r="LM83" s="74"/>
      <c r="LN83" s="74"/>
      <c r="LO83" s="74"/>
      <c r="LP83" s="74"/>
      <c r="LQ83" s="74"/>
      <c r="LR83" s="74"/>
    </row>
    <row r="84" spans="1:330" s="71" customFormat="1" x14ac:dyDescent="0.35">
      <c r="A84" s="74"/>
      <c r="B84" s="75"/>
      <c r="C84" s="75"/>
      <c r="D84" s="76"/>
      <c r="E84" s="74"/>
      <c r="F84" s="74"/>
      <c r="G84" s="78"/>
      <c r="M84" s="67"/>
      <c r="N84" s="67"/>
      <c r="O84" s="76"/>
      <c r="P84" s="76"/>
      <c r="Q84" s="77"/>
      <c r="R84" s="77"/>
      <c r="S84" s="74"/>
      <c r="T84" s="74"/>
      <c r="U84" s="74"/>
      <c r="V84" s="74"/>
      <c r="W84" s="74"/>
      <c r="Y84" s="74"/>
      <c r="AA84" s="74"/>
      <c r="AB84" s="74"/>
      <c r="AC84" s="62"/>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c r="IV84" s="74"/>
      <c r="IW84" s="74"/>
      <c r="IX84" s="74"/>
      <c r="IY84" s="74"/>
      <c r="IZ84" s="74"/>
      <c r="JA84" s="74"/>
      <c r="JB84" s="74"/>
      <c r="JC84" s="74"/>
      <c r="JD84" s="74"/>
      <c r="JE84" s="74"/>
      <c r="JF84" s="74"/>
      <c r="JG84" s="74"/>
      <c r="JH84" s="74"/>
      <c r="JI84" s="74"/>
      <c r="JJ84" s="74"/>
      <c r="JK84" s="74"/>
      <c r="JL84" s="74"/>
      <c r="JM84" s="74"/>
      <c r="JN84" s="74"/>
      <c r="JO84" s="74"/>
      <c r="JP84" s="74"/>
      <c r="JQ84" s="74"/>
      <c r="JR84" s="74"/>
      <c r="JS84" s="74"/>
      <c r="JT84" s="74"/>
      <c r="JU84" s="74"/>
      <c r="JV84" s="74"/>
      <c r="JW84" s="74"/>
      <c r="JX84" s="74"/>
      <c r="JY84" s="74"/>
      <c r="JZ84" s="74"/>
      <c r="KA84" s="74"/>
      <c r="KB84" s="74"/>
      <c r="KC84" s="74"/>
      <c r="KD84" s="74"/>
      <c r="KE84" s="74"/>
      <c r="KF84" s="74"/>
      <c r="KG84" s="74"/>
      <c r="KH84" s="74"/>
      <c r="KI84" s="74"/>
      <c r="KJ84" s="74"/>
      <c r="KK84" s="74"/>
      <c r="KL84" s="74"/>
      <c r="KM84" s="74"/>
      <c r="KN84" s="74"/>
      <c r="KO84" s="74"/>
      <c r="KP84" s="74"/>
      <c r="KQ84" s="74"/>
      <c r="KR84" s="74"/>
      <c r="KS84" s="74"/>
      <c r="KT84" s="74"/>
      <c r="KU84" s="74"/>
      <c r="KV84" s="74"/>
      <c r="KW84" s="74"/>
      <c r="KX84" s="74"/>
      <c r="KY84" s="74"/>
      <c r="KZ84" s="74"/>
      <c r="LA84" s="74"/>
      <c r="LB84" s="74"/>
      <c r="LC84" s="74"/>
      <c r="LD84" s="74"/>
      <c r="LE84" s="74"/>
      <c r="LF84" s="74"/>
      <c r="LG84" s="74"/>
      <c r="LH84" s="74"/>
      <c r="LI84" s="74"/>
      <c r="LJ84" s="74"/>
      <c r="LK84" s="74"/>
      <c r="LL84" s="74"/>
      <c r="LM84" s="74"/>
      <c r="LN84" s="74"/>
      <c r="LO84" s="74"/>
      <c r="LP84" s="74"/>
      <c r="LQ84" s="74"/>
      <c r="LR84" s="74"/>
    </row>
    <row r="85" spans="1:330" s="71" customFormat="1" x14ac:dyDescent="0.35">
      <c r="A85" s="74"/>
      <c r="B85" s="75"/>
      <c r="C85" s="75"/>
      <c r="D85" s="76"/>
      <c r="E85" s="74"/>
      <c r="F85" s="74"/>
      <c r="G85" s="78"/>
      <c r="M85" s="67"/>
      <c r="N85" s="67"/>
      <c r="O85" s="76"/>
      <c r="P85" s="76"/>
      <c r="Q85" s="77"/>
      <c r="R85" s="77"/>
      <c r="S85" s="74"/>
      <c r="T85" s="74"/>
      <c r="U85" s="74"/>
      <c r="V85" s="74"/>
      <c r="W85" s="74"/>
      <c r="Y85" s="74"/>
      <c r="AA85" s="74"/>
      <c r="AB85" s="74"/>
      <c r="AC85" s="62"/>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c r="IV85" s="74"/>
      <c r="IW85" s="74"/>
      <c r="IX85" s="74"/>
      <c r="IY85" s="74"/>
      <c r="IZ85" s="74"/>
      <c r="JA85" s="74"/>
      <c r="JB85" s="74"/>
      <c r="JC85" s="74"/>
      <c r="JD85" s="74"/>
      <c r="JE85" s="74"/>
      <c r="JF85" s="74"/>
      <c r="JG85" s="74"/>
      <c r="JH85" s="74"/>
      <c r="JI85" s="74"/>
      <c r="JJ85" s="74"/>
      <c r="JK85" s="74"/>
      <c r="JL85" s="74"/>
      <c r="JM85" s="74"/>
      <c r="JN85" s="74"/>
      <c r="JO85" s="74"/>
      <c r="JP85" s="74"/>
      <c r="JQ85" s="74"/>
      <c r="JR85" s="74"/>
      <c r="JS85" s="74"/>
      <c r="JT85" s="74"/>
      <c r="JU85" s="74"/>
      <c r="JV85" s="74"/>
      <c r="JW85" s="74"/>
      <c r="JX85" s="74"/>
      <c r="JY85" s="74"/>
      <c r="JZ85" s="74"/>
      <c r="KA85" s="74"/>
      <c r="KB85" s="74"/>
      <c r="KC85" s="74"/>
      <c r="KD85" s="74"/>
      <c r="KE85" s="74"/>
      <c r="KF85" s="74"/>
      <c r="KG85" s="74"/>
      <c r="KH85" s="74"/>
      <c r="KI85" s="74"/>
      <c r="KJ85" s="74"/>
      <c r="KK85" s="74"/>
      <c r="KL85" s="74"/>
      <c r="KM85" s="74"/>
      <c r="KN85" s="74"/>
      <c r="KO85" s="74"/>
      <c r="KP85" s="74"/>
      <c r="KQ85" s="74"/>
      <c r="KR85" s="74"/>
      <c r="KS85" s="74"/>
      <c r="KT85" s="74"/>
      <c r="KU85" s="74"/>
      <c r="KV85" s="74"/>
      <c r="KW85" s="74"/>
      <c r="KX85" s="74"/>
      <c r="KY85" s="74"/>
      <c r="KZ85" s="74"/>
      <c r="LA85" s="74"/>
      <c r="LB85" s="74"/>
      <c r="LC85" s="74"/>
      <c r="LD85" s="74"/>
      <c r="LE85" s="74"/>
      <c r="LF85" s="74"/>
      <c r="LG85" s="74"/>
      <c r="LH85" s="74"/>
      <c r="LI85" s="74"/>
      <c r="LJ85" s="74"/>
      <c r="LK85" s="74"/>
      <c r="LL85" s="74"/>
      <c r="LM85" s="74"/>
      <c r="LN85" s="74"/>
      <c r="LO85" s="74"/>
      <c r="LP85" s="74"/>
      <c r="LQ85" s="74"/>
      <c r="LR85" s="74"/>
    </row>
    <row r="86" spans="1:330" s="71" customFormat="1" x14ac:dyDescent="0.35">
      <c r="A86" s="74"/>
      <c r="B86" s="75"/>
      <c r="C86" s="75"/>
      <c r="D86" s="76"/>
      <c r="E86" s="74"/>
      <c r="F86" s="74"/>
      <c r="G86" s="78"/>
      <c r="M86" s="67"/>
      <c r="N86" s="67"/>
      <c r="O86" s="76"/>
      <c r="P86" s="76"/>
      <c r="Q86" s="77"/>
      <c r="R86" s="77"/>
      <c r="S86" s="74"/>
      <c r="T86" s="74"/>
      <c r="U86" s="74"/>
      <c r="V86" s="74"/>
      <c r="W86" s="74"/>
      <c r="Y86" s="74"/>
      <c r="AA86" s="74"/>
      <c r="AB86" s="74"/>
      <c r="AC86" s="62"/>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c r="IV86" s="74"/>
      <c r="IW86" s="74"/>
      <c r="IX86" s="74"/>
      <c r="IY86" s="74"/>
      <c r="IZ86" s="74"/>
      <c r="JA86" s="74"/>
      <c r="JB86" s="74"/>
      <c r="JC86" s="74"/>
      <c r="JD86" s="74"/>
      <c r="JE86" s="74"/>
      <c r="JF86" s="74"/>
      <c r="JG86" s="74"/>
      <c r="JH86" s="74"/>
      <c r="JI86" s="74"/>
      <c r="JJ86" s="74"/>
      <c r="JK86" s="74"/>
      <c r="JL86" s="74"/>
      <c r="JM86" s="74"/>
      <c r="JN86" s="74"/>
      <c r="JO86" s="74"/>
      <c r="JP86" s="74"/>
      <c r="JQ86" s="74"/>
      <c r="JR86" s="74"/>
      <c r="JS86" s="74"/>
      <c r="JT86" s="74"/>
      <c r="JU86" s="74"/>
      <c r="JV86" s="74"/>
      <c r="JW86" s="74"/>
      <c r="JX86" s="74"/>
      <c r="JY86" s="74"/>
      <c r="JZ86" s="74"/>
      <c r="KA86" s="74"/>
      <c r="KB86" s="74"/>
      <c r="KC86" s="74"/>
      <c r="KD86" s="74"/>
      <c r="KE86" s="74"/>
      <c r="KF86" s="74"/>
      <c r="KG86" s="74"/>
      <c r="KH86" s="74"/>
      <c r="KI86" s="74"/>
      <c r="KJ86" s="74"/>
      <c r="KK86" s="74"/>
      <c r="KL86" s="74"/>
      <c r="KM86" s="74"/>
      <c r="KN86" s="74"/>
      <c r="KO86" s="74"/>
      <c r="KP86" s="74"/>
      <c r="KQ86" s="74"/>
      <c r="KR86" s="74"/>
      <c r="KS86" s="74"/>
      <c r="KT86" s="74"/>
      <c r="KU86" s="74"/>
      <c r="KV86" s="74"/>
      <c r="KW86" s="74"/>
      <c r="KX86" s="74"/>
      <c r="KY86" s="74"/>
      <c r="KZ86" s="74"/>
      <c r="LA86" s="74"/>
      <c r="LB86" s="74"/>
      <c r="LC86" s="74"/>
      <c r="LD86" s="74"/>
      <c r="LE86" s="74"/>
      <c r="LF86" s="74"/>
      <c r="LG86" s="74"/>
      <c r="LH86" s="74"/>
      <c r="LI86" s="74"/>
      <c r="LJ86" s="74"/>
      <c r="LK86" s="74"/>
      <c r="LL86" s="74"/>
      <c r="LM86" s="74"/>
      <c r="LN86" s="74"/>
      <c r="LO86" s="74"/>
      <c r="LP86" s="74"/>
      <c r="LQ86" s="74"/>
      <c r="LR86" s="74"/>
    </row>
    <row r="87" spans="1:330" s="71" customFormat="1" x14ac:dyDescent="0.35">
      <c r="A87" s="74"/>
      <c r="B87" s="75"/>
      <c r="C87" s="75"/>
      <c r="D87" s="76"/>
      <c r="E87" s="74"/>
      <c r="F87" s="74"/>
      <c r="G87" s="78"/>
      <c r="M87" s="67"/>
      <c r="N87" s="67"/>
      <c r="O87" s="76"/>
      <c r="P87" s="76"/>
      <c r="Q87" s="77"/>
      <c r="R87" s="77"/>
      <c r="S87" s="74"/>
      <c r="T87" s="74"/>
      <c r="U87" s="74"/>
      <c r="V87" s="74"/>
      <c r="W87" s="74"/>
      <c r="Y87" s="74"/>
      <c r="AA87" s="74"/>
      <c r="AB87" s="74"/>
      <c r="AC87" s="62"/>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c r="IV87" s="74"/>
      <c r="IW87" s="74"/>
      <c r="IX87" s="74"/>
      <c r="IY87" s="74"/>
      <c r="IZ87" s="74"/>
      <c r="JA87" s="74"/>
      <c r="JB87" s="74"/>
      <c r="JC87" s="74"/>
      <c r="JD87" s="74"/>
      <c r="JE87" s="74"/>
      <c r="JF87" s="74"/>
      <c r="JG87" s="74"/>
      <c r="JH87" s="74"/>
      <c r="JI87" s="74"/>
      <c r="JJ87" s="74"/>
      <c r="JK87" s="74"/>
      <c r="JL87" s="74"/>
      <c r="JM87" s="74"/>
      <c r="JN87" s="74"/>
      <c r="JO87" s="74"/>
      <c r="JP87" s="74"/>
      <c r="JQ87" s="74"/>
      <c r="JR87" s="74"/>
      <c r="JS87" s="74"/>
      <c r="JT87" s="74"/>
      <c r="JU87" s="74"/>
      <c r="JV87" s="74"/>
      <c r="JW87" s="74"/>
      <c r="JX87" s="74"/>
      <c r="JY87" s="74"/>
      <c r="JZ87" s="74"/>
      <c r="KA87" s="74"/>
      <c r="KB87" s="74"/>
      <c r="KC87" s="74"/>
      <c r="KD87" s="74"/>
      <c r="KE87" s="74"/>
      <c r="KF87" s="74"/>
      <c r="KG87" s="74"/>
      <c r="KH87" s="74"/>
      <c r="KI87" s="74"/>
      <c r="KJ87" s="74"/>
      <c r="KK87" s="74"/>
      <c r="KL87" s="74"/>
      <c r="KM87" s="74"/>
      <c r="KN87" s="74"/>
      <c r="KO87" s="74"/>
      <c r="KP87" s="74"/>
      <c r="KQ87" s="74"/>
      <c r="KR87" s="74"/>
      <c r="KS87" s="74"/>
      <c r="KT87" s="74"/>
      <c r="KU87" s="74"/>
      <c r="KV87" s="74"/>
      <c r="KW87" s="74"/>
      <c r="KX87" s="74"/>
      <c r="KY87" s="74"/>
      <c r="KZ87" s="74"/>
      <c r="LA87" s="74"/>
      <c r="LB87" s="74"/>
      <c r="LC87" s="74"/>
      <c r="LD87" s="74"/>
      <c r="LE87" s="74"/>
      <c r="LF87" s="74"/>
      <c r="LG87" s="74"/>
      <c r="LH87" s="74"/>
      <c r="LI87" s="74"/>
      <c r="LJ87" s="74"/>
      <c r="LK87" s="74"/>
      <c r="LL87" s="74"/>
      <c r="LM87" s="74"/>
      <c r="LN87" s="74"/>
      <c r="LO87" s="74"/>
      <c r="LP87" s="74"/>
      <c r="LQ87" s="74"/>
      <c r="LR87" s="74"/>
    </row>
    <row r="88" spans="1:330" s="71" customFormat="1" x14ac:dyDescent="0.35">
      <c r="A88" s="74"/>
      <c r="B88" s="75"/>
      <c r="C88" s="75"/>
      <c r="D88" s="76"/>
      <c r="E88" s="74"/>
      <c r="F88" s="74"/>
      <c r="G88" s="78"/>
      <c r="M88" s="67"/>
      <c r="N88" s="67"/>
      <c r="O88" s="76"/>
      <c r="P88" s="76"/>
      <c r="Q88" s="77"/>
      <c r="R88" s="77"/>
      <c r="S88" s="74"/>
      <c r="T88" s="74"/>
      <c r="U88" s="74"/>
      <c r="V88" s="74"/>
      <c r="W88" s="74"/>
      <c r="Y88" s="74"/>
      <c r="AA88" s="74"/>
      <c r="AB88" s="74"/>
      <c r="AC88" s="62"/>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c r="IV88" s="74"/>
      <c r="IW88" s="74"/>
      <c r="IX88" s="74"/>
      <c r="IY88" s="74"/>
      <c r="IZ88" s="74"/>
      <c r="JA88" s="74"/>
      <c r="JB88" s="74"/>
      <c r="JC88" s="74"/>
      <c r="JD88" s="74"/>
      <c r="JE88" s="74"/>
      <c r="JF88" s="74"/>
      <c r="JG88" s="74"/>
      <c r="JH88" s="74"/>
      <c r="JI88" s="74"/>
      <c r="JJ88" s="74"/>
      <c r="JK88" s="74"/>
      <c r="JL88" s="74"/>
      <c r="JM88" s="74"/>
      <c r="JN88" s="74"/>
      <c r="JO88" s="74"/>
      <c r="JP88" s="74"/>
      <c r="JQ88" s="74"/>
      <c r="JR88" s="74"/>
      <c r="JS88" s="74"/>
      <c r="JT88" s="74"/>
      <c r="JU88" s="74"/>
      <c r="JV88" s="74"/>
      <c r="JW88" s="74"/>
      <c r="JX88" s="74"/>
      <c r="JY88" s="74"/>
      <c r="JZ88" s="74"/>
      <c r="KA88" s="74"/>
      <c r="KB88" s="74"/>
      <c r="KC88" s="74"/>
      <c r="KD88" s="74"/>
      <c r="KE88" s="74"/>
      <c r="KF88" s="74"/>
      <c r="KG88" s="74"/>
      <c r="KH88" s="74"/>
      <c r="KI88" s="74"/>
      <c r="KJ88" s="74"/>
      <c r="KK88" s="74"/>
      <c r="KL88" s="74"/>
      <c r="KM88" s="74"/>
      <c r="KN88" s="74"/>
      <c r="KO88" s="74"/>
      <c r="KP88" s="74"/>
      <c r="KQ88" s="74"/>
      <c r="KR88" s="74"/>
      <c r="KS88" s="74"/>
      <c r="KT88" s="74"/>
      <c r="KU88" s="74"/>
      <c r="KV88" s="74"/>
      <c r="KW88" s="74"/>
      <c r="KX88" s="74"/>
      <c r="KY88" s="74"/>
      <c r="KZ88" s="74"/>
      <c r="LA88" s="74"/>
      <c r="LB88" s="74"/>
      <c r="LC88" s="74"/>
      <c r="LD88" s="74"/>
      <c r="LE88" s="74"/>
      <c r="LF88" s="74"/>
      <c r="LG88" s="74"/>
      <c r="LH88" s="74"/>
      <c r="LI88" s="74"/>
      <c r="LJ88" s="74"/>
      <c r="LK88" s="74"/>
      <c r="LL88" s="74"/>
      <c r="LM88" s="74"/>
      <c r="LN88" s="74"/>
      <c r="LO88" s="74"/>
      <c r="LP88" s="74"/>
      <c r="LQ88" s="74"/>
      <c r="LR88" s="74"/>
    </row>
    <row r="89" spans="1:330" s="71" customFormat="1" x14ac:dyDescent="0.35">
      <c r="A89" s="74"/>
      <c r="B89" s="75"/>
      <c r="C89" s="75"/>
      <c r="D89" s="76"/>
      <c r="E89" s="74"/>
      <c r="F89" s="74"/>
      <c r="G89" s="78"/>
      <c r="M89" s="67"/>
      <c r="N89" s="67"/>
      <c r="O89" s="76"/>
      <c r="P89" s="76"/>
      <c r="Q89" s="77"/>
      <c r="R89" s="77"/>
      <c r="S89" s="74"/>
      <c r="T89" s="74"/>
      <c r="U89" s="74"/>
      <c r="V89" s="74"/>
      <c r="W89" s="74"/>
      <c r="Y89" s="74"/>
      <c r="AA89" s="74"/>
      <c r="AB89" s="74"/>
      <c r="AC89" s="62"/>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c r="IV89" s="74"/>
      <c r="IW89" s="74"/>
      <c r="IX89" s="74"/>
      <c r="IY89" s="74"/>
      <c r="IZ89" s="74"/>
      <c r="JA89" s="74"/>
      <c r="JB89" s="74"/>
      <c r="JC89" s="74"/>
      <c r="JD89" s="74"/>
      <c r="JE89" s="74"/>
      <c r="JF89" s="74"/>
      <c r="JG89" s="74"/>
      <c r="JH89" s="74"/>
      <c r="JI89" s="74"/>
      <c r="JJ89" s="74"/>
      <c r="JK89" s="74"/>
      <c r="JL89" s="74"/>
      <c r="JM89" s="74"/>
      <c r="JN89" s="74"/>
      <c r="JO89" s="74"/>
      <c r="JP89" s="74"/>
      <c r="JQ89" s="74"/>
      <c r="JR89" s="74"/>
      <c r="JS89" s="74"/>
      <c r="JT89" s="74"/>
      <c r="JU89" s="74"/>
      <c r="JV89" s="74"/>
      <c r="JW89" s="74"/>
      <c r="JX89" s="74"/>
      <c r="JY89" s="74"/>
      <c r="JZ89" s="74"/>
      <c r="KA89" s="74"/>
      <c r="KB89" s="74"/>
      <c r="KC89" s="74"/>
      <c r="KD89" s="74"/>
      <c r="KE89" s="74"/>
      <c r="KF89" s="74"/>
      <c r="KG89" s="74"/>
      <c r="KH89" s="74"/>
      <c r="KI89" s="74"/>
      <c r="KJ89" s="74"/>
      <c r="KK89" s="74"/>
      <c r="KL89" s="74"/>
      <c r="KM89" s="74"/>
      <c r="KN89" s="74"/>
      <c r="KO89" s="74"/>
      <c r="KP89" s="74"/>
      <c r="KQ89" s="74"/>
      <c r="KR89" s="74"/>
      <c r="KS89" s="74"/>
      <c r="KT89" s="74"/>
      <c r="KU89" s="74"/>
      <c r="KV89" s="74"/>
      <c r="KW89" s="74"/>
      <c r="KX89" s="74"/>
      <c r="KY89" s="74"/>
      <c r="KZ89" s="74"/>
      <c r="LA89" s="74"/>
      <c r="LB89" s="74"/>
      <c r="LC89" s="74"/>
      <c r="LD89" s="74"/>
      <c r="LE89" s="74"/>
      <c r="LF89" s="74"/>
      <c r="LG89" s="74"/>
      <c r="LH89" s="74"/>
      <c r="LI89" s="74"/>
      <c r="LJ89" s="74"/>
      <c r="LK89" s="74"/>
      <c r="LL89" s="74"/>
      <c r="LM89" s="74"/>
      <c r="LN89" s="74"/>
      <c r="LO89" s="74"/>
      <c r="LP89" s="74"/>
      <c r="LQ89" s="74"/>
      <c r="LR89" s="74"/>
    </row>
    <row r="90" spans="1:330" s="71" customFormat="1" x14ac:dyDescent="0.35">
      <c r="A90" s="74"/>
      <c r="B90" s="75"/>
      <c r="C90" s="75"/>
      <c r="D90" s="76"/>
      <c r="E90" s="74"/>
      <c r="F90" s="74"/>
      <c r="G90" s="78"/>
      <c r="M90" s="67"/>
      <c r="N90" s="67"/>
      <c r="O90" s="76"/>
      <c r="P90" s="76"/>
      <c r="Q90" s="77"/>
      <c r="R90" s="77"/>
      <c r="S90" s="74"/>
      <c r="T90" s="74"/>
      <c r="U90" s="74"/>
      <c r="V90" s="74"/>
      <c r="W90" s="74"/>
      <c r="Y90" s="74"/>
      <c r="AA90" s="74"/>
      <c r="AB90" s="74"/>
      <c r="AC90" s="62"/>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74"/>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74"/>
      <c r="KO90" s="74"/>
      <c r="KP90" s="74"/>
      <c r="KQ90" s="74"/>
      <c r="KR90" s="74"/>
      <c r="KS90" s="74"/>
      <c r="KT90" s="74"/>
      <c r="KU90" s="74"/>
      <c r="KV90" s="74"/>
      <c r="KW90" s="74"/>
      <c r="KX90" s="74"/>
      <c r="KY90" s="74"/>
      <c r="KZ90" s="74"/>
      <c r="LA90" s="74"/>
      <c r="LB90" s="74"/>
      <c r="LC90" s="74"/>
      <c r="LD90" s="74"/>
      <c r="LE90" s="74"/>
      <c r="LF90" s="74"/>
      <c r="LG90" s="74"/>
      <c r="LH90" s="74"/>
      <c r="LI90" s="74"/>
      <c r="LJ90" s="74"/>
      <c r="LK90" s="74"/>
      <c r="LL90" s="74"/>
      <c r="LM90" s="74"/>
      <c r="LN90" s="74"/>
      <c r="LO90" s="74"/>
      <c r="LP90" s="74"/>
      <c r="LQ90" s="74"/>
      <c r="LR90" s="74"/>
    </row>
    <row r="91" spans="1:330" s="71" customFormat="1" x14ac:dyDescent="0.35">
      <c r="A91" s="74"/>
      <c r="B91" s="75"/>
      <c r="C91" s="75"/>
      <c r="D91" s="76"/>
      <c r="E91" s="74"/>
      <c r="F91" s="74"/>
      <c r="G91" s="78"/>
      <c r="M91" s="67"/>
      <c r="N91" s="67"/>
      <c r="O91" s="76"/>
      <c r="P91" s="76"/>
      <c r="Q91" s="77"/>
      <c r="R91" s="77"/>
      <c r="S91" s="74"/>
      <c r="T91" s="74"/>
      <c r="U91" s="74"/>
      <c r="V91" s="74"/>
      <c r="W91" s="74"/>
      <c r="Y91" s="74"/>
      <c r="AA91" s="74"/>
      <c r="AB91" s="74"/>
      <c r="AC91" s="62"/>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c r="IV91" s="74"/>
      <c r="IW91" s="74"/>
      <c r="IX91" s="74"/>
      <c r="IY91" s="74"/>
      <c r="IZ91" s="74"/>
      <c r="JA91" s="74"/>
      <c r="JB91" s="74"/>
      <c r="JC91" s="74"/>
      <c r="JD91" s="74"/>
      <c r="JE91" s="74"/>
      <c r="JF91" s="74"/>
      <c r="JG91" s="74"/>
      <c r="JH91" s="74"/>
      <c r="JI91" s="74"/>
      <c r="JJ91" s="74"/>
      <c r="JK91" s="74"/>
      <c r="JL91" s="74"/>
      <c r="JM91" s="74"/>
      <c r="JN91" s="74"/>
      <c r="JO91" s="74"/>
      <c r="JP91" s="74"/>
      <c r="JQ91" s="74"/>
      <c r="JR91" s="74"/>
      <c r="JS91" s="74"/>
      <c r="JT91" s="74"/>
      <c r="JU91" s="74"/>
      <c r="JV91" s="74"/>
      <c r="JW91" s="74"/>
      <c r="JX91" s="74"/>
      <c r="JY91" s="74"/>
      <c r="JZ91" s="74"/>
      <c r="KA91" s="74"/>
      <c r="KB91" s="74"/>
      <c r="KC91" s="74"/>
      <c r="KD91" s="74"/>
      <c r="KE91" s="74"/>
      <c r="KF91" s="74"/>
      <c r="KG91" s="74"/>
      <c r="KH91" s="74"/>
      <c r="KI91" s="74"/>
      <c r="KJ91" s="74"/>
      <c r="KK91" s="74"/>
      <c r="KL91" s="74"/>
      <c r="KM91" s="74"/>
      <c r="KN91" s="74"/>
      <c r="KO91" s="74"/>
      <c r="KP91" s="74"/>
      <c r="KQ91" s="74"/>
      <c r="KR91" s="74"/>
      <c r="KS91" s="74"/>
      <c r="KT91" s="74"/>
      <c r="KU91" s="74"/>
      <c r="KV91" s="74"/>
      <c r="KW91" s="74"/>
      <c r="KX91" s="74"/>
      <c r="KY91" s="74"/>
      <c r="KZ91" s="74"/>
      <c r="LA91" s="74"/>
      <c r="LB91" s="74"/>
      <c r="LC91" s="74"/>
      <c r="LD91" s="74"/>
      <c r="LE91" s="74"/>
      <c r="LF91" s="74"/>
      <c r="LG91" s="74"/>
      <c r="LH91" s="74"/>
      <c r="LI91" s="74"/>
      <c r="LJ91" s="74"/>
      <c r="LK91" s="74"/>
      <c r="LL91" s="74"/>
      <c r="LM91" s="74"/>
      <c r="LN91" s="74"/>
      <c r="LO91" s="74"/>
      <c r="LP91" s="74"/>
      <c r="LQ91" s="74"/>
      <c r="LR91" s="74"/>
    </row>
    <row r="92" spans="1:330" s="71" customFormat="1" x14ac:dyDescent="0.35">
      <c r="A92" s="74"/>
      <c r="B92" s="75"/>
      <c r="C92" s="75"/>
      <c r="D92" s="76"/>
      <c r="E92" s="74"/>
      <c r="F92" s="74"/>
      <c r="G92" s="78"/>
      <c r="M92" s="67"/>
      <c r="N92" s="67"/>
      <c r="O92" s="76"/>
      <c r="P92" s="76"/>
      <c r="Q92" s="77"/>
      <c r="R92" s="77"/>
      <c r="S92" s="74"/>
      <c r="T92" s="74"/>
      <c r="U92" s="74"/>
      <c r="V92" s="74"/>
      <c r="W92" s="74"/>
      <c r="Y92" s="74"/>
      <c r="AA92" s="74"/>
      <c r="AB92" s="74"/>
      <c r="AC92" s="62"/>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c r="IV92" s="74"/>
      <c r="IW92" s="74"/>
      <c r="IX92" s="74"/>
      <c r="IY92" s="74"/>
      <c r="IZ92" s="74"/>
      <c r="JA92" s="74"/>
      <c r="JB92" s="74"/>
      <c r="JC92" s="74"/>
      <c r="JD92" s="74"/>
      <c r="JE92" s="74"/>
      <c r="JF92" s="74"/>
      <c r="JG92" s="74"/>
      <c r="JH92" s="74"/>
      <c r="JI92" s="74"/>
      <c r="JJ92" s="74"/>
      <c r="JK92" s="74"/>
      <c r="JL92" s="74"/>
      <c r="JM92" s="74"/>
      <c r="JN92" s="74"/>
      <c r="JO92" s="74"/>
      <c r="JP92" s="74"/>
      <c r="JQ92" s="74"/>
      <c r="JR92" s="74"/>
      <c r="JS92" s="74"/>
      <c r="JT92" s="74"/>
      <c r="JU92" s="74"/>
      <c r="JV92" s="74"/>
      <c r="JW92" s="74"/>
      <c r="JX92" s="74"/>
      <c r="JY92" s="74"/>
      <c r="JZ92" s="74"/>
      <c r="KA92" s="74"/>
      <c r="KB92" s="74"/>
      <c r="KC92" s="74"/>
      <c r="KD92" s="74"/>
      <c r="KE92" s="74"/>
      <c r="KF92" s="74"/>
      <c r="KG92" s="74"/>
      <c r="KH92" s="74"/>
      <c r="KI92" s="74"/>
      <c r="KJ92" s="74"/>
      <c r="KK92" s="74"/>
      <c r="KL92" s="74"/>
      <c r="KM92" s="74"/>
      <c r="KN92" s="74"/>
      <c r="KO92" s="74"/>
      <c r="KP92" s="74"/>
      <c r="KQ92" s="74"/>
      <c r="KR92" s="74"/>
      <c r="KS92" s="74"/>
      <c r="KT92" s="74"/>
      <c r="KU92" s="74"/>
      <c r="KV92" s="74"/>
      <c r="KW92" s="74"/>
      <c r="KX92" s="74"/>
      <c r="KY92" s="74"/>
      <c r="KZ92" s="74"/>
      <c r="LA92" s="74"/>
      <c r="LB92" s="74"/>
      <c r="LC92" s="74"/>
      <c r="LD92" s="74"/>
      <c r="LE92" s="74"/>
      <c r="LF92" s="74"/>
      <c r="LG92" s="74"/>
      <c r="LH92" s="74"/>
      <c r="LI92" s="74"/>
      <c r="LJ92" s="74"/>
      <c r="LK92" s="74"/>
      <c r="LL92" s="74"/>
      <c r="LM92" s="74"/>
      <c r="LN92" s="74"/>
      <c r="LO92" s="74"/>
      <c r="LP92" s="74"/>
      <c r="LQ92" s="74"/>
      <c r="LR92" s="74"/>
    </row>
    <row r="93" spans="1:330" s="71" customFormat="1" x14ac:dyDescent="0.35">
      <c r="A93" s="74"/>
      <c r="B93" s="75"/>
      <c r="C93" s="75"/>
      <c r="D93" s="76"/>
      <c r="E93" s="74"/>
      <c r="F93" s="74"/>
      <c r="G93" s="78"/>
      <c r="M93" s="67"/>
      <c r="N93" s="67"/>
      <c r="O93" s="76"/>
      <c r="P93" s="76"/>
      <c r="Q93" s="77"/>
      <c r="R93" s="77"/>
      <c r="S93" s="74"/>
      <c r="T93" s="74"/>
      <c r="U93" s="74"/>
      <c r="V93" s="74"/>
      <c r="W93" s="74"/>
      <c r="Y93" s="74"/>
      <c r="AA93" s="74"/>
      <c r="AB93" s="74"/>
      <c r="AC93" s="62"/>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c r="IV93" s="74"/>
      <c r="IW93" s="74"/>
      <c r="IX93" s="74"/>
      <c r="IY93" s="74"/>
      <c r="IZ93" s="74"/>
      <c r="JA93" s="74"/>
      <c r="JB93" s="74"/>
      <c r="JC93" s="74"/>
      <c r="JD93" s="74"/>
      <c r="JE93" s="74"/>
      <c r="JF93" s="74"/>
      <c r="JG93" s="74"/>
      <c r="JH93" s="74"/>
      <c r="JI93" s="74"/>
      <c r="JJ93" s="74"/>
      <c r="JK93" s="74"/>
      <c r="JL93" s="74"/>
      <c r="JM93" s="74"/>
      <c r="JN93" s="74"/>
      <c r="JO93" s="74"/>
      <c r="JP93" s="74"/>
      <c r="JQ93" s="74"/>
      <c r="JR93" s="74"/>
      <c r="JS93" s="74"/>
      <c r="JT93" s="74"/>
      <c r="JU93" s="74"/>
      <c r="JV93" s="74"/>
      <c r="JW93" s="74"/>
      <c r="JX93" s="74"/>
      <c r="JY93" s="74"/>
      <c r="JZ93" s="74"/>
      <c r="KA93" s="74"/>
      <c r="KB93" s="74"/>
      <c r="KC93" s="74"/>
      <c r="KD93" s="74"/>
      <c r="KE93" s="74"/>
      <c r="KF93" s="74"/>
      <c r="KG93" s="74"/>
      <c r="KH93" s="74"/>
      <c r="KI93" s="74"/>
      <c r="KJ93" s="74"/>
      <c r="KK93" s="74"/>
      <c r="KL93" s="74"/>
      <c r="KM93" s="74"/>
      <c r="KN93" s="74"/>
      <c r="KO93" s="74"/>
      <c r="KP93" s="74"/>
      <c r="KQ93" s="74"/>
      <c r="KR93" s="74"/>
      <c r="KS93" s="74"/>
      <c r="KT93" s="74"/>
      <c r="KU93" s="74"/>
      <c r="KV93" s="74"/>
      <c r="KW93" s="74"/>
      <c r="KX93" s="74"/>
      <c r="KY93" s="74"/>
      <c r="KZ93" s="74"/>
      <c r="LA93" s="74"/>
      <c r="LB93" s="74"/>
      <c r="LC93" s="74"/>
      <c r="LD93" s="74"/>
      <c r="LE93" s="74"/>
      <c r="LF93" s="74"/>
      <c r="LG93" s="74"/>
      <c r="LH93" s="74"/>
      <c r="LI93" s="74"/>
      <c r="LJ93" s="74"/>
      <c r="LK93" s="74"/>
      <c r="LL93" s="74"/>
      <c r="LM93" s="74"/>
      <c r="LN93" s="74"/>
      <c r="LO93" s="74"/>
      <c r="LP93" s="74"/>
      <c r="LQ93" s="74"/>
      <c r="LR93" s="74"/>
    </row>
    <row r="94" spans="1:330" s="71" customFormat="1" x14ac:dyDescent="0.35">
      <c r="A94" s="74"/>
      <c r="B94" s="75"/>
      <c r="C94" s="75"/>
      <c r="D94" s="76"/>
      <c r="E94" s="74"/>
      <c r="F94" s="74"/>
      <c r="G94" s="78"/>
      <c r="M94" s="67"/>
      <c r="N94" s="67"/>
      <c r="O94" s="76"/>
      <c r="P94" s="76"/>
      <c r="Q94" s="77"/>
      <c r="R94" s="77"/>
      <c r="S94" s="74"/>
      <c r="T94" s="74"/>
      <c r="U94" s="74"/>
      <c r="V94" s="74"/>
      <c r="W94" s="74"/>
      <c r="Y94" s="74"/>
      <c r="AA94" s="74"/>
      <c r="AB94" s="74"/>
      <c r="AC94" s="62"/>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c r="IV94" s="74"/>
      <c r="IW94" s="74"/>
      <c r="IX94" s="74"/>
      <c r="IY94" s="74"/>
      <c r="IZ94" s="74"/>
      <c r="JA94" s="74"/>
      <c r="JB94" s="74"/>
      <c r="JC94" s="74"/>
      <c r="JD94" s="74"/>
      <c r="JE94" s="74"/>
      <c r="JF94" s="74"/>
      <c r="JG94" s="74"/>
      <c r="JH94" s="74"/>
      <c r="JI94" s="74"/>
      <c r="JJ94" s="74"/>
      <c r="JK94" s="74"/>
      <c r="JL94" s="74"/>
      <c r="JM94" s="74"/>
      <c r="JN94" s="74"/>
      <c r="JO94" s="74"/>
      <c r="JP94" s="74"/>
      <c r="JQ94" s="74"/>
      <c r="JR94" s="74"/>
      <c r="JS94" s="74"/>
      <c r="JT94" s="74"/>
      <c r="JU94" s="74"/>
      <c r="JV94" s="74"/>
      <c r="JW94" s="74"/>
      <c r="JX94" s="74"/>
      <c r="JY94" s="74"/>
      <c r="JZ94" s="74"/>
      <c r="KA94" s="74"/>
      <c r="KB94" s="74"/>
      <c r="KC94" s="74"/>
      <c r="KD94" s="74"/>
      <c r="KE94" s="74"/>
      <c r="KF94" s="74"/>
      <c r="KG94" s="74"/>
      <c r="KH94" s="74"/>
      <c r="KI94" s="74"/>
      <c r="KJ94" s="74"/>
      <c r="KK94" s="74"/>
      <c r="KL94" s="74"/>
      <c r="KM94" s="74"/>
      <c r="KN94" s="74"/>
      <c r="KO94" s="74"/>
      <c r="KP94" s="74"/>
      <c r="KQ94" s="74"/>
      <c r="KR94" s="74"/>
      <c r="KS94" s="74"/>
      <c r="KT94" s="74"/>
      <c r="KU94" s="74"/>
      <c r="KV94" s="74"/>
      <c r="KW94" s="74"/>
      <c r="KX94" s="74"/>
      <c r="KY94" s="74"/>
      <c r="KZ94" s="74"/>
      <c r="LA94" s="74"/>
      <c r="LB94" s="74"/>
      <c r="LC94" s="74"/>
      <c r="LD94" s="74"/>
      <c r="LE94" s="74"/>
      <c r="LF94" s="74"/>
      <c r="LG94" s="74"/>
      <c r="LH94" s="74"/>
      <c r="LI94" s="74"/>
      <c r="LJ94" s="74"/>
      <c r="LK94" s="74"/>
      <c r="LL94" s="74"/>
      <c r="LM94" s="74"/>
      <c r="LN94" s="74"/>
      <c r="LO94" s="74"/>
      <c r="LP94" s="74"/>
      <c r="LQ94" s="74"/>
      <c r="LR94" s="74"/>
    </row>
    <row r="95" spans="1:330" s="71" customFormat="1" x14ac:dyDescent="0.35">
      <c r="A95" s="74"/>
      <c r="B95" s="75"/>
      <c r="C95" s="75"/>
      <c r="D95" s="76"/>
      <c r="E95" s="74"/>
      <c r="F95" s="74"/>
      <c r="G95" s="78"/>
      <c r="M95" s="67"/>
      <c r="N95" s="67"/>
      <c r="O95" s="76"/>
      <c r="P95" s="76"/>
      <c r="Q95" s="77"/>
      <c r="R95" s="77"/>
      <c r="S95" s="74"/>
      <c r="T95" s="74"/>
      <c r="U95" s="74"/>
      <c r="V95" s="74"/>
      <c r="W95" s="74"/>
      <c r="Y95" s="74"/>
      <c r="AA95" s="74"/>
      <c r="AB95" s="74"/>
      <c r="AC95" s="62"/>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74"/>
      <c r="JM95" s="74"/>
      <c r="JN95" s="74"/>
      <c r="JO95" s="74"/>
      <c r="JP95" s="74"/>
      <c r="JQ95" s="74"/>
      <c r="JR95" s="74"/>
      <c r="JS95" s="74"/>
      <c r="JT95" s="74"/>
      <c r="JU95" s="74"/>
      <c r="JV95" s="74"/>
      <c r="JW95" s="74"/>
      <c r="JX95" s="74"/>
      <c r="JY95" s="74"/>
      <c r="JZ95" s="74"/>
      <c r="KA95" s="74"/>
      <c r="KB95" s="74"/>
      <c r="KC95" s="74"/>
      <c r="KD95" s="74"/>
      <c r="KE95" s="74"/>
      <c r="KF95" s="74"/>
      <c r="KG95" s="74"/>
      <c r="KH95" s="74"/>
      <c r="KI95" s="74"/>
      <c r="KJ95" s="74"/>
      <c r="KK95" s="74"/>
      <c r="KL95" s="74"/>
      <c r="KM95" s="74"/>
      <c r="KN95" s="74"/>
      <c r="KO95" s="74"/>
      <c r="KP95" s="74"/>
      <c r="KQ95" s="74"/>
      <c r="KR95" s="74"/>
      <c r="KS95" s="74"/>
      <c r="KT95" s="74"/>
      <c r="KU95" s="74"/>
      <c r="KV95" s="74"/>
      <c r="KW95" s="74"/>
      <c r="KX95" s="74"/>
      <c r="KY95" s="74"/>
      <c r="KZ95" s="74"/>
      <c r="LA95" s="74"/>
      <c r="LB95" s="74"/>
      <c r="LC95" s="74"/>
      <c r="LD95" s="74"/>
      <c r="LE95" s="74"/>
      <c r="LF95" s="74"/>
      <c r="LG95" s="74"/>
      <c r="LH95" s="74"/>
      <c r="LI95" s="74"/>
      <c r="LJ95" s="74"/>
      <c r="LK95" s="74"/>
      <c r="LL95" s="74"/>
      <c r="LM95" s="74"/>
      <c r="LN95" s="74"/>
      <c r="LO95" s="74"/>
      <c r="LP95" s="74"/>
      <c r="LQ95" s="74"/>
      <c r="LR95" s="74"/>
    </row>
    <row r="96" spans="1:330" s="71" customFormat="1" x14ac:dyDescent="0.35">
      <c r="A96" s="74"/>
      <c r="B96" s="75"/>
      <c r="C96" s="75"/>
      <c r="D96" s="76"/>
      <c r="E96" s="74"/>
      <c r="F96" s="74"/>
      <c r="G96" s="78"/>
      <c r="M96" s="67"/>
      <c r="N96" s="67"/>
      <c r="O96" s="76"/>
      <c r="P96" s="76"/>
      <c r="Q96" s="77"/>
      <c r="R96" s="77"/>
      <c r="S96" s="74"/>
      <c r="T96" s="74"/>
      <c r="U96" s="74"/>
      <c r="V96" s="74"/>
      <c r="W96" s="74"/>
      <c r="Y96" s="74"/>
      <c r="AA96" s="74"/>
      <c r="AB96" s="74"/>
      <c r="AC96" s="62"/>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74"/>
      <c r="JM96" s="74"/>
      <c r="JN96" s="74"/>
      <c r="JO96" s="74"/>
      <c r="JP96" s="74"/>
      <c r="JQ96" s="74"/>
      <c r="JR96" s="74"/>
      <c r="JS96" s="74"/>
      <c r="JT96" s="74"/>
      <c r="JU96" s="74"/>
      <c r="JV96" s="74"/>
      <c r="JW96" s="74"/>
      <c r="JX96" s="74"/>
      <c r="JY96" s="74"/>
      <c r="JZ96" s="74"/>
      <c r="KA96" s="74"/>
      <c r="KB96" s="74"/>
      <c r="KC96" s="74"/>
      <c r="KD96" s="74"/>
      <c r="KE96" s="74"/>
      <c r="KF96" s="74"/>
      <c r="KG96" s="74"/>
      <c r="KH96" s="74"/>
      <c r="KI96" s="74"/>
      <c r="KJ96" s="74"/>
      <c r="KK96" s="74"/>
      <c r="KL96" s="74"/>
      <c r="KM96" s="74"/>
      <c r="KN96" s="74"/>
      <c r="KO96" s="74"/>
      <c r="KP96" s="74"/>
      <c r="KQ96" s="74"/>
      <c r="KR96" s="74"/>
      <c r="KS96" s="74"/>
      <c r="KT96" s="74"/>
      <c r="KU96" s="74"/>
      <c r="KV96" s="74"/>
      <c r="KW96" s="74"/>
      <c r="KX96" s="74"/>
      <c r="KY96" s="74"/>
      <c r="KZ96" s="74"/>
      <c r="LA96" s="74"/>
      <c r="LB96" s="74"/>
      <c r="LC96" s="74"/>
      <c r="LD96" s="74"/>
      <c r="LE96" s="74"/>
      <c r="LF96" s="74"/>
      <c r="LG96" s="74"/>
      <c r="LH96" s="74"/>
      <c r="LI96" s="74"/>
      <c r="LJ96" s="74"/>
      <c r="LK96" s="74"/>
      <c r="LL96" s="74"/>
      <c r="LM96" s="74"/>
      <c r="LN96" s="74"/>
      <c r="LO96" s="74"/>
      <c r="LP96" s="74"/>
      <c r="LQ96" s="74"/>
      <c r="LR96" s="74"/>
    </row>
    <row r="97" spans="1:330" s="71" customFormat="1" x14ac:dyDescent="0.35">
      <c r="A97" s="74"/>
      <c r="B97" s="75"/>
      <c r="C97" s="75"/>
      <c r="D97" s="76"/>
      <c r="E97" s="74"/>
      <c r="F97" s="74"/>
      <c r="G97" s="78"/>
      <c r="M97" s="67"/>
      <c r="N97" s="67"/>
      <c r="O97" s="76"/>
      <c r="P97" s="76"/>
      <c r="Q97" s="77"/>
      <c r="R97" s="77"/>
      <c r="S97" s="74"/>
      <c r="T97" s="74"/>
      <c r="U97" s="74"/>
      <c r="V97" s="74"/>
      <c r="W97" s="74"/>
      <c r="Y97" s="74"/>
      <c r="AA97" s="74"/>
      <c r="AB97" s="74"/>
      <c r="AC97" s="62"/>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74"/>
      <c r="JM97" s="74"/>
      <c r="JN97" s="74"/>
      <c r="JO97" s="74"/>
      <c r="JP97" s="74"/>
      <c r="JQ97" s="74"/>
      <c r="JR97" s="74"/>
      <c r="JS97" s="74"/>
      <c r="JT97" s="74"/>
      <c r="JU97" s="74"/>
      <c r="JV97" s="74"/>
      <c r="JW97" s="74"/>
      <c r="JX97" s="74"/>
      <c r="JY97" s="74"/>
      <c r="JZ97" s="74"/>
      <c r="KA97" s="74"/>
      <c r="KB97" s="74"/>
      <c r="KC97" s="74"/>
      <c r="KD97" s="74"/>
      <c r="KE97" s="74"/>
      <c r="KF97" s="74"/>
      <c r="KG97" s="74"/>
      <c r="KH97" s="74"/>
      <c r="KI97" s="74"/>
      <c r="KJ97" s="74"/>
      <c r="KK97" s="74"/>
      <c r="KL97" s="74"/>
      <c r="KM97" s="74"/>
      <c r="KN97" s="74"/>
      <c r="KO97" s="74"/>
      <c r="KP97" s="74"/>
      <c r="KQ97" s="74"/>
      <c r="KR97" s="74"/>
      <c r="KS97" s="74"/>
      <c r="KT97" s="74"/>
      <c r="KU97" s="74"/>
      <c r="KV97" s="74"/>
      <c r="KW97" s="74"/>
      <c r="KX97" s="74"/>
      <c r="KY97" s="74"/>
      <c r="KZ97" s="74"/>
      <c r="LA97" s="74"/>
      <c r="LB97" s="74"/>
      <c r="LC97" s="74"/>
      <c r="LD97" s="74"/>
      <c r="LE97" s="74"/>
      <c r="LF97" s="74"/>
      <c r="LG97" s="74"/>
      <c r="LH97" s="74"/>
      <c r="LI97" s="74"/>
      <c r="LJ97" s="74"/>
      <c r="LK97" s="74"/>
      <c r="LL97" s="74"/>
      <c r="LM97" s="74"/>
      <c r="LN97" s="74"/>
      <c r="LO97" s="74"/>
      <c r="LP97" s="74"/>
      <c r="LQ97" s="74"/>
      <c r="LR97" s="74"/>
    </row>
    <row r="98" spans="1:330" s="71" customFormat="1" x14ac:dyDescent="0.35">
      <c r="A98" s="74"/>
      <c r="B98" s="75"/>
      <c r="C98" s="75"/>
      <c r="D98" s="76"/>
      <c r="E98" s="74"/>
      <c r="F98" s="74"/>
      <c r="G98" s="78"/>
      <c r="M98" s="67"/>
      <c r="N98" s="67"/>
      <c r="O98" s="76"/>
      <c r="P98" s="76"/>
      <c r="Q98" s="77"/>
      <c r="R98" s="77"/>
      <c r="S98" s="74"/>
      <c r="T98" s="74"/>
      <c r="U98" s="74"/>
      <c r="V98" s="74"/>
      <c r="W98" s="74"/>
      <c r="Y98" s="74"/>
      <c r="AA98" s="74"/>
      <c r="AB98" s="74"/>
      <c r="AC98" s="62"/>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74"/>
      <c r="JM98" s="74"/>
      <c r="JN98" s="74"/>
      <c r="JO98" s="74"/>
      <c r="JP98" s="74"/>
      <c r="JQ98" s="74"/>
      <c r="JR98" s="74"/>
      <c r="JS98" s="74"/>
      <c r="JT98" s="74"/>
      <c r="JU98" s="74"/>
      <c r="JV98" s="74"/>
      <c r="JW98" s="74"/>
      <c r="JX98" s="74"/>
      <c r="JY98" s="74"/>
      <c r="JZ98" s="74"/>
      <c r="KA98" s="74"/>
      <c r="KB98" s="74"/>
      <c r="KC98" s="74"/>
      <c r="KD98" s="74"/>
      <c r="KE98" s="74"/>
      <c r="KF98" s="74"/>
      <c r="KG98" s="74"/>
      <c r="KH98" s="74"/>
      <c r="KI98" s="74"/>
      <c r="KJ98" s="74"/>
      <c r="KK98" s="74"/>
      <c r="KL98" s="74"/>
      <c r="KM98" s="74"/>
      <c r="KN98" s="74"/>
      <c r="KO98" s="74"/>
      <c r="KP98" s="74"/>
      <c r="KQ98" s="74"/>
      <c r="KR98" s="74"/>
      <c r="KS98" s="74"/>
      <c r="KT98" s="74"/>
      <c r="KU98" s="74"/>
      <c r="KV98" s="74"/>
      <c r="KW98" s="74"/>
      <c r="KX98" s="74"/>
      <c r="KY98" s="74"/>
      <c r="KZ98" s="74"/>
      <c r="LA98" s="74"/>
      <c r="LB98" s="74"/>
      <c r="LC98" s="74"/>
      <c r="LD98" s="74"/>
      <c r="LE98" s="74"/>
      <c r="LF98" s="74"/>
      <c r="LG98" s="74"/>
      <c r="LH98" s="74"/>
      <c r="LI98" s="74"/>
      <c r="LJ98" s="74"/>
      <c r="LK98" s="74"/>
      <c r="LL98" s="74"/>
      <c r="LM98" s="74"/>
      <c r="LN98" s="74"/>
      <c r="LO98" s="74"/>
      <c r="LP98" s="74"/>
      <c r="LQ98" s="74"/>
      <c r="LR98" s="74"/>
    </row>
    <row r="99" spans="1:330" s="71" customFormat="1" x14ac:dyDescent="0.35">
      <c r="A99" s="74"/>
      <c r="B99" s="75"/>
      <c r="C99" s="75"/>
      <c r="D99" s="76"/>
      <c r="E99" s="74"/>
      <c r="F99" s="74"/>
      <c r="G99" s="78"/>
      <c r="M99" s="67"/>
      <c r="N99" s="67"/>
      <c r="O99" s="76"/>
      <c r="P99" s="76"/>
      <c r="Q99" s="77"/>
      <c r="R99" s="77"/>
      <c r="S99" s="74"/>
      <c r="T99" s="74"/>
      <c r="U99" s="74"/>
      <c r="V99" s="74"/>
      <c r="W99" s="74"/>
      <c r="Y99" s="74"/>
      <c r="AA99" s="74"/>
      <c r="AB99" s="74"/>
      <c r="AC99" s="62"/>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c r="IV99" s="74"/>
      <c r="IW99" s="74"/>
      <c r="IX99" s="74"/>
      <c r="IY99" s="74"/>
      <c r="IZ99" s="74"/>
      <c r="JA99" s="74"/>
      <c r="JB99" s="74"/>
      <c r="JC99" s="74"/>
      <c r="JD99" s="74"/>
      <c r="JE99" s="74"/>
      <c r="JF99" s="74"/>
      <c r="JG99" s="74"/>
      <c r="JH99" s="74"/>
      <c r="JI99" s="74"/>
      <c r="JJ99" s="74"/>
      <c r="JK99" s="74"/>
      <c r="JL99" s="74"/>
      <c r="JM99" s="74"/>
      <c r="JN99" s="74"/>
      <c r="JO99" s="74"/>
      <c r="JP99" s="74"/>
      <c r="JQ99" s="74"/>
      <c r="JR99" s="74"/>
      <c r="JS99" s="74"/>
      <c r="JT99" s="74"/>
      <c r="JU99" s="74"/>
      <c r="JV99" s="74"/>
      <c r="JW99" s="74"/>
      <c r="JX99" s="74"/>
      <c r="JY99" s="74"/>
      <c r="JZ99" s="74"/>
      <c r="KA99" s="74"/>
      <c r="KB99" s="74"/>
      <c r="KC99" s="74"/>
      <c r="KD99" s="74"/>
      <c r="KE99" s="74"/>
      <c r="KF99" s="74"/>
      <c r="KG99" s="74"/>
      <c r="KH99" s="74"/>
      <c r="KI99" s="74"/>
      <c r="KJ99" s="74"/>
      <c r="KK99" s="74"/>
      <c r="KL99" s="74"/>
      <c r="KM99" s="74"/>
      <c r="KN99" s="74"/>
      <c r="KO99" s="74"/>
      <c r="KP99" s="74"/>
      <c r="KQ99" s="74"/>
      <c r="KR99" s="74"/>
      <c r="KS99" s="74"/>
      <c r="KT99" s="74"/>
      <c r="KU99" s="74"/>
      <c r="KV99" s="74"/>
      <c r="KW99" s="74"/>
      <c r="KX99" s="74"/>
      <c r="KY99" s="74"/>
      <c r="KZ99" s="74"/>
      <c r="LA99" s="74"/>
      <c r="LB99" s="74"/>
      <c r="LC99" s="74"/>
      <c r="LD99" s="74"/>
      <c r="LE99" s="74"/>
      <c r="LF99" s="74"/>
      <c r="LG99" s="74"/>
      <c r="LH99" s="74"/>
      <c r="LI99" s="74"/>
      <c r="LJ99" s="74"/>
      <c r="LK99" s="74"/>
      <c r="LL99" s="74"/>
      <c r="LM99" s="74"/>
      <c r="LN99" s="74"/>
      <c r="LO99" s="74"/>
      <c r="LP99" s="74"/>
      <c r="LQ99" s="74"/>
      <c r="LR99" s="74"/>
    </row>
    <row r="100" spans="1:330" s="71" customFormat="1" x14ac:dyDescent="0.35">
      <c r="A100" s="74"/>
      <c r="B100" s="75"/>
      <c r="C100" s="75"/>
      <c r="D100" s="76"/>
      <c r="E100" s="74"/>
      <c r="F100" s="74"/>
      <c r="G100" s="78"/>
      <c r="M100" s="67"/>
      <c r="N100" s="67"/>
      <c r="O100" s="76"/>
      <c r="P100" s="76"/>
      <c r="Q100" s="77"/>
      <c r="R100" s="77"/>
      <c r="S100" s="74"/>
      <c r="T100" s="74"/>
      <c r="U100" s="74"/>
      <c r="V100" s="74"/>
      <c r="W100" s="74"/>
      <c r="Y100" s="74"/>
      <c r="AA100" s="74"/>
      <c r="AB100" s="74"/>
      <c r="AC100" s="62"/>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74"/>
      <c r="JM100" s="74"/>
      <c r="JN100" s="74"/>
      <c r="JO100" s="74"/>
      <c r="JP100" s="74"/>
      <c r="JQ100" s="74"/>
      <c r="JR100" s="74"/>
      <c r="JS100" s="74"/>
      <c r="JT100" s="74"/>
      <c r="JU100" s="74"/>
      <c r="JV100" s="74"/>
      <c r="JW100" s="74"/>
      <c r="JX100" s="74"/>
      <c r="JY100" s="74"/>
      <c r="JZ100" s="74"/>
      <c r="KA100" s="74"/>
      <c r="KB100" s="74"/>
      <c r="KC100" s="74"/>
      <c r="KD100" s="74"/>
      <c r="KE100" s="74"/>
      <c r="KF100" s="74"/>
      <c r="KG100" s="74"/>
      <c r="KH100" s="74"/>
      <c r="KI100" s="74"/>
      <c r="KJ100" s="74"/>
      <c r="KK100" s="74"/>
      <c r="KL100" s="74"/>
      <c r="KM100" s="74"/>
      <c r="KN100" s="74"/>
      <c r="KO100" s="74"/>
      <c r="KP100" s="74"/>
      <c r="KQ100" s="74"/>
      <c r="KR100" s="74"/>
      <c r="KS100" s="74"/>
      <c r="KT100" s="74"/>
      <c r="KU100" s="74"/>
      <c r="KV100" s="74"/>
      <c r="KW100" s="74"/>
      <c r="KX100" s="74"/>
      <c r="KY100" s="74"/>
      <c r="KZ100" s="74"/>
      <c r="LA100" s="74"/>
      <c r="LB100" s="74"/>
      <c r="LC100" s="74"/>
      <c r="LD100" s="74"/>
      <c r="LE100" s="74"/>
      <c r="LF100" s="74"/>
      <c r="LG100" s="74"/>
      <c r="LH100" s="74"/>
      <c r="LI100" s="74"/>
      <c r="LJ100" s="74"/>
      <c r="LK100" s="74"/>
      <c r="LL100" s="74"/>
      <c r="LM100" s="74"/>
      <c r="LN100" s="74"/>
      <c r="LO100" s="74"/>
      <c r="LP100" s="74"/>
      <c r="LQ100" s="74"/>
      <c r="LR100" s="74"/>
    </row>
    <row r="101" spans="1:330" s="71" customFormat="1" x14ac:dyDescent="0.35">
      <c r="A101" s="74"/>
      <c r="B101" s="75"/>
      <c r="C101" s="75"/>
      <c r="D101" s="76"/>
      <c r="E101" s="74"/>
      <c r="F101" s="74"/>
      <c r="G101" s="78"/>
      <c r="M101" s="67"/>
      <c r="N101" s="67"/>
      <c r="O101" s="76"/>
      <c r="P101" s="76"/>
      <c r="Q101" s="77"/>
      <c r="R101" s="77"/>
      <c r="S101" s="74"/>
      <c r="T101" s="74"/>
      <c r="U101" s="74"/>
      <c r="V101" s="74"/>
      <c r="W101" s="74"/>
      <c r="Y101" s="74"/>
      <c r="AA101" s="74"/>
      <c r="AB101" s="74"/>
      <c r="AC101" s="62"/>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74"/>
      <c r="JM101" s="74"/>
      <c r="JN101" s="74"/>
      <c r="JO101" s="74"/>
      <c r="JP101" s="74"/>
      <c r="JQ101" s="74"/>
      <c r="JR101" s="74"/>
      <c r="JS101" s="74"/>
      <c r="JT101" s="74"/>
      <c r="JU101" s="74"/>
      <c r="JV101" s="74"/>
      <c r="JW101" s="74"/>
      <c r="JX101" s="74"/>
      <c r="JY101" s="74"/>
      <c r="JZ101" s="74"/>
      <c r="KA101" s="74"/>
      <c r="KB101" s="74"/>
      <c r="KC101" s="74"/>
      <c r="KD101" s="74"/>
      <c r="KE101" s="74"/>
      <c r="KF101" s="74"/>
      <c r="KG101" s="74"/>
      <c r="KH101" s="74"/>
      <c r="KI101" s="74"/>
      <c r="KJ101" s="74"/>
      <c r="KK101" s="74"/>
      <c r="KL101" s="74"/>
      <c r="KM101" s="74"/>
      <c r="KN101" s="74"/>
      <c r="KO101" s="74"/>
      <c r="KP101" s="74"/>
      <c r="KQ101" s="74"/>
      <c r="KR101" s="74"/>
      <c r="KS101" s="74"/>
      <c r="KT101" s="74"/>
      <c r="KU101" s="74"/>
      <c r="KV101" s="74"/>
      <c r="KW101" s="74"/>
      <c r="KX101" s="74"/>
      <c r="KY101" s="74"/>
      <c r="KZ101" s="74"/>
      <c r="LA101" s="74"/>
      <c r="LB101" s="74"/>
      <c r="LC101" s="74"/>
      <c r="LD101" s="74"/>
      <c r="LE101" s="74"/>
      <c r="LF101" s="74"/>
      <c r="LG101" s="74"/>
      <c r="LH101" s="74"/>
      <c r="LI101" s="74"/>
      <c r="LJ101" s="74"/>
      <c r="LK101" s="74"/>
      <c r="LL101" s="74"/>
      <c r="LM101" s="74"/>
      <c r="LN101" s="74"/>
      <c r="LO101" s="74"/>
      <c r="LP101" s="74"/>
      <c r="LQ101" s="74"/>
      <c r="LR101" s="74"/>
    </row>
    <row r="102" spans="1:330" s="71" customFormat="1" x14ac:dyDescent="0.35">
      <c r="A102" s="74"/>
      <c r="B102" s="75"/>
      <c r="C102" s="75"/>
      <c r="D102" s="76"/>
      <c r="E102" s="74"/>
      <c r="F102" s="74"/>
      <c r="G102" s="78"/>
      <c r="M102" s="67"/>
      <c r="N102" s="67"/>
      <c r="O102" s="76"/>
      <c r="P102" s="76"/>
      <c r="Q102" s="77"/>
      <c r="R102" s="77"/>
      <c r="S102" s="74"/>
      <c r="T102" s="74"/>
      <c r="U102" s="74"/>
      <c r="V102" s="74"/>
      <c r="W102" s="74"/>
      <c r="Y102" s="74"/>
      <c r="AA102" s="74"/>
      <c r="AB102" s="74"/>
      <c r="AC102" s="62"/>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74"/>
      <c r="JM102" s="74"/>
      <c r="JN102" s="74"/>
      <c r="JO102" s="74"/>
      <c r="JP102" s="74"/>
      <c r="JQ102" s="74"/>
      <c r="JR102" s="74"/>
      <c r="JS102" s="74"/>
      <c r="JT102" s="74"/>
      <c r="JU102" s="74"/>
      <c r="JV102" s="74"/>
      <c r="JW102" s="74"/>
      <c r="JX102" s="74"/>
      <c r="JY102" s="74"/>
      <c r="JZ102" s="74"/>
      <c r="KA102" s="74"/>
      <c r="KB102" s="74"/>
      <c r="KC102" s="74"/>
      <c r="KD102" s="74"/>
      <c r="KE102" s="74"/>
      <c r="KF102" s="74"/>
      <c r="KG102" s="74"/>
      <c r="KH102" s="74"/>
      <c r="KI102" s="74"/>
      <c r="KJ102" s="74"/>
      <c r="KK102" s="74"/>
      <c r="KL102" s="74"/>
      <c r="KM102" s="74"/>
      <c r="KN102" s="74"/>
      <c r="KO102" s="74"/>
      <c r="KP102" s="74"/>
      <c r="KQ102" s="74"/>
      <c r="KR102" s="74"/>
      <c r="KS102" s="74"/>
      <c r="KT102" s="74"/>
      <c r="KU102" s="74"/>
      <c r="KV102" s="74"/>
      <c r="KW102" s="74"/>
      <c r="KX102" s="74"/>
      <c r="KY102" s="74"/>
      <c r="KZ102" s="74"/>
      <c r="LA102" s="74"/>
      <c r="LB102" s="74"/>
      <c r="LC102" s="74"/>
      <c r="LD102" s="74"/>
      <c r="LE102" s="74"/>
      <c r="LF102" s="74"/>
      <c r="LG102" s="74"/>
      <c r="LH102" s="74"/>
      <c r="LI102" s="74"/>
      <c r="LJ102" s="74"/>
      <c r="LK102" s="74"/>
      <c r="LL102" s="74"/>
      <c r="LM102" s="74"/>
      <c r="LN102" s="74"/>
      <c r="LO102" s="74"/>
      <c r="LP102" s="74"/>
      <c r="LQ102" s="74"/>
      <c r="LR102" s="74"/>
    </row>
    <row r="103" spans="1:330" s="71" customFormat="1" x14ac:dyDescent="0.35">
      <c r="A103" s="74"/>
      <c r="B103" s="75"/>
      <c r="C103" s="75"/>
      <c r="D103" s="76"/>
      <c r="E103" s="74"/>
      <c r="F103" s="74"/>
      <c r="G103" s="78"/>
      <c r="M103" s="67"/>
      <c r="N103" s="67"/>
      <c r="O103" s="76"/>
      <c r="P103" s="76"/>
      <c r="Q103" s="77"/>
      <c r="R103" s="77"/>
      <c r="S103" s="74"/>
      <c r="T103" s="74"/>
      <c r="U103" s="74"/>
      <c r="V103" s="74"/>
      <c r="W103" s="74"/>
      <c r="Y103" s="74"/>
      <c r="AA103" s="74"/>
      <c r="AB103" s="74"/>
      <c r="AC103" s="62"/>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74"/>
      <c r="JM103" s="74"/>
      <c r="JN103" s="74"/>
      <c r="JO103" s="74"/>
      <c r="JP103" s="74"/>
      <c r="JQ103" s="74"/>
      <c r="JR103" s="74"/>
      <c r="JS103" s="74"/>
      <c r="JT103" s="74"/>
      <c r="JU103" s="74"/>
      <c r="JV103" s="74"/>
      <c r="JW103" s="74"/>
      <c r="JX103" s="74"/>
      <c r="JY103" s="74"/>
      <c r="JZ103" s="74"/>
      <c r="KA103" s="74"/>
      <c r="KB103" s="74"/>
      <c r="KC103" s="74"/>
      <c r="KD103" s="74"/>
      <c r="KE103" s="74"/>
      <c r="KF103" s="74"/>
      <c r="KG103" s="74"/>
      <c r="KH103" s="74"/>
      <c r="KI103" s="74"/>
      <c r="KJ103" s="74"/>
      <c r="KK103" s="74"/>
      <c r="KL103" s="74"/>
      <c r="KM103" s="74"/>
      <c r="KN103" s="74"/>
      <c r="KO103" s="74"/>
      <c r="KP103" s="74"/>
      <c r="KQ103" s="74"/>
      <c r="KR103" s="74"/>
      <c r="KS103" s="74"/>
      <c r="KT103" s="74"/>
      <c r="KU103" s="74"/>
      <c r="KV103" s="74"/>
      <c r="KW103" s="74"/>
      <c r="KX103" s="74"/>
      <c r="KY103" s="74"/>
      <c r="KZ103" s="74"/>
      <c r="LA103" s="74"/>
      <c r="LB103" s="74"/>
      <c r="LC103" s="74"/>
      <c r="LD103" s="74"/>
      <c r="LE103" s="74"/>
      <c r="LF103" s="74"/>
      <c r="LG103" s="74"/>
      <c r="LH103" s="74"/>
      <c r="LI103" s="74"/>
      <c r="LJ103" s="74"/>
      <c r="LK103" s="74"/>
      <c r="LL103" s="74"/>
      <c r="LM103" s="74"/>
      <c r="LN103" s="74"/>
      <c r="LO103" s="74"/>
      <c r="LP103" s="74"/>
      <c r="LQ103" s="74"/>
      <c r="LR103" s="74"/>
    </row>
    <row r="104" spans="1:330" s="71" customFormat="1" x14ac:dyDescent="0.35">
      <c r="A104" s="74"/>
      <c r="B104" s="75"/>
      <c r="C104" s="75"/>
      <c r="D104" s="76"/>
      <c r="E104" s="74"/>
      <c r="F104" s="74"/>
      <c r="G104" s="78"/>
      <c r="M104" s="67"/>
      <c r="N104" s="67"/>
      <c r="O104" s="76"/>
      <c r="P104" s="76"/>
      <c r="Q104" s="77"/>
      <c r="R104" s="77"/>
      <c r="S104" s="74"/>
      <c r="T104" s="74"/>
      <c r="U104" s="74"/>
      <c r="V104" s="74"/>
      <c r="W104" s="74"/>
      <c r="Y104" s="74"/>
      <c r="AA104" s="74"/>
      <c r="AB104" s="74"/>
      <c r="AC104" s="62"/>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c r="IV104" s="74"/>
      <c r="IW104" s="74"/>
      <c r="IX104" s="74"/>
      <c r="IY104" s="74"/>
      <c r="IZ104" s="74"/>
      <c r="JA104" s="74"/>
      <c r="JB104" s="74"/>
      <c r="JC104" s="74"/>
      <c r="JD104" s="74"/>
      <c r="JE104" s="74"/>
      <c r="JF104" s="74"/>
      <c r="JG104" s="74"/>
      <c r="JH104" s="74"/>
      <c r="JI104" s="74"/>
      <c r="JJ104" s="74"/>
      <c r="JK104" s="74"/>
      <c r="JL104" s="74"/>
      <c r="JM104" s="74"/>
      <c r="JN104" s="74"/>
      <c r="JO104" s="74"/>
      <c r="JP104" s="74"/>
      <c r="JQ104" s="74"/>
      <c r="JR104" s="74"/>
      <c r="JS104" s="74"/>
      <c r="JT104" s="74"/>
      <c r="JU104" s="74"/>
      <c r="JV104" s="74"/>
      <c r="JW104" s="74"/>
      <c r="JX104" s="74"/>
      <c r="JY104" s="74"/>
      <c r="JZ104" s="74"/>
      <c r="KA104" s="74"/>
      <c r="KB104" s="74"/>
      <c r="KC104" s="74"/>
      <c r="KD104" s="74"/>
      <c r="KE104" s="74"/>
      <c r="KF104" s="74"/>
      <c r="KG104" s="74"/>
      <c r="KH104" s="74"/>
      <c r="KI104" s="74"/>
      <c r="KJ104" s="74"/>
      <c r="KK104" s="74"/>
      <c r="KL104" s="74"/>
      <c r="KM104" s="74"/>
      <c r="KN104" s="74"/>
      <c r="KO104" s="74"/>
      <c r="KP104" s="74"/>
      <c r="KQ104" s="74"/>
      <c r="KR104" s="74"/>
      <c r="KS104" s="74"/>
      <c r="KT104" s="74"/>
      <c r="KU104" s="74"/>
      <c r="KV104" s="74"/>
      <c r="KW104" s="74"/>
      <c r="KX104" s="74"/>
      <c r="KY104" s="74"/>
      <c r="KZ104" s="74"/>
      <c r="LA104" s="74"/>
      <c r="LB104" s="74"/>
      <c r="LC104" s="74"/>
      <c r="LD104" s="74"/>
      <c r="LE104" s="74"/>
      <c r="LF104" s="74"/>
      <c r="LG104" s="74"/>
      <c r="LH104" s="74"/>
      <c r="LI104" s="74"/>
      <c r="LJ104" s="74"/>
      <c r="LK104" s="74"/>
      <c r="LL104" s="74"/>
      <c r="LM104" s="74"/>
      <c r="LN104" s="74"/>
      <c r="LO104" s="74"/>
      <c r="LP104" s="74"/>
      <c r="LQ104" s="74"/>
      <c r="LR104" s="74"/>
    </row>
    <row r="105" spans="1:330" s="71" customFormat="1" x14ac:dyDescent="0.35">
      <c r="A105" s="74"/>
      <c r="B105" s="75"/>
      <c r="C105" s="75"/>
      <c r="D105" s="76"/>
      <c r="E105" s="74"/>
      <c r="F105" s="74"/>
      <c r="G105" s="78"/>
      <c r="M105" s="67"/>
      <c r="N105" s="67"/>
      <c r="O105" s="76"/>
      <c r="P105" s="76"/>
      <c r="Q105" s="77"/>
      <c r="R105" s="77"/>
      <c r="S105" s="74"/>
      <c r="T105" s="74"/>
      <c r="U105" s="74"/>
      <c r="V105" s="74"/>
      <c r="W105" s="74"/>
      <c r="Y105" s="74"/>
      <c r="AA105" s="74"/>
      <c r="AB105" s="74"/>
      <c r="AC105" s="62"/>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74"/>
      <c r="JM105" s="74"/>
      <c r="JN105" s="74"/>
      <c r="JO105" s="74"/>
      <c r="JP105" s="74"/>
      <c r="JQ105" s="74"/>
      <c r="JR105" s="74"/>
      <c r="JS105" s="74"/>
      <c r="JT105" s="74"/>
      <c r="JU105" s="74"/>
      <c r="JV105" s="74"/>
      <c r="JW105" s="74"/>
      <c r="JX105" s="74"/>
      <c r="JY105" s="74"/>
      <c r="JZ105" s="74"/>
      <c r="KA105" s="74"/>
      <c r="KB105" s="74"/>
      <c r="KC105" s="74"/>
      <c r="KD105" s="74"/>
      <c r="KE105" s="74"/>
      <c r="KF105" s="74"/>
      <c r="KG105" s="74"/>
      <c r="KH105" s="74"/>
      <c r="KI105" s="74"/>
      <c r="KJ105" s="74"/>
      <c r="KK105" s="74"/>
      <c r="KL105" s="74"/>
      <c r="KM105" s="74"/>
      <c r="KN105" s="74"/>
      <c r="KO105" s="74"/>
      <c r="KP105" s="74"/>
      <c r="KQ105" s="74"/>
      <c r="KR105" s="74"/>
      <c r="KS105" s="74"/>
      <c r="KT105" s="74"/>
      <c r="KU105" s="74"/>
      <c r="KV105" s="74"/>
      <c r="KW105" s="74"/>
      <c r="KX105" s="74"/>
      <c r="KY105" s="74"/>
      <c r="KZ105" s="74"/>
      <c r="LA105" s="74"/>
      <c r="LB105" s="74"/>
      <c r="LC105" s="74"/>
      <c r="LD105" s="74"/>
      <c r="LE105" s="74"/>
      <c r="LF105" s="74"/>
      <c r="LG105" s="74"/>
      <c r="LH105" s="74"/>
      <c r="LI105" s="74"/>
      <c r="LJ105" s="74"/>
      <c r="LK105" s="74"/>
      <c r="LL105" s="74"/>
      <c r="LM105" s="74"/>
      <c r="LN105" s="74"/>
      <c r="LO105" s="74"/>
      <c r="LP105" s="74"/>
      <c r="LQ105" s="74"/>
      <c r="LR105" s="74"/>
    </row>
    <row r="106" spans="1:330" s="71" customFormat="1" x14ac:dyDescent="0.35">
      <c r="A106" s="74"/>
      <c r="B106" s="75"/>
      <c r="C106" s="75"/>
      <c r="D106" s="76"/>
      <c r="E106" s="74"/>
      <c r="F106" s="74"/>
      <c r="G106" s="78"/>
      <c r="M106" s="67"/>
      <c r="N106" s="67"/>
      <c r="O106" s="76"/>
      <c r="P106" s="76"/>
      <c r="Q106" s="77"/>
      <c r="R106" s="77"/>
      <c r="S106" s="74"/>
      <c r="T106" s="74"/>
      <c r="U106" s="74"/>
      <c r="V106" s="74"/>
      <c r="W106" s="74"/>
      <c r="Y106" s="74"/>
      <c r="AA106" s="74"/>
      <c r="AB106" s="74"/>
      <c r="AC106" s="62"/>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74"/>
      <c r="JM106" s="74"/>
      <c r="JN106" s="74"/>
      <c r="JO106" s="74"/>
      <c r="JP106" s="74"/>
      <c r="JQ106" s="74"/>
      <c r="JR106" s="74"/>
      <c r="JS106" s="74"/>
      <c r="JT106" s="74"/>
      <c r="JU106" s="74"/>
      <c r="JV106" s="74"/>
      <c r="JW106" s="74"/>
      <c r="JX106" s="74"/>
      <c r="JY106" s="74"/>
      <c r="JZ106" s="74"/>
      <c r="KA106" s="74"/>
      <c r="KB106" s="74"/>
      <c r="KC106" s="74"/>
      <c r="KD106" s="74"/>
      <c r="KE106" s="74"/>
      <c r="KF106" s="74"/>
      <c r="KG106" s="74"/>
      <c r="KH106" s="74"/>
      <c r="KI106" s="74"/>
      <c r="KJ106" s="74"/>
      <c r="KK106" s="74"/>
      <c r="KL106" s="74"/>
      <c r="KM106" s="74"/>
      <c r="KN106" s="74"/>
      <c r="KO106" s="74"/>
      <c r="KP106" s="74"/>
      <c r="KQ106" s="74"/>
      <c r="KR106" s="74"/>
      <c r="KS106" s="74"/>
      <c r="KT106" s="74"/>
      <c r="KU106" s="74"/>
      <c r="KV106" s="74"/>
      <c r="KW106" s="74"/>
      <c r="KX106" s="74"/>
      <c r="KY106" s="74"/>
      <c r="KZ106" s="74"/>
      <c r="LA106" s="74"/>
      <c r="LB106" s="74"/>
      <c r="LC106" s="74"/>
      <c r="LD106" s="74"/>
      <c r="LE106" s="74"/>
      <c r="LF106" s="74"/>
      <c r="LG106" s="74"/>
      <c r="LH106" s="74"/>
      <c r="LI106" s="74"/>
      <c r="LJ106" s="74"/>
      <c r="LK106" s="74"/>
      <c r="LL106" s="74"/>
      <c r="LM106" s="74"/>
      <c r="LN106" s="74"/>
      <c r="LO106" s="74"/>
      <c r="LP106" s="74"/>
      <c r="LQ106" s="74"/>
      <c r="LR106" s="74"/>
    </row>
    <row r="107" spans="1:330" s="71" customFormat="1" x14ac:dyDescent="0.35">
      <c r="A107" s="74"/>
      <c r="B107" s="75"/>
      <c r="C107" s="75"/>
      <c r="D107" s="76"/>
      <c r="E107" s="74"/>
      <c r="F107" s="74"/>
      <c r="G107" s="78"/>
      <c r="M107" s="67"/>
      <c r="N107" s="67"/>
      <c r="O107" s="76"/>
      <c r="P107" s="76"/>
      <c r="Q107" s="77"/>
      <c r="R107" s="77"/>
      <c r="S107" s="74"/>
      <c r="T107" s="74"/>
      <c r="U107" s="74"/>
      <c r="V107" s="74"/>
      <c r="W107" s="74"/>
      <c r="Y107" s="74"/>
      <c r="AA107" s="74"/>
      <c r="AB107" s="74"/>
      <c r="AC107" s="62"/>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74"/>
      <c r="JM107" s="74"/>
      <c r="JN107" s="74"/>
      <c r="JO107" s="74"/>
      <c r="JP107" s="74"/>
      <c r="JQ107" s="74"/>
      <c r="JR107" s="74"/>
      <c r="JS107" s="74"/>
      <c r="JT107" s="74"/>
      <c r="JU107" s="74"/>
      <c r="JV107" s="74"/>
      <c r="JW107" s="74"/>
      <c r="JX107" s="74"/>
      <c r="JY107" s="74"/>
      <c r="JZ107" s="74"/>
      <c r="KA107" s="74"/>
      <c r="KB107" s="74"/>
      <c r="KC107" s="74"/>
      <c r="KD107" s="74"/>
      <c r="KE107" s="74"/>
      <c r="KF107" s="74"/>
      <c r="KG107" s="74"/>
      <c r="KH107" s="74"/>
      <c r="KI107" s="74"/>
      <c r="KJ107" s="74"/>
      <c r="KK107" s="74"/>
      <c r="KL107" s="74"/>
      <c r="KM107" s="74"/>
      <c r="KN107" s="74"/>
      <c r="KO107" s="74"/>
      <c r="KP107" s="74"/>
      <c r="KQ107" s="74"/>
      <c r="KR107" s="74"/>
      <c r="KS107" s="74"/>
      <c r="KT107" s="74"/>
      <c r="KU107" s="74"/>
      <c r="KV107" s="74"/>
      <c r="KW107" s="74"/>
      <c r="KX107" s="74"/>
      <c r="KY107" s="74"/>
      <c r="KZ107" s="74"/>
      <c r="LA107" s="74"/>
      <c r="LB107" s="74"/>
      <c r="LC107" s="74"/>
      <c r="LD107" s="74"/>
      <c r="LE107" s="74"/>
      <c r="LF107" s="74"/>
      <c r="LG107" s="74"/>
      <c r="LH107" s="74"/>
      <c r="LI107" s="74"/>
      <c r="LJ107" s="74"/>
      <c r="LK107" s="74"/>
      <c r="LL107" s="74"/>
      <c r="LM107" s="74"/>
      <c r="LN107" s="74"/>
      <c r="LO107" s="74"/>
      <c r="LP107" s="74"/>
      <c r="LQ107" s="74"/>
      <c r="LR107" s="74"/>
    </row>
    <row r="108" spans="1:330" s="71" customFormat="1" x14ac:dyDescent="0.35">
      <c r="A108" s="74"/>
      <c r="B108" s="75"/>
      <c r="C108" s="75"/>
      <c r="D108" s="76"/>
      <c r="E108" s="74"/>
      <c r="F108" s="74"/>
      <c r="G108" s="78"/>
      <c r="M108" s="67"/>
      <c r="N108" s="67"/>
      <c r="O108" s="76"/>
      <c r="P108" s="76"/>
      <c r="Q108" s="77"/>
      <c r="R108" s="77"/>
      <c r="S108" s="74"/>
      <c r="T108" s="74"/>
      <c r="U108" s="74"/>
      <c r="V108" s="74"/>
      <c r="W108" s="74"/>
      <c r="Y108" s="74"/>
      <c r="AA108" s="74"/>
      <c r="AB108" s="74"/>
      <c r="AC108" s="62"/>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74"/>
      <c r="JM108" s="74"/>
      <c r="JN108" s="74"/>
      <c r="JO108" s="74"/>
      <c r="JP108" s="74"/>
      <c r="JQ108" s="74"/>
      <c r="JR108" s="74"/>
      <c r="JS108" s="74"/>
      <c r="JT108" s="74"/>
      <c r="JU108" s="74"/>
      <c r="JV108" s="74"/>
      <c r="JW108" s="74"/>
      <c r="JX108" s="74"/>
      <c r="JY108" s="74"/>
      <c r="JZ108" s="74"/>
      <c r="KA108" s="74"/>
      <c r="KB108" s="74"/>
      <c r="KC108" s="74"/>
      <c r="KD108" s="74"/>
      <c r="KE108" s="74"/>
      <c r="KF108" s="74"/>
      <c r="KG108" s="74"/>
      <c r="KH108" s="74"/>
      <c r="KI108" s="74"/>
      <c r="KJ108" s="74"/>
      <c r="KK108" s="74"/>
      <c r="KL108" s="74"/>
      <c r="KM108" s="74"/>
      <c r="KN108" s="74"/>
      <c r="KO108" s="74"/>
      <c r="KP108" s="74"/>
      <c r="KQ108" s="74"/>
      <c r="KR108" s="74"/>
      <c r="KS108" s="74"/>
      <c r="KT108" s="74"/>
      <c r="KU108" s="74"/>
      <c r="KV108" s="74"/>
      <c r="KW108" s="74"/>
      <c r="KX108" s="74"/>
      <c r="KY108" s="74"/>
      <c r="KZ108" s="74"/>
      <c r="LA108" s="74"/>
      <c r="LB108" s="74"/>
      <c r="LC108" s="74"/>
      <c r="LD108" s="74"/>
      <c r="LE108" s="74"/>
      <c r="LF108" s="74"/>
      <c r="LG108" s="74"/>
      <c r="LH108" s="74"/>
      <c r="LI108" s="74"/>
      <c r="LJ108" s="74"/>
      <c r="LK108" s="74"/>
      <c r="LL108" s="74"/>
      <c r="LM108" s="74"/>
      <c r="LN108" s="74"/>
      <c r="LO108" s="74"/>
      <c r="LP108" s="74"/>
      <c r="LQ108" s="74"/>
      <c r="LR108" s="74"/>
    </row>
    <row r="109" spans="1:330" s="71" customFormat="1" x14ac:dyDescent="0.35">
      <c r="A109" s="74"/>
      <c r="B109" s="75"/>
      <c r="C109" s="75"/>
      <c r="D109" s="76"/>
      <c r="E109" s="74"/>
      <c r="F109" s="74"/>
      <c r="G109" s="78"/>
      <c r="M109" s="67"/>
      <c r="N109" s="67"/>
      <c r="O109" s="76"/>
      <c r="P109" s="76"/>
      <c r="Q109" s="77"/>
      <c r="R109" s="77"/>
      <c r="S109" s="74"/>
      <c r="T109" s="74"/>
      <c r="U109" s="74"/>
      <c r="V109" s="74"/>
      <c r="W109" s="74"/>
      <c r="Y109" s="74"/>
      <c r="AA109" s="74"/>
      <c r="AB109" s="74"/>
      <c r="AC109" s="62"/>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c r="IV109" s="74"/>
      <c r="IW109" s="74"/>
      <c r="IX109" s="74"/>
      <c r="IY109" s="74"/>
      <c r="IZ109" s="74"/>
      <c r="JA109" s="74"/>
      <c r="JB109" s="74"/>
      <c r="JC109" s="74"/>
      <c r="JD109" s="74"/>
      <c r="JE109" s="74"/>
      <c r="JF109" s="74"/>
      <c r="JG109" s="74"/>
      <c r="JH109" s="74"/>
      <c r="JI109" s="74"/>
      <c r="JJ109" s="74"/>
      <c r="JK109" s="74"/>
      <c r="JL109" s="74"/>
      <c r="JM109" s="74"/>
      <c r="JN109" s="74"/>
      <c r="JO109" s="74"/>
      <c r="JP109" s="74"/>
      <c r="JQ109" s="74"/>
      <c r="JR109" s="74"/>
      <c r="JS109" s="74"/>
      <c r="JT109" s="74"/>
      <c r="JU109" s="74"/>
      <c r="JV109" s="74"/>
      <c r="JW109" s="74"/>
      <c r="JX109" s="74"/>
      <c r="JY109" s="74"/>
      <c r="JZ109" s="74"/>
      <c r="KA109" s="74"/>
      <c r="KB109" s="74"/>
      <c r="KC109" s="74"/>
      <c r="KD109" s="74"/>
      <c r="KE109" s="74"/>
      <c r="KF109" s="74"/>
      <c r="KG109" s="74"/>
      <c r="KH109" s="74"/>
      <c r="KI109" s="74"/>
      <c r="KJ109" s="74"/>
      <c r="KK109" s="74"/>
      <c r="KL109" s="74"/>
      <c r="KM109" s="74"/>
      <c r="KN109" s="74"/>
      <c r="KO109" s="74"/>
      <c r="KP109" s="74"/>
      <c r="KQ109" s="74"/>
      <c r="KR109" s="74"/>
      <c r="KS109" s="74"/>
      <c r="KT109" s="74"/>
      <c r="KU109" s="74"/>
      <c r="KV109" s="74"/>
      <c r="KW109" s="74"/>
      <c r="KX109" s="74"/>
      <c r="KY109" s="74"/>
      <c r="KZ109" s="74"/>
      <c r="LA109" s="74"/>
      <c r="LB109" s="74"/>
      <c r="LC109" s="74"/>
      <c r="LD109" s="74"/>
      <c r="LE109" s="74"/>
      <c r="LF109" s="74"/>
      <c r="LG109" s="74"/>
      <c r="LH109" s="74"/>
      <c r="LI109" s="74"/>
      <c r="LJ109" s="74"/>
      <c r="LK109" s="74"/>
      <c r="LL109" s="74"/>
      <c r="LM109" s="74"/>
      <c r="LN109" s="74"/>
      <c r="LO109" s="74"/>
      <c r="LP109" s="74"/>
      <c r="LQ109" s="74"/>
      <c r="LR109" s="74"/>
    </row>
    <row r="110" spans="1:330" s="71" customFormat="1" x14ac:dyDescent="0.35">
      <c r="A110" s="74"/>
      <c r="B110" s="75"/>
      <c r="C110" s="75"/>
      <c r="D110" s="76"/>
      <c r="E110" s="74"/>
      <c r="F110" s="74"/>
      <c r="G110" s="78"/>
      <c r="M110" s="67"/>
      <c r="N110" s="67"/>
      <c r="O110" s="76"/>
      <c r="P110" s="76"/>
      <c r="Q110" s="77"/>
      <c r="R110" s="77"/>
      <c r="S110" s="74"/>
      <c r="T110" s="74"/>
      <c r="U110" s="74"/>
      <c r="V110" s="74"/>
      <c r="W110" s="74"/>
      <c r="Y110" s="74"/>
      <c r="AA110" s="74"/>
      <c r="AB110" s="74"/>
      <c r="AC110" s="62"/>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c r="KP110" s="74"/>
      <c r="KQ110" s="74"/>
      <c r="KR110" s="74"/>
      <c r="KS110" s="74"/>
      <c r="KT110" s="74"/>
      <c r="KU110" s="74"/>
      <c r="KV110" s="74"/>
      <c r="KW110" s="74"/>
      <c r="KX110" s="74"/>
      <c r="KY110" s="74"/>
      <c r="KZ110" s="74"/>
      <c r="LA110" s="74"/>
      <c r="LB110" s="74"/>
      <c r="LC110" s="74"/>
      <c r="LD110" s="74"/>
      <c r="LE110" s="74"/>
      <c r="LF110" s="74"/>
      <c r="LG110" s="74"/>
      <c r="LH110" s="74"/>
      <c r="LI110" s="74"/>
      <c r="LJ110" s="74"/>
      <c r="LK110" s="74"/>
      <c r="LL110" s="74"/>
      <c r="LM110" s="74"/>
      <c r="LN110" s="74"/>
      <c r="LO110" s="74"/>
      <c r="LP110" s="74"/>
      <c r="LQ110" s="74"/>
      <c r="LR110" s="74"/>
    </row>
    <row r="111" spans="1:330" s="71" customFormat="1" x14ac:dyDescent="0.35">
      <c r="A111" s="74"/>
      <c r="B111" s="75"/>
      <c r="C111" s="75"/>
      <c r="D111" s="76"/>
      <c r="E111" s="74"/>
      <c r="F111" s="74"/>
      <c r="G111" s="78"/>
      <c r="M111" s="67"/>
      <c r="N111" s="67"/>
      <c r="O111" s="76"/>
      <c r="P111" s="76"/>
      <c r="Q111" s="77"/>
      <c r="R111" s="77"/>
      <c r="S111" s="74"/>
      <c r="T111" s="74"/>
      <c r="U111" s="74"/>
      <c r="V111" s="74"/>
      <c r="W111" s="74"/>
      <c r="Y111" s="74"/>
      <c r="AA111" s="74"/>
      <c r="AB111" s="74"/>
      <c r="AC111" s="62"/>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c r="KP111" s="74"/>
      <c r="KQ111" s="74"/>
      <c r="KR111" s="74"/>
      <c r="KS111" s="74"/>
      <c r="KT111" s="74"/>
      <c r="KU111" s="74"/>
      <c r="KV111" s="74"/>
      <c r="KW111" s="74"/>
      <c r="KX111" s="74"/>
      <c r="KY111" s="74"/>
      <c r="KZ111" s="74"/>
      <c r="LA111" s="74"/>
      <c r="LB111" s="74"/>
      <c r="LC111" s="74"/>
      <c r="LD111" s="74"/>
      <c r="LE111" s="74"/>
      <c r="LF111" s="74"/>
      <c r="LG111" s="74"/>
      <c r="LH111" s="74"/>
      <c r="LI111" s="74"/>
      <c r="LJ111" s="74"/>
      <c r="LK111" s="74"/>
      <c r="LL111" s="74"/>
      <c r="LM111" s="74"/>
      <c r="LN111" s="74"/>
      <c r="LO111" s="74"/>
      <c r="LP111" s="74"/>
      <c r="LQ111" s="74"/>
      <c r="LR111" s="74"/>
    </row>
    <row r="112" spans="1:330" s="71" customFormat="1" x14ac:dyDescent="0.35">
      <c r="A112" s="74"/>
      <c r="B112" s="75"/>
      <c r="C112" s="75"/>
      <c r="D112" s="76"/>
      <c r="E112" s="74"/>
      <c r="F112" s="74"/>
      <c r="G112" s="78"/>
      <c r="M112" s="67"/>
      <c r="N112" s="67"/>
      <c r="O112" s="76"/>
      <c r="P112" s="76"/>
      <c r="Q112" s="77"/>
      <c r="R112" s="77"/>
      <c r="S112" s="74"/>
      <c r="T112" s="74"/>
      <c r="U112" s="74"/>
      <c r="V112" s="74"/>
      <c r="W112" s="74"/>
      <c r="Y112" s="74"/>
      <c r="AA112" s="74"/>
      <c r="AB112" s="74"/>
      <c r="AC112" s="62"/>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c r="KP112" s="74"/>
      <c r="KQ112" s="74"/>
      <c r="KR112" s="74"/>
      <c r="KS112" s="74"/>
      <c r="KT112" s="74"/>
      <c r="KU112" s="74"/>
      <c r="KV112" s="74"/>
      <c r="KW112" s="74"/>
      <c r="KX112" s="74"/>
      <c r="KY112" s="74"/>
      <c r="KZ112" s="74"/>
      <c r="LA112" s="74"/>
      <c r="LB112" s="74"/>
      <c r="LC112" s="74"/>
      <c r="LD112" s="74"/>
      <c r="LE112" s="74"/>
      <c r="LF112" s="74"/>
      <c r="LG112" s="74"/>
      <c r="LH112" s="74"/>
      <c r="LI112" s="74"/>
      <c r="LJ112" s="74"/>
      <c r="LK112" s="74"/>
      <c r="LL112" s="74"/>
      <c r="LM112" s="74"/>
      <c r="LN112" s="74"/>
      <c r="LO112" s="74"/>
      <c r="LP112" s="74"/>
      <c r="LQ112" s="74"/>
      <c r="LR112" s="74"/>
    </row>
    <row r="113" spans="1:330" s="71" customFormat="1" x14ac:dyDescent="0.35">
      <c r="A113" s="74"/>
      <c r="B113" s="75"/>
      <c r="C113" s="75"/>
      <c r="D113" s="76"/>
      <c r="E113" s="74"/>
      <c r="F113" s="74"/>
      <c r="G113" s="78"/>
      <c r="M113" s="67"/>
      <c r="N113" s="67"/>
      <c r="O113" s="76"/>
      <c r="P113" s="76"/>
      <c r="Q113" s="77"/>
      <c r="R113" s="77"/>
      <c r="S113" s="74"/>
      <c r="T113" s="74"/>
      <c r="U113" s="74"/>
      <c r="V113" s="74"/>
      <c r="W113" s="74"/>
      <c r="Y113" s="74"/>
      <c r="AA113" s="74"/>
      <c r="AB113" s="74"/>
      <c r="AC113" s="62"/>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c r="KP113" s="74"/>
      <c r="KQ113" s="74"/>
      <c r="KR113" s="74"/>
      <c r="KS113" s="74"/>
      <c r="KT113" s="74"/>
      <c r="KU113" s="74"/>
      <c r="KV113" s="74"/>
      <c r="KW113" s="74"/>
      <c r="KX113" s="74"/>
      <c r="KY113" s="74"/>
      <c r="KZ113" s="74"/>
      <c r="LA113" s="74"/>
      <c r="LB113" s="74"/>
      <c r="LC113" s="74"/>
      <c r="LD113" s="74"/>
      <c r="LE113" s="74"/>
      <c r="LF113" s="74"/>
      <c r="LG113" s="74"/>
      <c r="LH113" s="74"/>
      <c r="LI113" s="74"/>
      <c r="LJ113" s="74"/>
      <c r="LK113" s="74"/>
      <c r="LL113" s="74"/>
      <c r="LM113" s="74"/>
      <c r="LN113" s="74"/>
      <c r="LO113" s="74"/>
      <c r="LP113" s="74"/>
      <c r="LQ113" s="74"/>
      <c r="LR113" s="74"/>
    </row>
    <row r="114" spans="1:330" s="71" customFormat="1" x14ac:dyDescent="0.35">
      <c r="A114" s="74"/>
      <c r="B114" s="75"/>
      <c r="C114" s="75"/>
      <c r="D114" s="76"/>
      <c r="E114" s="74"/>
      <c r="F114" s="74"/>
      <c r="G114" s="78"/>
      <c r="M114" s="67"/>
      <c r="N114" s="67"/>
      <c r="O114" s="76"/>
      <c r="P114" s="76"/>
      <c r="Q114" s="77"/>
      <c r="R114" s="77"/>
      <c r="S114" s="74"/>
      <c r="T114" s="74"/>
      <c r="U114" s="74"/>
      <c r="V114" s="74"/>
      <c r="W114" s="74"/>
      <c r="Y114" s="74"/>
      <c r="AA114" s="74"/>
      <c r="AB114" s="74"/>
      <c r="AC114" s="62"/>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c r="IV114" s="74"/>
      <c r="IW114" s="74"/>
      <c r="IX114" s="74"/>
      <c r="IY114" s="74"/>
      <c r="IZ114" s="74"/>
      <c r="JA114" s="74"/>
      <c r="JB114" s="74"/>
      <c r="JC114" s="74"/>
      <c r="JD114" s="74"/>
      <c r="JE114" s="74"/>
      <c r="JF114" s="74"/>
      <c r="JG114" s="74"/>
      <c r="JH114" s="74"/>
      <c r="JI114" s="74"/>
      <c r="JJ114" s="74"/>
      <c r="JK114" s="74"/>
      <c r="JL114" s="74"/>
      <c r="JM114" s="74"/>
      <c r="JN114" s="74"/>
      <c r="JO114" s="74"/>
      <c r="JP114" s="74"/>
      <c r="JQ114" s="74"/>
      <c r="JR114" s="74"/>
      <c r="JS114" s="74"/>
      <c r="JT114" s="74"/>
      <c r="JU114" s="74"/>
      <c r="JV114" s="74"/>
      <c r="JW114" s="74"/>
      <c r="JX114" s="74"/>
      <c r="JY114" s="74"/>
      <c r="JZ114" s="74"/>
      <c r="KA114" s="74"/>
      <c r="KB114" s="74"/>
      <c r="KC114" s="74"/>
      <c r="KD114" s="74"/>
      <c r="KE114" s="74"/>
      <c r="KF114" s="74"/>
      <c r="KG114" s="74"/>
      <c r="KH114" s="74"/>
      <c r="KI114" s="74"/>
      <c r="KJ114" s="74"/>
      <c r="KK114" s="74"/>
      <c r="KL114" s="74"/>
      <c r="KM114" s="74"/>
      <c r="KN114" s="74"/>
      <c r="KO114" s="74"/>
      <c r="KP114" s="74"/>
      <c r="KQ114" s="74"/>
      <c r="KR114" s="74"/>
      <c r="KS114" s="74"/>
      <c r="KT114" s="74"/>
      <c r="KU114" s="74"/>
      <c r="KV114" s="74"/>
      <c r="KW114" s="74"/>
      <c r="KX114" s="74"/>
      <c r="KY114" s="74"/>
      <c r="KZ114" s="74"/>
      <c r="LA114" s="74"/>
      <c r="LB114" s="74"/>
      <c r="LC114" s="74"/>
      <c r="LD114" s="74"/>
      <c r="LE114" s="74"/>
      <c r="LF114" s="74"/>
      <c r="LG114" s="74"/>
      <c r="LH114" s="74"/>
      <c r="LI114" s="74"/>
      <c r="LJ114" s="74"/>
      <c r="LK114" s="74"/>
      <c r="LL114" s="74"/>
      <c r="LM114" s="74"/>
      <c r="LN114" s="74"/>
      <c r="LO114" s="74"/>
      <c r="LP114" s="74"/>
      <c r="LQ114" s="74"/>
      <c r="LR114" s="74"/>
    </row>
    <row r="115" spans="1:330" s="71" customFormat="1" x14ac:dyDescent="0.35">
      <c r="A115" s="74"/>
      <c r="B115" s="75"/>
      <c r="C115" s="75"/>
      <c r="D115" s="76"/>
      <c r="E115" s="74"/>
      <c r="F115" s="74"/>
      <c r="G115" s="78"/>
      <c r="M115" s="67"/>
      <c r="N115" s="67"/>
      <c r="O115" s="76"/>
      <c r="P115" s="76"/>
      <c r="Q115" s="77"/>
      <c r="R115" s="77"/>
      <c r="S115" s="74"/>
      <c r="T115" s="74"/>
      <c r="U115" s="74"/>
      <c r="V115" s="74"/>
      <c r="W115" s="74"/>
      <c r="Y115" s="74"/>
      <c r="AA115" s="74"/>
      <c r="AB115" s="74"/>
      <c r="AC115" s="62"/>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c r="IV115" s="74"/>
      <c r="IW115" s="74"/>
      <c r="IX115" s="74"/>
      <c r="IY115" s="74"/>
      <c r="IZ115" s="74"/>
      <c r="JA115" s="74"/>
      <c r="JB115" s="74"/>
      <c r="JC115" s="74"/>
      <c r="JD115" s="74"/>
      <c r="JE115" s="74"/>
      <c r="JF115" s="74"/>
      <c r="JG115" s="74"/>
      <c r="JH115" s="74"/>
      <c r="JI115" s="74"/>
      <c r="JJ115" s="74"/>
      <c r="JK115" s="74"/>
      <c r="JL115" s="74"/>
      <c r="JM115" s="74"/>
      <c r="JN115" s="74"/>
      <c r="JO115" s="74"/>
      <c r="JP115" s="74"/>
      <c r="JQ115" s="74"/>
      <c r="JR115" s="74"/>
      <c r="JS115" s="74"/>
      <c r="JT115" s="74"/>
      <c r="JU115" s="74"/>
      <c r="JV115" s="74"/>
      <c r="JW115" s="74"/>
      <c r="JX115" s="74"/>
      <c r="JY115" s="74"/>
      <c r="JZ115" s="74"/>
      <c r="KA115" s="74"/>
      <c r="KB115" s="74"/>
      <c r="KC115" s="74"/>
      <c r="KD115" s="74"/>
      <c r="KE115" s="74"/>
      <c r="KF115" s="74"/>
      <c r="KG115" s="74"/>
      <c r="KH115" s="74"/>
      <c r="KI115" s="74"/>
      <c r="KJ115" s="74"/>
      <c r="KK115" s="74"/>
      <c r="KL115" s="74"/>
      <c r="KM115" s="74"/>
      <c r="KN115" s="74"/>
      <c r="KO115" s="74"/>
      <c r="KP115" s="74"/>
      <c r="KQ115" s="74"/>
      <c r="KR115" s="74"/>
      <c r="KS115" s="74"/>
      <c r="KT115" s="74"/>
      <c r="KU115" s="74"/>
      <c r="KV115" s="74"/>
      <c r="KW115" s="74"/>
      <c r="KX115" s="74"/>
      <c r="KY115" s="74"/>
      <c r="KZ115" s="74"/>
      <c r="LA115" s="74"/>
      <c r="LB115" s="74"/>
      <c r="LC115" s="74"/>
      <c r="LD115" s="74"/>
      <c r="LE115" s="74"/>
      <c r="LF115" s="74"/>
      <c r="LG115" s="74"/>
      <c r="LH115" s="74"/>
      <c r="LI115" s="74"/>
      <c r="LJ115" s="74"/>
      <c r="LK115" s="74"/>
      <c r="LL115" s="74"/>
      <c r="LM115" s="74"/>
      <c r="LN115" s="74"/>
      <c r="LO115" s="74"/>
      <c r="LP115" s="74"/>
      <c r="LQ115" s="74"/>
      <c r="LR115" s="74"/>
    </row>
    <row r="116" spans="1:330" s="71" customFormat="1" x14ac:dyDescent="0.35">
      <c r="A116" s="74"/>
      <c r="B116" s="75"/>
      <c r="C116" s="75"/>
      <c r="D116" s="76"/>
      <c r="E116" s="74"/>
      <c r="F116" s="74"/>
      <c r="G116" s="78"/>
      <c r="M116" s="67"/>
      <c r="N116" s="67"/>
      <c r="O116" s="76"/>
      <c r="P116" s="76"/>
      <c r="Q116" s="77"/>
      <c r="R116" s="77"/>
      <c r="S116" s="74"/>
      <c r="T116" s="74"/>
      <c r="U116" s="74"/>
      <c r="V116" s="74"/>
      <c r="W116" s="74"/>
      <c r="Y116" s="74"/>
      <c r="AA116" s="74"/>
      <c r="AB116" s="74"/>
      <c r="AC116" s="62"/>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c r="IX116" s="74"/>
      <c r="IY116" s="74"/>
      <c r="IZ116" s="74"/>
      <c r="JA116" s="74"/>
      <c r="JB116" s="74"/>
      <c r="JC116" s="74"/>
      <c r="JD116" s="74"/>
      <c r="JE116" s="74"/>
      <c r="JF116" s="74"/>
      <c r="JG116" s="74"/>
      <c r="JH116" s="74"/>
      <c r="JI116" s="74"/>
      <c r="JJ116" s="74"/>
      <c r="JK116" s="74"/>
      <c r="JL116" s="74"/>
      <c r="JM116" s="74"/>
      <c r="JN116" s="74"/>
      <c r="JO116" s="74"/>
      <c r="JP116" s="74"/>
      <c r="JQ116" s="74"/>
      <c r="JR116" s="74"/>
      <c r="JS116" s="74"/>
      <c r="JT116" s="74"/>
      <c r="JU116" s="74"/>
      <c r="JV116" s="74"/>
      <c r="JW116" s="74"/>
      <c r="JX116" s="74"/>
      <c r="JY116" s="74"/>
      <c r="JZ116" s="74"/>
      <c r="KA116" s="74"/>
      <c r="KB116" s="74"/>
      <c r="KC116" s="74"/>
      <c r="KD116" s="74"/>
      <c r="KE116" s="74"/>
      <c r="KF116" s="74"/>
      <c r="KG116" s="74"/>
      <c r="KH116" s="74"/>
      <c r="KI116" s="74"/>
      <c r="KJ116" s="74"/>
      <c r="KK116" s="74"/>
      <c r="KL116" s="74"/>
      <c r="KM116" s="74"/>
      <c r="KN116" s="74"/>
      <c r="KO116" s="74"/>
      <c r="KP116" s="74"/>
      <c r="KQ116" s="74"/>
      <c r="KR116" s="74"/>
      <c r="KS116" s="74"/>
      <c r="KT116" s="74"/>
      <c r="KU116" s="74"/>
      <c r="KV116" s="74"/>
      <c r="KW116" s="74"/>
      <c r="KX116" s="74"/>
      <c r="KY116" s="74"/>
      <c r="KZ116" s="74"/>
      <c r="LA116" s="74"/>
      <c r="LB116" s="74"/>
      <c r="LC116" s="74"/>
      <c r="LD116" s="74"/>
      <c r="LE116" s="74"/>
      <c r="LF116" s="74"/>
      <c r="LG116" s="74"/>
      <c r="LH116" s="74"/>
      <c r="LI116" s="74"/>
      <c r="LJ116" s="74"/>
      <c r="LK116" s="74"/>
      <c r="LL116" s="74"/>
      <c r="LM116" s="74"/>
      <c r="LN116" s="74"/>
      <c r="LO116" s="74"/>
      <c r="LP116" s="74"/>
      <c r="LQ116" s="74"/>
      <c r="LR116" s="74"/>
    </row>
  </sheetData>
  <protectedRanges>
    <protectedRange password="E1A2" sqref="N3" name="Range1_1_4_1"/>
    <protectedRange password="E1A2" sqref="N4" name="Range1_2_1"/>
    <protectedRange password="E1A2" sqref="N5:O6 N11:O11 N8:O8" name="Range1_1_2"/>
    <protectedRange password="E1A2" sqref="N12:O14" name="Range1_1_3"/>
    <protectedRange password="E1A2" sqref="N10:O10" name="Range1_1_10"/>
    <protectedRange password="E1A2" sqref="N17:O17" name="Range1_1_5_1"/>
    <protectedRange password="E1A2" sqref="N15" name="Range1_2_1_1"/>
    <protectedRange password="E1A2" sqref="V4" name="Range1_1_4_2"/>
    <protectedRange password="E1A2" sqref="U2" name="Range1_1"/>
    <protectedRange password="E1A2" sqref="N9" name="Range1_1_4"/>
    <protectedRange password="E1A2" sqref="N16:O16" name="Range1_1_2_2"/>
    <protectedRange password="E1A2" sqref="N21" name="Range1_1_1"/>
  </protectedRanges>
  <autoFilter ref="A2:LR29" xr:uid="{1A04B635-FB6A-43FB-B021-6BFAC33E1EB0}"/>
  <conditionalFormatting sqref="J4:J29">
    <cfRule type="cellIs" dxfId="13" priority="5" operator="equal">
      <formula>"Info"</formula>
    </cfRule>
    <cfRule type="cellIs" dxfId="12" priority="6" operator="equal">
      <formula>"Fail"</formula>
    </cfRule>
    <cfRule type="cellIs" dxfId="11" priority="7" operator="equal">
      <formula>"Pass"</formula>
    </cfRule>
  </conditionalFormatting>
  <conditionalFormatting sqref="J3:J29">
    <cfRule type="cellIs" dxfId="10" priority="2" operator="equal">
      <formula>"Info"</formula>
    </cfRule>
    <cfRule type="cellIs" dxfId="9" priority="3" operator="equal">
      <formula>"Fail"</formula>
    </cfRule>
    <cfRule type="cellIs" dxfId="8" priority="4" operator="equal">
      <formula>"Pass"</formula>
    </cfRule>
  </conditionalFormatting>
  <conditionalFormatting sqref="N3:N29">
    <cfRule type="expression" dxfId="7" priority="9" stopIfTrue="1">
      <formula>ISERROR(AA3)</formula>
    </cfRule>
  </conditionalFormatting>
  <dataValidations count="5">
    <dataValidation type="list" allowBlank="1" showInputMessage="1" showErrorMessage="1" sqref="G80:G81" xr:uid="{B86412A9-0893-4080-830D-98C04DDC3B3A}">
      <formula1>$I$130:$I$133</formula1>
    </dataValidation>
    <dataValidation type="list" allowBlank="1" showInputMessage="1" showErrorMessage="1" sqref="G79 G73 G51:G53 G40 G98 G92 G111:G112 G55:G63 G105 G76 M3:M29" xr:uid="{AFDA1C4C-5AF4-4363-B70E-39FD7483F46D}">
      <formula1>$H$33:$H$36</formula1>
    </dataValidation>
    <dataValidation type="list" allowBlank="1" showInputMessage="1" showErrorMessage="1" sqref="G70:G72 J3:J29 G75 G77 G90:G91 G110" xr:uid="{18F40E8F-3282-44FE-90BB-31C23C19D74C}">
      <formula1>$G$33:$G$36</formula1>
    </dataValidation>
    <dataValidation type="list" allowBlank="1" showInputMessage="1" showErrorMessage="1" sqref="G89" xr:uid="{EB1460D8-4C75-4781-B638-588EA449E692}">
      <formula1>$H$130:$H$133</formula1>
    </dataValidation>
    <dataValidation type="list" allowBlank="1" showInputMessage="1" showErrorMessage="1" sqref="G93:G97 G113:G116 G41:G50 G74 G82:G88 G99:G104 G106:G109 G54:G55 G78 G64:G69" xr:uid="{7DB64B4B-E8FB-4784-A541-B1CFBFBEEF66}">
      <formula1>#REF!</formula1>
    </dataValidation>
  </dataValidations>
  <pageMargins left="0.7" right="0.7" top="0.75" bottom="0.75" header="0.3" footer="0.3"/>
  <pageSetup scale="21" orientation="portrait" r:id="rId1"/>
  <headerFooter alignWithMargins="0"/>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C240-92EE-41C5-9762-E9BFF85827BB}">
  <dimension ref="A1:LR123"/>
  <sheetViews>
    <sheetView zoomScale="90" zoomScaleNormal="90" zoomScaleSheetLayoutView="80" workbookViewId="0">
      <pane ySplit="2" topLeftCell="A3" activePane="bottomLeft" state="frozenSplit"/>
      <selection pane="bottomLeft" activeCell="E6" sqref="E6"/>
    </sheetView>
  </sheetViews>
  <sheetFormatPr defaultColWidth="18.7265625" defaultRowHeight="14.5" x14ac:dyDescent="0.35"/>
  <cols>
    <col min="1" max="1" width="14" style="74" customWidth="1"/>
    <col min="2" max="2" width="9" style="75" customWidth="1"/>
    <col min="3" max="3" width="14.1796875" style="75" customWidth="1"/>
    <col min="4" max="4" width="9.81640625" style="76" customWidth="1"/>
    <col min="5" max="5" width="24.453125" style="74" customWidth="1"/>
    <col min="6" max="6" width="35.7265625" style="74" customWidth="1"/>
    <col min="7" max="7" width="41.54296875" style="74" customWidth="1"/>
    <col min="8" max="8" width="33.7265625" style="71" customWidth="1"/>
    <col min="9" max="9" width="23.54296875" style="71" customWidth="1"/>
    <col min="10" max="10" width="14.453125" style="71" customWidth="1"/>
    <col min="11" max="11" width="31.26953125" style="71" hidden="1" customWidth="1"/>
    <col min="12" max="12" width="18.7265625" style="71" customWidth="1"/>
    <col min="13" max="13" width="14.81640625" style="67" customWidth="1"/>
    <col min="14" max="14" width="15.1796875" style="67" customWidth="1"/>
    <col min="15" max="15" width="45.26953125" style="76" customWidth="1"/>
    <col min="16" max="16" width="2.1796875" style="76" customWidth="1"/>
    <col min="17" max="17" width="16.26953125" style="77" customWidth="1"/>
    <col min="18" max="18" width="18.54296875" style="77" customWidth="1"/>
    <col min="19" max="19" width="55.453125" style="74" customWidth="1"/>
    <col min="20" max="20" width="54.7265625" style="74" customWidth="1"/>
    <col min="21" max="21" width="40.7265625" style="74" hidden="1" customWidth="1"/>
    <col min="22" max="22" width="30.1796875" style="74" hidden="1" customWidth="1"/>
    <col min="23" max="23" width="25.26953125" style="74" customWidth="1"/>
    <col min="24" max="24" width="18.7265625" style="62"/>
    <col min="25" max="25" width="14.1796875" style="74" customWidth="1"/>
    <col min="27" max="27" width="0" style="74" hidden="1" customWidth="1"/>
    <col min="28" max="28" width="18.7265625" style="74" customWidth="1"/>
    <col min="29" max="29" width="18.7265625" style="62"/>
    <col min="30" max="16384" width="18.7265625" style="74"/>
  </cols>
  <sheetData>
    <row r="1" spans="1:35" s="62" customFormat="1" x14ac:dyDescent="0.35">
      <c r="A1" s="252" t="s">
        <v>57</v>
      </c>
      <c r="B1" s="253"/>
      <c r="C1" s="253"/>
      <c r="D1" s="253"/>
      <c r="E1" s="253"/>
      <c r="F1" s="253"/>
      <c r="G1" s="253"/>
      <c r="H1" s="253"/>
      <c r="I1" s="253"/>
      <c r="J1" s="253"/>
      <c r="K1" s="254"/>
      <c r="L1" s="255"/>
      <c r="M1" s="255"/>
      <c r="N1" s="255"/>
      <c r="O1" s="255"/>
      <c r="P1" s="255"/>
      <c r="Q1" s="255"/>
      <c r="R1" s="255"/>
      <c r="S1" s="255"/>
      <c r="T1" s="254"/>
      <c r="U1" s="254"/>
      <c r="V1" s="254"/>
      <c r="W1" s="61"/>
      <c r="Y1" s="61"/>
      <c r="AA1" s="254"/>
    </row>
    <row r="2" spans="1:35" s="67" customFormat="1" ht="44.25" customHeight="1" x14ac:dyDescent="0.35">
      <c r="A2" s="63" t="s">
        <v>329</v>
      </c>
      <c r="B2" s="63" t="s">
        <v>167</v>
      </c>
      <c r="C2" s="63" t="s">
        <v>168</v>
      </c>
      <c r="D2" s="63" t="s">
        <v>169</v>
      </c>
      <c r="E2" s="63" t="s">
        <v>330</v>
      </c>
      <c r="F2" s="63" t="s">
        <v>331</v>
      </c>
      <c r="G2" s="63" t="s">
        <v>172</v>
      </c>
      <c r="H2" s="63" t="s">
        <v>173</v>
      </c>
      <c r="I2" s="63" t="s">
        <v>174</v>
      </c>
      <c r="J2" s="63" t="s">
        <v>175</v>
      </c>
      <c r="K2" s="181" t="s">
        <v>332</v>
      </c>
      <c r="L2" s="63" t="s">
        <v>176</v>
      </c>
      <c r="M2" s="63" t="s">
        <v>333</v>
      </c>
      <c r="N2" s="63" t="s">
        <v>178</v>
      </c>
      <c r="O2" s="63" t="s">
        <v>334</v>
      </c>
      <c r="P2" s="256"/>
      <c r="Q2" s="64" t="s">
        <v>335</v>
      </c>
      <c r="R2" s="65" t="s">
        <v>336</v>
      </c>
      <c r="S2" s="65" t="s">
        <v>337</v>
      </c>
      <c r="T2" s="65" t="s">
        <v>338</v>
      </c>
      <c r="U2" s="257" t="s">
        <v>339</v>
      </c>
      <c r="V2" s="258" t="s">
        <v>340</v>
      </c>
      <c r="W2" s="66"/>
      <c r="Y2" s="66"/>
      <c r="AA2" s="259" t="s">
        <v>180</v>
      </c>
    </row>
    <row r="3" spans="1:35" s="69" customFormat="1" ht="63.75" customHeight="1" x14ac:dyDescent="0.35">
      <c r="A3" s="260" t="s">
        <v>662</v>
      </c>
      <c r="B3" s="283" t="s">
        <v>237</v>
      </c>
      <c r="C3" s="289" t="s">
        <v>238</v>
      </c>
      <c r="D3" s="289" t="s">
        <v>325</v>
      </c>
      <c r="E3" s="263" t="s">
        <v>663</v>
      </c>
      <c r="F3" s="263" t="s">
        <v>664</v>
      </c>
      <c r="G3" s="263" t="s">
        <v>665</v>
      </c>
      <c r="H3" s="263" t="s">
        <v>666</v>
      </c>
      <c r="I3" s="264"/>
      <c r="J3" s="265"/>
      <c r="K3" s="263" t="s">
        <v>667</v>
      </c>
      <c r="L3" s="266"/>
      <c r="M3" s="249" t="s">
        <v>199</v>
      </c>
      <c r="N3" s="245" t="s">
        <v>499</v>
      </c>
      <c r="O3" s="249" t="s">
        <v>500</v>
      </c>
      <c r="P3" s="256"/>
      <c r="Q3" s="270" t="s">
        <v>668</v>
      </c>
      <c r="R3" s="271" t="s">
        <v>669</v>
      </c>
      <c r="S3" s="263" t="s">
        <v>670</v>
      </c>
      <c r="T3" s="263" t="s">
        <v>671</v>
      </c>
      <c r="U3" s="263" t="s">
        <v>672</v>
      </c>
      <c r="V3" s="263" t="s">
        <v>673</v>
      </c>
      <c r="W3" s="68"/>
      <c r="Y3" s="66"/>
      <c r="AA3" s="272" t="e">
        <f>IF(OR(J3="Fail",ISBLANK(J3)),INDEX('Issue Code Table'!C:C,MATCH(N:N,'Issue Code Table'!A:A,0)),IF(M3="Critical",6,IF(M3="Significant",5,IF(M3="Moderate",3,2))))</f>
        <v>#N/A</v>
      </c>
      <c r="AB3" s="66"/>
      <c r="AD3" s="66"/>
      <c r="AE3" s="66"/>
      <c r="AF3" s="66"/>
      <c r="AG3" s="66"/>
      <c r="AI3" s="66"/>
    </row>
    <row r="4" spans="1:35" s="69" customFormat="1" ht="66.75" customHeight="1" x14ac:dyDescent="0.35">
      <c r="A4" s="260" t="s">
        <v>674</v>
      </c>
      <c r="B4" s="273" t="s">
        <v>675</v>
      </c>
      <c r="C4" s="70" t="s">
        <v>676</v>
      </c>
      <c r="D4" s="289" t="s">
        <v>325</v>
      </c>
      <c r="E4" s="263" t="s">
        <v>677</v>
      </c>
      <c r="F4" s="263" t="s">
        <v>678</v>
      </c>
      <c r="G4" s="263" t="s">
        <v>679</v>
      </c>
      <c r="H4" s="274" t="s">
        <v>680</v>
      </c>
      <c r="I4" s="264"/>
      <c r="J4" s="265"/>
      <c r="K4" s="275" t="s">
        <v>681</v>
      </c>
      <c r="L4" s="266"/>
      <c r="M4" s="268" t="s">
        <v>199</v>
      </c>
      <c r="N4" s="281" t="s">
        <v>425</v>
      </c>
      <c r="O4" s="269" t="s">
        <v>426</v>
      </c>
      <c r="P4" s="256"/>
      <c r="Q4" s="270" t="s">
        <v>668</v>
      </c>
      <c r="R4" s="271" t="s">
        <v>682</v>
      </c>
      <c r="S4" s="263" t="s">
        <v>683</v>
      </c>
      <c r="T4" s="263" t="s">
        <v>684</v>
      </c>
      <c r="U4" s="263" t="s">
        <v>685</v>
      </c>
      <c r="V4" s="263" t="s">
        <v>686</v>
      </c>
      <c r="W4" s="68"/>
      <c r="Y4" s="66"/>
      <c r="AA4" s="272">
        <f>IF(OR(J4="Fail",ISBLANK(J4)),INDEX('Issue Code Table'!C:C,MATCH(N:N,'Issue Code Table'!A:A,0)),IF(M4="Critical",6,IF(M4="Significant",5,IF(M4="Moderate",3,2))))</f>
        <v>7</v>
      </c>
      <c r="AB4" s="66"/>
      <c r="AD4" s="66"/>
      <c r="AE4" s="66"/>
      <c r="AF4" s="66"/>
      <c r="AG4" s="66"/>
      <c r="AI4" s="66"/>
    </row>
    <row r="5" spans="1:35" s="71" customFormat="1" ht="69.75" customHeight="1" x14ac:dyDescent="0.35">
      <c r="A5" s="260" t="s">
        <v>687</v>
      </c>
      <c r="B5" s="262" t="s">
        <v>314</v>
      </c>
      <c r="C5" s="278" t="s">
        <v>315</v>
      </c>
      <c r="D5" s="289" t="s">
        <v>325</v>
      </c>
      <c r="E5" s="263" t="s">
        <v>688</v>
      </c>
      <c r="F5" s="263" t="s">
        <v>689</v>
      </c>
      <c r="G5" s="263" t="s">
        <v>690</v>
      </c>
      <c r="H5" s="274" t="s">
        <v>691</v>
      </c>
      <c r="I5" s="264"/>
      <c r="J5" s="265"/>
      <c r="K5" s="274" t="s">
        <v>692</v>
      </c>
      <c r="L5" s="266"/>
      <c r="M5" s="268" t="s">
        <v>199</v>
      </c>
      <c r="N5" s="281" t="s">
        <v>425</v>
      </c>
      <c r="O5" s="269" t="s">
        <v>426</v>
      </c>
      <c r="P5" s="256"/>
      <c r="Q5" s="270" t="s">
        <v>668</v>
      </c>
      <c r="R5" s="271" t="s">
        <v>693</v>
      </c>
      <c r="S5" s="263" t="s">
        <v>694</v>
      </c>
      <c r="T5" s="263" t="s">
        <v>695</v>
      </c>
      <c r="U5" s="263" t="s">
        <v>696</v>
      </c>
      <c r="V5" s="263" t="s">
        <v>697</v>
      </c>
      <c r="W5" s="68"/>
      <c r="Y5" s="66"/>
      <c r="AA5" s="272">
        <f>IF(OR(J5="Fail",ISBLANK(J5)),INDEX('Issue Code Table'!C:C,MATCH(N:N,'Issue Code Table'!A:A,0)),IF(M5="Critical",6,IF(M5="Significant",5,IF(M5="Moderate",3,2))))</f>
        <v>7</v>
      </c>
    </row>
    <row r="6" spans="1:35" s="71" customFormat="1" ht="57" customHeight="1" x14ac:dyDescent="0.35">
      <c r="A6" s="260" t="s">
        <v>698</v>
      </c>
      <c r="B6" s="262" t="s">
        <v>314</v>
      </c>
      <c r="C6" s="278" t="s">
        <v>315</v>
      </c>
      <c r="D6" s="289" t="s">
        <v>325</v>
      </c>
      <c r="E6" s="263" t="s">
        <v>699</v>
      </c>
      <c r="F6" s="263" t="s">
        <v>700</v>
      </c>
      <c r="G6" s="263" t="s">
        <v>701</v>
      </c>
      <c r="H6" s="263" t="s">
        <v>702</v>
      </c>
      <c r="I6" s="264"/>
      <c r="J6" s="265"/>
      <c r="K6" s="263" t="s">
        <v>703</v>
      </c>
      <c r="L6" s="266"/>
      <c r="M6" s="267" t="s">
        <v>208</v>
      </c>
      <c r="N6" s="268" t="s">
        <v>413</v>
      </c>
      <c r="O6" s="269" t="s">
        <v>414</v>
      </c>
      <c r="P6" s="256"/>
      <c r="Q6" s="270" t="s">
        <v>668</v>
      </c>
      <c r="R6" s="271" t="s">
        <v>704</v>
      </c>
      <c r="S6" s="263" t="s">
        <v>705</v>
      </c>
      <c r="T6" s="263" t="s">
        <v>706</v>
      </c>
      <c r="U6" s="263" t="s">
        <v>707</v>
      </c>
      <c r="V6" s="263"/>
      <c r="W6" s="68"/>
      <c r="Y6" s="66"/>
      <c r="AA6" s="272">
        <f>IF(OR(J6="Fail",ISBLANK(J6)),INDEX('Issue Code Table'!C:C,MATCH(N:N,'Issue Code Table'!A:A,0)),IF(M6="Critical",6,IF(M6="Significant",5,IF(M6="Moderate",3,2))))</f>
        <v>4</v>
      </c>
    </row>
    <row r="7" spans="1:35" s="71" customFormat="1" ht="64.5" customHeight="1" x14ac:dyDescent="0.35">
      <c r="A7" s="260" t="s">
        <v>708</v>
      </c>
      <c r="B7" s="262" t="s">
        <v>314</v>
      </c>
      <c r="C7" s="278" t="s">
        <v>315</v>
      </c>
      <c r="D7" s="289" t="s">
        <v>325</v>
      </c>
      <c r="E7" s="263" t="s">
        <v>709</v>
      </c>
      <c r="F7" s="263" t="s">
        <v>710</v>
      </c>
      <c r="G7" s="263" t="s">
        <v>711</v>
      </c>
      <c r="H7" s="263" t="s">
        <v>712</v>
      </c>
      <c r="I7" s="264"/>
      <c r="J7" s="265"/>
      <c r="K7" s="279" t="s">
        <v>713</v>
      </c>
      <c r="L7" s="266"/>
      <c r="M7" s="267" t="s">
        <v>208</v>
      </c>
      <c r="N7" s="268" t="s">
        <v>413</v>
      </c>
      <c r="O7" s="269" t="s">
        <v>414</v>
      </c>
      <c r="P7" s="256"/>
      <c r="Q7" s="270" t="s">
        <v>668</v>
      </c>
      <c r="R7" s="271" t="s">
        <v>714</v>
      </c>
      <c r="S7" s="263" t="s">
        <v>715</v>
      </c>
      <c r="T7" s="263" t="s">
        <v>716</v>
      </c>
      <c r="U7" s="263" t="s">
        <v>717</v>
      </c>
      <c r="V7" s="263"/>
      <c r="W7" s="68"/>
      <c r="Y7" s="66"/>
      <c r="AA7" s="272">
        <f>IF(OR(J7="Fail",ISBLANK(J7)),INDEX('Issue Code Table'!C:C,MATCH(N:N,'Issue Code Table'!A:A,0)),IF(M7="Critical",6,IF(M7="Significant",5,IF(M7="Moderate",3,2))))</f>
        <v>4</v>
      </c>
    </row>
    <row r="8" spans="1:35" s="71" customFormat="1" ht="43.5" customHeight="1" x14ac:dyDescent="0.35">
      <c r="A8" s="260" t="s">
        <v>718</v>
      </c>
      <c r="B8" s="261" t="s">
        <v>261</v>
      </c>
      <c r="C8" s="261" t="s">
        <v>262</v>
      </c>
      <c r="D8" s="289" t="s">
        <v>325</v>
      </c>
      <c r="E8" s="263" t="s">
        <v>719</v>
      </c>
      <c r="F8" s="263" t="s">
        <v>720</v>
      </c>
      <c r="G8" s="263" t="s">
        <v>721</v>
      </c>
      <c r="H8" s="263" t="s">
        <v>722</v>
      </c>
      <c r="I8" s="264"/>
      <c r="J8" s="265"/>
      <c r="K8" s="279" t="s">
        <v>723</v>
      </c>
      <c r="L8" s="266"/>
      <c r="M8" s="267" t="s">
        <v>208</v>
      </c>
      <c r="N8" s="268" t="s">
        <v>347</v>
      </c>
      <c r="O8" s="269" t="s">
        <v>348</v>
      </c>
      <c r="P8" s="256"/>
      <c r="Q8" s="270" t="s">
        <v>668</v>
      </c>
      <c r="R8" s="271" t="s">
        <v>724</v>
      </c>
      <c r="S8" s="263" t="s">
        <v>725</v>
      </c>
      <c r="T8" s="263" t="s">
        <v>726</v>
      </c>
      <c r="U8" s="263" t="s">
        <v>727</v>
      </c>
      <c r="V8" s="263"/>
      <c r="W8" s="68"/>
      <c r="Y8" s="66"/>
      <c r="AA8" s="272">
        <f>IF(OR(J8="Fail",ISBLANK(J8)),INDEX('Issue Code Table'!C:C,MATCH(N:N,'Issue Code Table'!A:A,0)),IF(M8="Critical",6,IF(M8="Significant",5,IF(M8="Moderate",3,2))))</f>
        <v>4</v>
      </c>
    </row>
    <row r="9" spans="1:35" s="71" customFormat="1" ht="66.75" customHeight="1" x14ac:dyDescent="0.35">
      <c r="A9" s="260" t="s">
        <v>728</v>
      </c>
      <c r="B9" s="276" t="s">
        <v>729</v>
      </c>
      <c r="C9" s="280" t="s">
        <v>730</v>
      </c>
      <c r="D9" s="289" t="s">
        <v>325</v>
      </c>
      <c r="E9" s="263" t="s">
        <v>731</v>
      </c>
      <c r="F9" s="263" t="s">
        <v>732</v>
      </c>
      <c r="G9" s="263" t="s">
        <v>733</v>
      </c>
      <c r="H9" s="263" t="s">
        <v>734</v>
      </c>
      <c r="I9" s="264"/>
      <c r="J9" s="265"/>
      <c r="K9" s="276" t="s">
        <v>735</v>
      </c>
      <c r="L9" s="266"/>
      <c r="M9" s="267" t="s">
        <v>199</v>
      </c>
      <c r="N9" s="268" t="s">
        <v>299</v>
      </c>
      <c r="O9" s="269" t="s">
        <v>300</v>
      </c>
      <c r="P9" s="256"/>
      <c r="Q9" s="270" t="s">
        <v>668</v>
      </c>
      <c r="R9" s="271" t="s">
        <v>736</v>
      </c>
      <c r="S9" s="263" t="s">
        <v>737</v>
      </c>
      <c r="T9" s="263" t="s">
        <v>738</v>
      </c>
      <c r="U9" s="263" t="s">
        <v>739</v>
      </c>
      <c r="V9" s="263" t="s">
        <v>740</v>
      </c>
      <c r="W9" s="68"/>
      <c r="Y9" s="66"/>
      <c r="AA9" s="272">
        <f>IF(OR(J9="Fail",ISBLANK(J9)),INDEX('Issue Code Table'!C:C,MATCH(N:N,'Issue Code Table'!A:A,0)),IF(M9="Critical",6,IF(M9="Significant",5,IF(M9="Moderate",3,2))))</f>
        <v>5</v>
      </c>
    </row>
    <row r="10" spans="1:35" s="71" customFormat="1" ht="66" customHeight="1" x14ac:dyDescent="0.35">
      <c r="A10" s="260" t="s">
        <v>741</v>
      </c>
      <c r="B10" s="261" t="s">
        <v>261</v>
      </c>
      <c r="C10" s="261" t="s">
        <v>262</v>
      </c>
      <c r="D10" s="289" t="s">
        <v>325</v>
      </c>
      <c r="E10" s="263" t="s">
        <v>742</v>
      </c>
      <c r="F10" s="263" t="s">
        <v>743</v>
      </c>
      <c r="G10" s="263" t="s">
        <v>744</v>
      </c>
      <c r="H10" s="263" t="s">
        <v>745</v>
      </c>
      <c r="I10" s="264"/>
      <c r="J10" s="265"/>
      <c r="K10" s="276" t="s">
        <v>746</v>
      </c>
      <c r="L10" s="266"/>
      <c r="M10" s="267" t="s">
        <v>199</v>
      </c>
      <c r="N10" s="268" t="s">
        <v>546</v>
      </c>
      <c r="O10" s="269" t="s">
        <v>547</v>
      </c>
      <c r="P10" s="256"/>
      <c r="Q10" s="270" t="s">
        <v>668</v>
      </c>
      <c r="R10" s="271">
        <v>1.1000000000000001</v>
      </c>
      <c r="S10" s="263" t="s">
        <v>747</v>
      </c>
      <c r="T10" s="263" t="s">
        <v>748</v>
      </c>
      <c r="U10" s="263" t="s">
        <v>749</v>
      </c>
      <c r="V10" s="263" t="s">
        <v>750</v>
      </c>
      <c r="W10" s="68"/>
      <c r="Y10" s="66"/>
      <c r="AA10" s="272">
        <f>IF(OR(J10="Fail",ISBLANK(J10)),INDEX('Issue Code Table'!C:C,MATCH(N:N,'Issue Code Table'!A:A,0)),IF(M10="Critical",6,IF(M10="Significant",5,IF(M10="Moderate",3,2))))</f>
        <v>5</v>
      </c>
    </row>
    <row r="11" spans="1:35" s="71" customFormat="1" ht="58.5" customHeight="1" x14ac:dyDescent="0.35">
      <c r="A11" s="260" t="s">
        <v>751</v>
      </c>
      <c r="B11" s="276" t="s">
        <v>302</v>
      </c>
      <c r="C11" s="277" t="s">
        <v>752</v>
      </c>
      <c r="D11" s="289" t="s">
        <v>325</v>
      </c>
      <c r="E11" s="263" t="s">
        <v>753</v>
      </c>
      <c r="F11" s="263" t="s">
        <v>754</v>
      </c>
      <c r="G11" s="263" t="s">
        <v>755</v>
      </c>
      <c r="H11" s="263" t="s">
        <v>756</v>
      </c>
      <c r="I11" s="264"/>
      <c r="J11" s="265"/>
      <c r="K11" s="276" t="s">
        <v>757</v>
      </c>
      <c r="L11" s="266"/>
      <c r="M11" s="267" t="s">
        <v>199</v>
      </c>
      <c r="N11" s="268" t="s">
        <v>546</v>
      </c>
      <c r="O11" s="269" t="s">
        <v>547</v>
      </c>
      <c r="P11" s="256"/>
      <c r="Q11" s="270" t="s">
        <v>668</v>
      </c>
      <c r="R11" s="271" t="s">
        <v>758</v>
      </c>
      <c r="S11" s="263" t="s">
        <v>759</v>
      </c>
      <c r="T11" s="263" t="s">
        <v>760</v>
      </c>
      <c r="U11" s="263" t="s">
        <v>760</v>
      </c>
      <c r="V11" s="263" t="s">
        <v>761</v>
      </c>
      <c r="W11" s="68"/>
      <c r="Y11" s="66"/>
      <c r="AA11" s="272">
        <f>IF(OR(J11="Fail",ISBLANK(J11)),INDEX('Issue Code Table'!C:C,MATCH(N:N,'Issue Code Table'!A:A,0)),IF(M11="Critical",6,IF(M11="Significant",5,IF(M11="Moderate",3,2))))</f>
        <v>5</v>
      </c>
    </row>
    <row r="12" spans="1:35" s="71" customFormat="1" ht="78.75" customHeight="1" x14ac:dyDescent="0.35">
      <c r="A12" s="260" t="s">
        <v>762</v>
      </c>
      <c r="B12" s="290" t="s">
        <v>763</v>
      </c>
      <c r="C12" s="168" t="s">
        <v>764</v>
      </c>
      <c r="D12" s="289" t="s">
        <v>325</v>
      </c>
      <c r="E12" s="263" t="s">
        <v>765</v>
      </c>
      <c r="F12" s="263" t="s">
        <v>766</v>
      </c>
      <c r="G12" s="263" t="s">
        <v>767</v>
      </c>
      <c r="H12" s="263" t="s">
        <v>768</v>
      </c>
      <c r="I12" s="264"/>
      <c r="J12" s="265"/>
      <c r="K12" s="276" t="s">
        <v>769</v>
      </c>
      <c r="L12" s="266"/>
      <c r="M12" s="169" t="s">
        <v>208</v>
      </c>
      <c r="N12" s="170" t="s">
        <v>770</v>
      </c>
      <c r="O12" s="171" t="s">
        <v>771</v>
      </c>
      <c r="P12" s="256"/>
      <c r="Q12" s="270" t="s">
        <v>668</v>
      </c>
      <c r="R12" s="271" t="s">
        <v>772</v>
      </c>
      <c r="S12" s="263" t="s">
        <v>773</v>
      </c>
      <c r="T12" s="263" t="s">
        <v>774</v>
      </c>
      <c r="U12" s="263" t="s">
        <v>775</v>
      </c>
      <c r="V12" s="263"/>
      <c r="W12" s="68"/>
      <c r="Y12" s="66"/>
      <c r="AA12" s="272">
        <f>IF(OR(J12="Fail",ISBLANK(J12)),INDEX('Issue Code Table'!C:C,MATCH(N:N,'Issue Code Table'!A:A,0)),IF(M12="Critical",6,IF(M12="Significant",5,IF(M12="Moderate",3,2))))</f>
        <v>3</v>
      </c>
    </row>
    <row r="13" spans="1:35" s="71" customFormat="1" ht="87" customHeight="1" x14ac:dyDescent="0.35">
      <c r="A13" s="260" t="s">
        <v>776</v>
      </c>
      <c r="B13" s="172" t="s">
        <v>261</v>
      </c>
      <c r="C13" s="173" t="s">
        <v>262</v>
      </c>
      <c r="D13" s="289" t="s">
        <v>325</v>
      </c>
      <c r="E13" s="263" t="s">
        <v>777</v>
      </c>
      <c r="F13" s="263" t="s">
        <v>778</v>
      </c>
      <c r="G13" s="263" t="s">
        <v>779</v>
      </c>
      <c r="H13" s="263" t="s">
        <v>780</v>
      </c>
      <c r="I13" s="264"/>
      <c r="J13" s="265"/>
      <c r="K13" s="263" t="s">
        <v>781</v>
      </c>
      <c r="L13" s="266"/>
      <c r="M13" s="267" t="s">
        <v>328</v>
      </c>
      <c r="N13" s="268" t="s">
        <v>782</v>
      </c>
      <c r="O13" s="269" t="s">
        <v>783</v>
      </c>
      <c r="P13" s="256"/>
      <c r="Q13" s="270" t="s">
        <v>668</v>
      </c>
      <c r="R13" s="271" t="s">
        <v>784</v>
      </c>
      <c r="S13" s="263" t="s">
        <v>785</v>
      </c>
      <c r="T13" s="263" t="s">
        <v>786</v>
      </c>
      <c r="U13" s="263" t="s">
        <v>787</v>
      </c>
      <c r="V13" s="263"/>
      <c r="W13" s="68"/>
      <c r="Y13" s="66"/>
      <c r="AA13" s="272">
        <f>IF(OR(J13="Fail",ISBLANK(J13)),INDEX('Issue Code Table'!C:C,MATCH(N:N,'Issue Code Table'!A:A,0)),IF(M13="Critical",6,IF(M13="Significant",5,IF(M13="Moderate",3,2))))</f>
        <v>1</v>
      </c>
    </row>
    <row r="14" spans="1:35" s="71" customFormat="1" ht="75.75" customHeight="1" x14ac:dyDescent="0.35">
      <c r="A14" s="260" t="s">
        <v>788</v>
      </c>
      <c r="B14" s="168" t="s">
        <v>789</v>
      </c>
      <c r="C14" s="174" t="s">
        <v>790</v>
      </c>
      <c r="D14" s="289" t="s">
        <v>325</v>
      </c>
      <c r="E14" s="263" t="s">
        <v>791</v>
      </c>
      <c r="F14" s="263" t="s">
        <v>792</v>
      </c>
      <c r="G14" s="263" t="s">
        <v>793</v>
      </c>
      <c r="H14" s="263" t="s">
        <v>794</v>
      </c>
      <c r="I14" s="264"/>
      <c r="J14" s="265"/>
      <c r="K14" s="279" t="s">
        <v>795</v>
      </c>
      <c r="L14" s="266"/>
      <c r="M14" s="267" t="s">
        <v>199</v>
      </c>
      <c r="N14" s="268" t="s">
        <v>796</v>
      </c>
      <c r="O14" s="269" t="s">
        <v>797</v>
      </c>
      <c r="P14" s="256"/>
      <c r="Q14" s="270" t="s">
        <v>668</v>
      </c>
      <c r="R14" s="270" t="s">
        <v>798</v>
      </c>
      <c r="S14" s="263" t="s">
        <v>799</v>
      </c>
      <c r="T14" s="263" t="s">
        <v>800</v>
      </c>
      <c r="U14" s="263" t="s">
        <v>801</v>
      </c>
      <c r="V14" s="263" t="s">
        <v>802</v>
      </c>
      <c r="W14" s="68"/>
      <c r="Y14" s="66"/>
      <c r="AA14" s="272">
        <f>IF(OR(J14="Fail",ISBLANK(J14)),INDEX('Issue Code Table'!C:C,MATCH(N:N,'Issue Code Table'!A:A,0)),IF(M14="Critical",6,IF(M14="Significant",5,IF(M14="Moderate",3,2))))</f>
        <v>5</v>
      </c>
    </row>
    <row r="15" spans="1:35" s="71" customFormat="1" ht="80.25" customHeight="1" x14ac:dyDescent="0.35">
      <c r="A15" s="260" t="s">
        <v>803</v>
      </c>
      <c r="B15" s="276" t="s">
        <v>804</v>
      </c>
      <c r="C15" s="174" t="s">
        <v>805</v>
      </c>
      <c r="D15" s="289" t="s">
        <v>325</v>
      </c>
      <c r="E15" s="263" t="s">
        <v>806</v>
      </c>
      <c r="F15" s="263" t="s">
        <v>807</v>
      </c>
      <c r="G15" s="263" t="s">
        <v>808</v>
      </c>
      <c r="H15" s="263" t="s">
        <v>809</v>
      </c>
      <c r="I15" s="264"/>
      <c r="J15" s="265"/>
      <c r="K15" s="279" t="s">
        <v>810</v>
      </c>
      <c r="L15" s="266"/>
      <c r="M15" s="169" t="s">
        <v>199</v>
      </c>
      <c r="N15" s="268" t="s">
        <v>811</v>
      </c>
      <c r="O15" s="269" t="s">
        <v>812</v>
      </c>
      <c r="P15" s="256"/>
      <c r="Q15" s="270" t="s">
        <v>668</v>
      </c>
      <c r="R15" s="270" t="s">
        <v>813</v>
      </c>
      <c r="S15" s="263" t="s">
        <v>814</v>
      </c>
      <c r="T15" s="263" t="s">
        <v>815</v>
      </c>
      <c r="U15" s="263" t="s">
        <v>816</v>
      </c>
      <c r="V15" s="263" t="s">
        <v>817</v>
      </c>
      <c r="W15" s="68"/>
      <c r="Y15" s="66"/>
      <c r="AA15" s="272">
        <f>IF(OR(J15="Fail",ISBLANK(J15)),INDEX('Issue Code Table'!C:C,MATCH(N:N,'Issue Code Table'!A:A,0)),IF(M15="Critical",6,IF(M15="Significant",5,IF(M15="Moderate",3,2))))</f>
        <v>6</v>
      </c>
    </row>
    <row r="16" spans="1:35" s="71" customFormat="1" ht="93.75" customHeight="1" x14ac:dyDescent="0.35">
      <c r="A16" s="260" t="s">
        <v>818</v>
      </c>
      <c r="B16" s="175" t="s">
        <v>229</v>
      </c>
      <c r="C16" s="72" t="s">
        <v>819</v>
      </c>
      <c r="D16" s="289" t="s">
        <v>325</v>
      </c>
      <c r="E16" s="263" t="s">
        <v>820</v>
      </c>
      <c r="F16" s="263" t="s">
        <v>821</v>
      </c>
      <c r="G16" s="263" t="s">
        <v>822</v>
      </c>
      <c r="H16" s="263" t="s">
        <v>823</v>
      </c>
      <c r="I16" s="264"/>
      <c r="J16" s="265"/>
      <c r="K16" s="279" t="s">
        <v>824</v>
      </c>
      <c r="L16" s="266"/>
      <c r="M16" s="169" t="s">
        <v>199</v>
      </c>
      <c r="N16" s="268" t="s">
        <v>825</v>
      </c>
      <c r="O16" s="269" t="s">
        <v>826</v>
      </c>
      <c r="P16" s="256"/>
      <c r="Q16" s="270" t="s">
        <v>668</v>
      </c>
      <c r="R16" s="270" t="s">
        <v>827</v>
      </c>
      <c r="S16" s="263" t="s">
        <v>828</v>
      </c>
      <c r="T16" s="263" t="s">
        <v>829</v>
      </c>
      <c r="U16" s="263" t="s">
        <v>830</v>
      </c>
      <c r="V16" s="263" t="s">
        <v>831</v>
      </c>
      <c r="W16" s="68"/>
      <c r="Y16" s="66"/>
      <c r="AA16" s="272">
        <f>IF(OR(J16="Fail",ISBLANK(J16)),INDEX('Issue Code Table'!C:C,MATCH(N:N,'Issue Code Table'!A:A,0)),IF(M16="Critical",6,IF(M16="Significant",5,IF(M16="Moderate",3,2))))</f>
        <v>6</v>
      </c>
    </row>
    <row r="17" spans="1:27" s="71" customFormat="1" ht="87.75" customHeight="1" x14ac:dyDescent="0.35">
      <c r="A17" s="260" t="s">
        <v>832</v>
      </c>
      <c r="B17" s="276" t="s">
        <v>354</v>
      </c>
      <c r="C17" s="174" t="s">
        <v>833</v>
      </c>
      <c r="D17" s="289" t="s">
        <v>325</v>
      </c>
      <c r="E17" s="263" t="s">
        <v>834</v>
      </c>
      <c r="F17" s="263" t="s">
        <v>835</v>
      </c>
      <c r="G17" s="263" t="s">
        <v>836</v>
      </c>
      <c r="H17" s="263" t="s">
        <v>837</v>
      </c>
      <c r="I17" s="264"/>
      <c r="J17" s="265"/>
      <c r="K17" s="279" t="s">
        <v>838</v>
      </c>
      <c r="L17" s="176"/>
      <c r="M17" s="169" t="s">
        <v>199</v>
      </c>
      <c r="N17" s="170" t="s">
        <v>299</v>
      </c>
      <c r="O17" s="169" t="s">
        <v>300</v>
      </c>
      <c r="P17" s="256"/>
      <c r="Q17" s="270" t="s">
        <v>668</v>
      </c>
      <c r="R17" s="270">
        <v>1.2</v>
      </c>
      <c r="S17" s="263" t="s">
        <v>839</v>
      </c>
      <c r="T17" s="263" t="s">
        <v>840</v>
      </c>
      <c r="U17" s="263" t="s">
        <v>841</v>
      </c>
      <c r="V17" s="263" t="s">
        <v>842</v>
      </c>
      <c r="W17" s="68"/>
      <c r="Y17" s="66"/>
      <c r="AA17" s="272">
        <f>IF(OR(J17="Fail",ISBLANK(J17)),INDEX('Issue Code Table'!C:C,MATCH(N:N,'Issue Code Table'!A:A,0)),IF(M17="Critical",6,IF(M17="Significant",5,IF(M17="Moderate",3,2))))</f>
        <v>5</v>
      </c>
    </row>
    <row r="18" spans="1:27" s="71" customFormat="1" ht="83.15" customHeight="1" x14ac:dyDescent="0.35">
      <c r="A18" s="260" t="s">
        <v>843</v>
      </c>
      <c r="B18" s="169" t="s">
        <v>405</v>
      </c>
      <c r="C18" s="182" t="s">
        <v>406</v>
      </c>
      <c r="D18" s="289" t="s">
        <v>325</v>
      </c>
      <c r="E18" s="263" t="s">
        <v>844</v>
      </c>
      <c r="F18" s="263" t="s">
        <v>845</v>
      </c>
      <c r="G18" s="263" t="s">
        <v>846</v>
      </c>
      <c r="H18" s="263" t="s">
        <v>847</v>
      </c>
      <c r="I18" s="264"/>
      <c r="J18" s="265"/>
      <c r="K18" s="263" t="s">
        <v>848</v>
      </c>
      <c r="L18" s="266"/>
      <c r="M18" s="267" t="s">
        <v>208</v>
      </c>
      <c r="N18" s="268" t="s">
        <v>413</v>
      </c>
      <c r="O18" s="269" t="s">
        <v>414</v>
      </c>
      <c r="P18" s="256"/>
      <c r="Q18" s="271" t="s">
        <v>668</v>
      </c>
      <c r="R18" s="271" t="s">
        <v>849</v>
      </c>
      <c r="S18" s="263" t="s">
        <v>850</v>
      </c>
      <c r="T18" s="263" t="s">
        <v>851</v>
      </c>
      <c r="U18" s="263" t="s">
        <v>852</v>
      </c>
      <c r="V18" s="263"/>
      <c r="W18" s="68"/>
      <c r="Y18" s="66"/>
      <c r="AA18" s="272">
        <f>IF(OR(J18="Fail",ISBLANK(J18)),INDEX('Issue Code Table'!C:C,MATCH(N:N,'Issue Code Table'!A:A,0)),IF(M18="Critical",6,IF(M18="Significant",5,IF(M18="Moderate",3,2))))</f>
        <v>4</v>
      </c>
    </row>
    <row r="19" spans="1:27" s="71" customFormat="1" ht="83.15" customHeight="1" x14ac:dyDescent="0.35">
      <c r="A19" s="260" t="s">
        <v>853</v>
      </c>
      <c r="B19" s="276" t="s">
        <v>294</v>
      </c>
      <c r="C19" s="174" t="s">
        <v>854</v>
      </c>
      <c r="D19" s="289" t="s">
        <v>325</v>
      </c>
      <c r="E19" s="263" t="s">
        <v>855</v>
      </c>
      <c r="F19" s="263" t="s">
        <v>856</v>
      </c>
      <c r="G19" s="263" t="s">
        <v>857</v>
      </c>
      <c r="H19" s="263" t="s">
        <v>858</v>
      </c>
      <c r="I19" s="264"/>
      <c r="J19" s="265"/>
      <c r="K19" s="263" t="s">
        <v>859</v>
      </c>
      <c r="L19" s="266"/>
      <c r="M19" s="169" t="s">
        <v>199</v>
      </c>
      <c r="N19" s="170" t="s">
        <v>299</v>
      </c>
      <c r="O19" s="169" t="s">
        <v>300</v>
      </c>
      <c r="P19" s="256"/>
      <c r="Q19" s="271" t="s">
        <v>668</v>
      </c>
      <c r="R19" s="271" t="s">
        <v>860</v>
      </c>
      <c r="S19" s="263" t="s">
        <v>861</v>
      </c>
      <c r="T19" s="263" t="s">
        <v>862</v>
      </c>
      <c r="U19" s="263" t="s">
        <v>863</v>
      </c>
      <c r="V19" s="263" t="s">
        <v>864</v>
      </c>
      <c r="W19" s="68"/>
      <c r="Y19" s="66"/>
      <c r="AA19" s="272">
        <f>IF(OR(J19="Fail",ISBLANK(J19)),INDEX('Issue Code Table'!C:C,MATCH(N:N,'Issue Code Table'!A:A,0)),IF(M19="Critical",6,IF(M19="Significant",5,IF(M19="Moderate",3,2))))</f>
        <v>5</v>
      </c>
    </row>
    <row r="20" spans="1:27" s="71" customFormat="1" ht="83.15" customHeight="1" x14ac:dyDescent="0.35">
      <c r="A20" s="260" t="s">
        <v>865</v>
      </c>
      <c r="B20" s="175" t="s">
        <v>237</v>
      </c>
      <c r="C20" s="72" t="s">
        <v>238</v>
      </c>
      <c r="D20" s="289" t="s">
        <v>325</v>
      </c>
      <c r="E20" s="263" t="s">
        <v>866</v>
      </c>
      <c r="F20" s="263" t="s">
        <v>867</v>
      </c>
      <c r="G20" s="263" t="s">
        <v>868</v>
      </c>
      <c r="H20" s="263" t="s">
        <v>869</v>
      </c>
      <c r="I20" s="264"/>
      <c r="J20" s="265"/>
      <c r="K20" s="263" t="s">
        <v>870</v>
      </c>
      <c r="L20" s="266"/>
      <c r="M20" s="267" t="s">
        <v>199</v>
      </c>
      <c r="N20" s="268" t="s">
        <v>511</v>
      </c>
      <c r="O20" s="269" t="s">
        <v>512</v>
      </c>
      <c r="P20" s="256"/>
      <c r="Q20" s="271" t="s">
        <v>668</v>
      </c>
      <c r="R20" s="271" t="s">
        <v>871</v>
      </c>
      <c r="S20" s="263" t="s">
        <v>872</v>
      </c>
      <c r="T20" s="263" t="s">
        <v>873</v>
      </c>
      <c r="U20" s="263" t="s">
        <v>874</v>
      </c>
      <c r="V20" s="263" t="s">
        <v>875</v>
      </c>
      <c r="W20" s="68"/>
      <c r="Y20" s="66"/>
      <c r="AA20" s="272">
        <f>IF(OR(J20="Fail",ISBLANK(J20)),INDEX('Issue Code Table'!C:C,MATCH(N:N,'Issue Code Table'!A:A,0)),IF(M20="Critical",6,IF(M20="Significant",5,IF(M20="Moderate",3,2))))</f>
        <v>5</v>
      </c>
    </row>
    <row r="21" spans="1:27" s="71" customFormat="1" ht="57.75" customHeight="1" x14ac:dyDescent="0.35">
      <c r="A21" s="260" t="s">
        <v>876</v>
      </c>
      <c r="B21" s="169" t="s">
        <v>405</v>
      </c>
      <c r="C21" s="182" t="s">
        <v>406</v>
      </c>
      <c r="D21" s="289" t="s">
        <v>325</v>
      </c>
      <c r="E21" s="263" t="s">
        <v>877</v>
      </c>
      <c r="F21" s="263" t="s">
        <v>878</v>
      </c>
      <c r="G21" s="263" t="s">
        <v>879</v>
      </c>
      <c r="H21" s="263" t="s">
        <v>880</v>
      </c>
      <c r="I21" s="264"/>
      <c r="J21" s="265"/>
      <c r="K21" s="279" t="s">
        <v>881</v>
      </c>
      <c r="L21" s="266"/>
      <c r="M21" s="170" t="s">
        <v>208</v>
      </c>
      <c r="N21" s="177" t="s">
        <v>882</v>
      </c>
      <c r="O21" s="178" t="s">
        <v>883</v>
      </c>
      <c r="P21" s="256"/>
      <c r="Q21" s="271" t="s">
        <v>668</v>
      </c>
      <c r="R21" s="271" t="s">
        <v>884</v>
      </c>
      <c r="S21" s="263" t="s">
        <v>885</v>
      </c>
      <c r="T21" s="263" t="s">
        <v>886</v>
      </c>
      <c r="U21" s="263" t="s">
        <v>887</v>
      </c>
      <c r="V21" s="263"/>
      <c r="W21" s="68"/>
      <c r="Y21" s="66"/>
      <c r="AA21" s="272">
        <f>IF(OR(J21="Fail",ISBLANK(J21)),INDEX('Issue Code Table'!C:C,MATCH(N:N,'Issue Code Table'!A:A,0)),IF(M21="Critical",6,IF(M21="Significant",5,IF(M21="Moderate",3,2))))</f>
        <v>4</v>
      </c>
    </row>
    <row r="22" spans="1:27" s="71" customFormat="1" ht="58.5" customHeight="1" x14ac:dyDescent="0.35">
      <c r="A22" s="260" t="s">
        <v>888</v>
      </c>
      <c r="B22" s="169" t="s">
        <v>261</v>
      </c>
      <c r="C22" s="169" t="s">
        <v>262</v>
      </c>
      <c r="D22" s="289" t="s">
        <v>325</v>
      </c>
      <c r="E22" s="263" t="s">
        <v>889</v>
      </c>
      <c r="F22" s="263" t="s">
        <v>890</v>
      </c>
      <c r="G22" s="263" t="s">
        <v>891</v>
      </c>
      <c r="H22" s="263" t="s">
        <v>892</v>
      </c>
      <c r="I22" s="264"/>
      <c r="J22" s="265"/>
      <c r="K22" s="279" t="s">
        <v>893</v>
      </c>
      <c r="L22" s="266"/>
      <c r="M22" s="170" t="s">
        <v>199</v>
      </c>
      <c r="N22" s="177" t="s">
        <v>894</v>
      </c>
      <c r="O22" s="178" t="s">
        <v>895</v>
      </c>
      <c r="P22" s="256"/>
      <c r="Q22" s="271" t="s">
        <v>668</v>
      </c>
      <c r="R22" s="271" t="s">
        <v>896</v>
      </c>
      <c r="S22" s="263" t="s">
        <v>897</v>
      </c>
      <c r="T22" s="263" t="s">
        <v>898</v>
      </c>
      <c r="U22" s="263" t="s">
        <v>899</v>
      </c>
      <c r="V22" s="263" t="s">
        <v>900</v>
      </c>
      <c r="W22" s="68"/>
      <c r="Y22" s="66"/>
      <c r="AA22" s="272">
        <f>IF(OR(J22="Fail",ISBLANK(J22)),INDEX('Issue Code Table'!C:C,MATCH(N:N,'Issue Code Table'!A:A,0)),IF(M22="Critical",6,IF(M22="Significant",5,IF(M22="Moderate",3,2))))</f>
        <v>6</v>
      </c>
    </row>
    <row r="23" spans="1:27" s="71" customFormat="1" ht="44.25" customHeight="1" x14ac:dyDescent="0.35">
      <c r="A23" s="260" t="s">
        <v>901</v>
      </c>
      <c r="B23" s="276" t="s">
        <v>902</v>
      </c>
      <c r="C23" s="174" t="s">
        <v>903</v>
      </c>
      <c r="D23" s="289" t="s">
        <v>325</v>
      </c>
      <c r="E23" s="263" t="s">
        <v>904</v>
      </c>
      <c r="F23" s="263" t="s">
        <v>905</v>
      </c>
      <c r="G23" s="263" t="s">
        <v>906</v>
      </c>
      <c r="H23" s="263" t="s">
        <v>907</v>
      </c>
      <c r="I23" s="264"/>
      <c r="J23" s="265"/>
      <c r="K23" s="279" t="s">
        <v>908</v>
      </c>
      <c r="L23" s="266"/>
      <c r="M23" s="267" t="s">
        <v>199</v>
      </c>
      <c r="N23" s="268" t="s">
        <v>546</v>
      </c>
      <c r="O23" s="269" t="s">
        <v>547</v>
      </c>
      <c r="P23" s="256"/>
      <c r="Q23" s="271" t="s">
        <v>668</v>
      </c>
      <c r="R23" s="271" t="s">
        <v>909</v>
      </c>
      <c r="S23" s="263" t="s">
        <v>910</v>
      </c>
      <c r="T23" s="263" t="s">
        <v>911</v>
      </c>
      <c r="U23" s="263" t="s">
        <v>912</v>
      </c>
      <c r="V23" s="263" t="s">
        <v>913</v>
      </c>
      <c r="W23" s="68"/>
      <c r="Y23" s="66"/>
      <c r="AA23" s="272">
        <f>IF(OR(J23="Fail",ISBLANK(J23)),INDEX('Issue Code Table'!C:C,MATCH(N:N,'Issue Code Table'!A:A,0)),IF(M23="Critical",6,IF(M23="Significant",5,IF(M23="Moderate",3,2))))</f>
        <v>5</v>
      </c>
    </row>
    <row r="24" spans="1:27" s="71" customFormat="1" ht="60.75" customHeight="1" x14ac:dyDescent="0.35">
      <c r="A24" s="260" t="s">
        <v>914</v>
      </c>
      <c r="B24" s="173" t="s">
        <v>354</v>
      </c>
      <c r="C24" s="70" t="s">
        <v>355</v>
      </c>
      <c r="D24" s="289" t="s">
        <v>325</v>
      </c>
      <c r="E24" s="263" t="s">
        <v>915</v>
      </c>
      <c r="F24" s="263" t="s">
        <v>916</v>
      </c>
      <c r="G24" s="263" t="s">
        <v>917</v>
      </c>
      <c r="H24" s="263" t="s">
        <v>918</v>
      </c>
      <c r="I24" s="264"/>
      <c r="J24" s="265"/>
      <c r="K24" s="279" t="s">
        <v>919</v>
      </c>
      <c r="L24" s="266"/>
      <c r="M24" s="267" t="s">
        <v>199</v>
      </c>
      <c r="N24" s="268" t="s">
        <v>546</v>
      </c>
      <c r="O24" s="269" t="s">
        <v>547</v>
      </c>
      <c r="P24" s="256"/>
      <c r="Q24" s="271" t="s">
        <v>668</v>
      </c>
      <c r="R24" s="271" t="s">
        <v>920</v>
      </c>
      <c r="S24" s="263" t="s">
        <v>921</v>
      </c>
      <c r="T24" s="263" t="s">
        <v>922</v>
      </c>
      <c r="U24" s="263" t="s">
        <v>923</v>
      </c>
      <c r="V24" s="263" t="s">
        <v>924</v>
      </c>
      <c r="W24" s="68"/>
      <c r="Y24" s="66"/>
      <c r="AA24" s="272">
        <f>IF(OR(J24="Fail",ISBLANK(J24)),INDEX('Issue Code Table'!C:C,MATCH(N:N,'Issue Code Table'!A:A,0)),IF(M24="Critical",6,IF(M24="Significant",5,IF(M24="Moderate",3,2))))</f>
        <v>5</v>
      </c>
    </row>
    <row r="25" spans="1:27" s="71" customFormat="1" ht="59.25" customHeight="1" x14ac:dyDescent="0.35">
      <c r="A25" s="260" t="s">
        <v>925</v>
      </c>
      <c r="B25" s="173" t="s">
        <v>354</v>
      </c>
      <c r="C25" s="70" t="s">
        <v>355</v>
      </c>
      <c r="D25" s="289" t="s">
        <v>325</v>
      </c>
      <c r="E25" s="263" t="s">
        <v>926</v>
      </c>
      <c r="F25" s="263" t="s">
        <v>927</v>
      </c>
      <c r="G25" s="263" t="s">
        <v>928</v>
      </c>
      <c r="H25" s="263" t="s">
        <v>929</v>
      </c>
      <c r="I25" s="264"/>
      <c r="J25" s="265"/>
      <c r="K25" s="279" t="s">
        <v>930</v>
      </c>
      <c r="L25" s="266"/>
      <c r="M25" s="267" t="s">
        <v>199</v>
      </c>
      <c r="N25" s="268" t="s">
        <v>299</v>
      </c>
      <c r="O25" s="269" t="s">
        <v>300</v>
      </c>
      <c r="P25" s="256"/>
      <c r="Q25" s="271" t="s">
        <v>931</v>
      </c>
      <c r="R25" s="271" t="s">
        <v>932</v>
      </c>
      <c r="S25" s="263" t="s">
        <v>933</v>
      </c>
      <c r="T25" s="263" t="s">
        <v>934</v>
      </c>
      <c r="U25" s="263" t="s">
        <v>935</v>
      </c>
      <c r="V25" s="263" t="s">
        <v>936</v>
      </c>
      <c r="W25" s="68"/>
      <c r="Y25" s="66"/>
      <c r="AA25" s="272">
        <f>IF(OR(J25="Fail",ISBLANK(J25)),INDEX('Issue Code Table'!C:C,MATCH(N:N,'Issue Code Table'!A:A,0)),IF(M25="Critical",6,IF(M25="Significant",5,IF(M25="Moderate",3,2))))</f>
        <v>5</v>
      </c>
    </row>
    <row r="26" spans="1:27" s="71" customFormat="1" ht="55.5" customHeight="1" x14ac:dyDescent="0.35">
      <c r="A26" s="260" t="s">
        <v>937</v>
      </c>
      <c r="B26" s="273" t="s">
        <v>354</v>
      </c>
      <c r="C26" s="70" t="s">
        <v>355</v>
      </c>
      <c r="D26" s="289" t="s">
        <v>325</v>
      </c>
      <c r="E26" s="263" t="s">
        <v>938</v>
      </c>
      <c r="F26" s="263" t="s">
        <v>939</v>
      </c>
      <c r="G26" s="263" t="s">
        <v>940</v>
      </c>
      <c r="H26" s="263" t="s">
        <v>941</v>
      </c>
      <c r="I26" s="264"/>
      <c r="J26" s="265"/>
      <c r="K26" s="279" t="s">
        <v>942</v>
      </c>
      <c r="L26" s="266"/>
      <c r="M26" s="267" t="s">
        <v>199</v>
      </c>
      <c r="N26" s="268" t="s">
        <v>546</v>
      </c>
      <c r="O26" s="269" t="s">
        <v>547</v>
      </c>
      <c r="P26" s="256"/>
      <c r="Q26" s="271" t="s">
        <v>931</v>
      </c>
      <c r="R26" s="271" t="s">
        <v>943</v>
      </c>
      <c r="S26" s="263" t="s">
        <v>944</v>
      </c>
      <c r="T26" s="263" t="s">
        <v>945</v>
      </c>
      <c r="U26" s="263" t="s">
        <v>946</v>
      </c>
      <c r="V26" s="263" t="s">
        <v>947</v>
      </c>
      <c r="W26" s="68"/>
      <c r="Y26" s="66"/>
      <c r="AA26" s="272">
        <f>IF(OR(J26="Fail",ISBLANK(J26)),INDEX('Issue Code Table'!C:C,MATCH(N:N,'Issue Code Table'!A:A,0)),IF(M26="Critical",6,IF(M26="Significant",5,IF(M26="Moderate",3,2))))</f>
        <v>5</v>
      </c>
    </row>
    <row r="27" spans="1:27" s="71" customFormat="1" ht="69" customHeight="1" x14ac:dyDescent="0.35">
      <c r="A27" s="260" t="s">
        <v>948</v>
      </c>
      <c r="B27" s="273" t="s">
        <v>354</v>
      </c>
      <c r="C27" s="70" t="s">
        <v>355</v>
      </c>
      <c r="D27" s="289" t="s">
        <v>325</v>
      </c>
      <c r="E27" s="263" t="s">
        <v>949</v>
      </c>
      <c r="F27" s="263" t="s">
        <v>950</v>
      </c>
      <c r="G27" s="263" t="s">
        <v>951</v>
      </c>
      <c r="H27" s="263" t="s">
        <v>952</v>
      </c>
      <c r="I27" s="264"/>
      <c r="J27" s="265"/>
      <c r="K27" s="176" t="s">
        <v>953</v>
      </c>
      <c r="L27" s="266"/>
      <c r="M27" s="267" t="s">
        <v>199</v>
      </c>
      <c r="N27" s="268" t="s">
        <v>546</v>
      </c>
      <c r="O27" s="269" t="s">
        <v>547</v>
      </c>
      <c r="P27" s="256"/>
      <c r="Q27" s="271" t="s">
        <v>931</v>
      </c>
      <c r="R27" s="271" t="s">
        <v>954</v>
      </c>
      <c r="S27" s="263" t="s">
        <v>955</v>
      </c>
      <c r="T27" s="263" t="s">
        <v>956</v>
      </c>
      <c r="U27" s="263" t="s">
        <v>957</v>
      </c>
      <c r="V27" s="263" t="s">
        <v>958</v>
      </c>
      <c r="W27" s="68"/>
      <c r="Y27" s="66"/>
      <c r="AA27" s="272">
        <f>IF(OR(J27="Fail",ISBLANK(J27)),INDEX('Issue Code Table'!C:C,MATCH(N:N,'Issue Code Table'!A:A,0)),IF(M27="Critical",6,IF(M27="Significant",5,IF(M27="Moderate",3,2))))</f>
        <v>5</v>
      </c>
    </row>
    <row r="28" spans="1:27" s="71" customFormat="1" ht="51.75" customHeight="1" x14ac:dyDescent="0.35">
      <c r="A28" s="260" t="s">
        <v>959</v>
      </c>
      <c r="B28" s="273" t="s">
        <v>354</v>
      </c>
      <c r="C28" s="70" t="s">
        <v>355</v>
      </c>
      <c r="D28" s="289" t="s">
        <v>325</v>
      </c>
      <c r="E28" s="263" t="s">
        <v>960</v>
      </c>
      <c r="F28" s="263" t="s">
        <v>961</v>
      </c>
      <c r="G28" s="263" t="s">
        <v>962</v>
      </c>
      <c r="H28" s="263" t="s">
        <v>963</v>
      </c>
      <c r="I28" s="264"/>
      <c r="J28" s="265"/>
      <c r="K28" s="279" t="s">
        <v>964</v>
      </c>
      <c r="L28" s="266"/>
      <c r="M28" s="267" t="s">
        <v>328</v>
      </c>
      <c r="N28" s="268" t="s">
        <v>373</v>
      </c>
      <c r="O28" s="269" t="s">
        <v>374</v>
      </c>
      <c r="P28" s="256"/>
      <c r="Q28" s="271" t="s">
        <v>931</v>
      </c>
      <c r="R28" s="271" t="s">
        <v>965</v>
      </c>
      <c r="S28" s="263" t="s">
        <v>966</v>
      </c>
      <c r="T28" s="263" t="s">
        <v>967</v>
      </c>
      <c r="U28" s="263" t="s">
        <v>968</v>
      </c>
      <c r="V28" s="263"/>
      <c r="W28" s="68"/>
      <c r="Y28" s="66"/>
      <c r="AA28" s="272">
        <f>IF(OR(J28="Fail",ISBLANK(J28)),INDEX('Issue Code Table'!C:C,MATCH(N:N,'Issue Code Table'!A:A,0)),IF(M28="Critical",6,IF(M28="Significant",5,IF(M28="Moderate",3,2))))</f>
        <v>1</v>
      </c>
    </row>
    <row r="29" spans="1:27" s="71" customFormat="1" ht="51.75" customHeight="1" x14ac:dyDescent="0.35">
      <c r="A29" s="260" t="s">
        <v>969</v>
      </c>
      <c r="B29" s="273" t="s">
        <v>354</v>
      </c>
      <c r="C29" s="70" t="s">
        <v>355</v>
      </c>
      <c r="D29" s="289" t="s">
        <v>325</v>
      </c>
      <c r="E29" s="263" t="s">
        <v>970</v>
      </c>
      <c r="F29" s="263" t="s">
        <v>971</v>
      </c>
      <c r="G29" s="263" t="s">
        <v>972</v>
      </c>
      <c r="H29" s="263" t="s">
        <v>973</v>
      </c>
      <c r="I29" s="264"/>
      <c r="J29" s="265"/>
      <c r="K29" s="263" t="s">
        <v>974</v>
      </c>
      <c r="L29" s="266"/>
      <c r="M29" s="267" t="s">
        <v>328</v>
      </c>
      <c r="N29" s="268" t="s">
        <v>373</v>
      </c>
      <c r="O29" s="269" t="s">
        <v>374</v>
      </c>
      <c r="P29" s="256"/>
      <c r="Q29" s="271" t="s">
        <v>931</v>
      </c>
      <c r="R29" s="271" t="s">
        <v>975</v>
      </c>
      <c r="S29" s="263" t="s">
        <v>976</v>
      </c>
      <c r="T29" s="263" t="s">
        <v>977</v>
      </c>
      <c r="U29" s="263" t="s">
        <v>978</v>
      </c>
      <c r="V29" s="263"/>
      <c r="W29" s="68"/>
      <c r="Y29" s="66"/>
      <c r="AA29" s="272">
        <f>IF(OR(J29="Fail",ISBLANK(J29)),INDEX('Issue Code Table'!C:C,MATCH(N:N,'Issue Code Table'!A:A,0)),IF(M29="Critical",6,IF(M29="Significant",5,IF(M29="Moderate",3,2))))</f>
        <v>1</v>
      </c>
    </row>
    <row r="30" spans="1:27" s="71" customFormat="1" ht="51.75" customHeight="1" x14ac:dyDescent="0.35">
      <c r="A30" s="260" t="s">
        <v>979</v>
      </c>
      <c r="B30" s="273" t="s">
        <v>354</v>
      </c>
      <c r="C30" s="70" t="s">
        <v>355</v>
      </c>
      <c r="D30" s="289" t="s">
        <v>325</v>
      </c>
      <c r="E30" s="263" t="s">
        <v>980</v>
      </c>
      <c r="F30" s="263" t="s">
        <v>981</v>
      </c>
      <c r="G30" s="263" t="s">
        <v>982</v>
      </c>
      <c r="H30" s="263" t="s">
        <v>983</v>
      </c>
      <c r="I30" s="264"/>
      <c r="J30" s="265"/>
      <c r="K30" s="279" t="s">
        <v>984</v>
      </c>
      <c r="L30" s="266"/>
      <c r="M30" s="267" t="s">
        <v>328</v>
      </c>
      <c r="N30" s="268" t="s">
        <v>373</v>
      </c>
      <c r="O30" s="269" t="s">
        <v>374</v>
      </c>
      <c r="P30" s="256"/>
      <c r="Q30" s="271" t="s">
        <v>931</v>
      </c>
      <c r="R30" s="271" t="s">
        <v>985</v>
      </c>
      <c r="S30" s="263" t="s">
        <v>986</v>
      </c>
      <c r="T30" s="263" t="s">
        <v>987</v>
      </c>
      <c r="U30" s="263" t="s">
        <v>988</v>
      </c>
      <c r="V30" s="263"/>
      <c r="W30" s="68"/>
      <c r="Y30" s="66"/>
      <c r="AA30" s="272">
        <f>IF(OR(J30="Fail",ISBLANK(J30)),INDEX('Issue Code Table'!C:C,MATCH(N:N,'Issue Code Table'!A:A,0)),IF(M30="Critical",6,IF(M30="Significant",5,IF(M30="Moderate",3,2))))</f>
        <v>1</v>
      </c>
    </row>
    <row r="31" spans="1:27" s="71" customFormat="1" ht="51.75" customHeight="1" x14ac:dyDescent="0.35">
      <c r="A31" s="260" t="s">
        <v>989</v>
      </c>
      <c r="B31" s="273" t="s">
        <v>354</v>
      </c>
      <c r="C31" s="70" t="s">
        <v>355</v>
      </c>
      <c r="D31" s="289" t="s">
        <v>325</v>
      </c>
      <c r="E31" s="263" t="s">
        <v>990</v>
      </c>
      <c r="F31" s="263" t="s">
        <v>991</v>
      </c>
      <c r="G31" s="263" t="s">
        <v>992</v>
      </c>
      <c r="H31" s="263" t="s">
        <v>993</v>
      </c>
      <c r="I31" s="264"/>
      <c r="J31" s="265"/>
      <c r="K31" s="279" t="s">
        <v>994</v>
      </c>
      <c r="L31" s="266"/>
      <c r="M31" s="267" t="s">
        <v>328</v>
      </c>
      <c r="N31" s="268" t="s">
        <v>373</v>
      </c>
      <c r="O31" s="269" t="s">
        <v>374</v>
      </c>
      <c r="P31" s="256"/>
      <c r="Q31" s="271" t="s">
        <v>931</v>
      </c>
      <c r="R31" s="271" t="s">
        <v>995</v>
      </c>
      <c r="S31" s="263" t="s">
        <v>996</v>
      </c>
      <c r="T31" s="263" t="s">
        <v>997</v>
      </c>
      <c r="U31" s="263" t="s">
        <v>998</v>
      </c>
      <c r="V31" s="263"/>
      <c r="W31" s="68"/>
      <c r="Y31" s="66"/>
      <c r="AA31" s="272">
        <f>IF(OR(J31="Fail",ISBLANK(J31)),INDEX('Issue Code Table'!C:C,MATCH(N:N,'Issue Code Table'!A:A,0)),IF(M31="Critical",6,IF(M31="Significant",5,IF(M31="Moderate",3,2))))</f>
        <v>1</v>
      </c>
    </row>
    <row r="32" spans="1:27" s="71" customFormat="1" ht="51.75" customHeight="1" x14ac:dyDescent="0.35">
      <c r="A32" s="260" t="s">
        <v>999</v>
      </c>
      <c r="B32" s="273" t="s">
        <v>354</v>
      </c>
      <c r="C32" s="70" t="s">
        <v>355</v>
      </c>
      <c r="D32" s="289" t="s">
        <v>325</v>
      </c>
      <c r="E32" s="263" t="s">
        <v>1000</v>
      </c>
      <c r="F32" s="263" t="s">
        <v>1001</v>
      </c>
      <c r="G32" s="263" t="s">
        <v>1002</v>
      </c>
      <c r="H32" s="263" t="s">
        <v>1003</v>
      </c>
      <c r="I32" s="264"/>
      <c r="J32" s="265"/>
      <c r="K32" s="279" t="s">
        <v>1004</v>
      </c>
      <c r="L32" s="266"/>
      <c r="M32" s="267" t="s">
        <v>328</v>
      </c>
      <c r="N32" s="268" t="s">
        <v>373</v>
      </c>
      <c r="O32" s="269" t="s">
        <v>374</v>
      </c>
      <c r="P32" s="256"/>
      <c r="Q32" s="271" t="s">
        <v>931</v>
      </c>
      <c r="R32" s="271">
        <v>2.1</v>
      </c>
      <c r="S32" s="263" t="s">
        <v>1005</v>
      </c>
      <c r="T32" s="263" t="s">
        <v>1006</v>
      </c>
      <c r="U32" s="263" t="s">
        <v>1007</v>
      </c>
      <c r="V32" s="263"/>
      <c r="W32" s="68"/>
      <c r="Y32" s="66"/>
      <c r="AA32" s="272">
        <f>IF(OR(J32="Fail",ISBLANK(J32)),INDEX('Issue Code Table'!C:C,MATCH(N:N,'Issue Code Table'!A:A,0)),IF(M32="Critical",6,IF(M32="Significant",5,IF(M32="Moderate",3,2))))</f>
        <v>1</v>
      </c>
    </row>
    <row r="33" spans="1:27" s="71" customFormat="1" ht="51.75" customHeight="1" x14ac:dyDescent="0.35">
      <c r="A33" s="260" t="s">
        <v>1008</v>
      </c>
      <c r="B33" s="273" t="s">
        <v>354</v>
      </c>
      <c r="C33" s="70" t="s">
        <v>355</v>
      </c>
      <c r="D33" s="289" t="s">
        <v>325</v>
      </c>
      <c r="E33" s="263" t="s">
        <v>1009</v>
      </c>
      <c r="F33" s="263" t="s">
        <v>1010</v>
      </c>
      <c r="G33" s="263" t="s">
        <v>1011</v>
      </c>
      <c r="H33" s="263" t="s">
        <v>1012</v>
      </c>
      <c r="I33" s="264"/>
      <c r="J33" s="265"/>
      <c r="K33" s="279" t="s">
        <v>1013</v>
      </c>
      <c r="L33" s="266"/>
      <c r="M33" s="267" t="s">
        <v>328</v>
      </c>
      <c r="N33" s="268" t="s">
        <v>782</v>
      </c>
      <c r="O33" s="269" t="s">
        <v>783</v>
      </c>
      <c r="P33" s="256"/>
      <c r="Q33" s="271" t="s">
        <v>1014</v>
      </c>
      <c r="R33" s="271" t="s">
        <v>1015</v>
      </c>
      <c r="S33" s="263" t="s">
        <v>1016</v>
      </c>
      <c r="T33" s="263" t="s">
        <v>1017</v>
      </c>
      <c r="U33" s="263" t="s">
        <v>1018</v>
      </c>
      <c r="V33" s="263"/>
      <c r="W33" s="68"/>
      <c r="Y33" s="66"/>
      <c r="AA33" s="272">
        <f>IF(OR(J33="Fail",ISBLANK(J33)),INDEX('Issue Code Table'!C:C,MATCH(N:N,'Issue Code Table'!A:A,0)),IF(M33="Critical",6,IF(M33="Significant",5,IF(M33="Moderate",3,2))))</f>
        <v>1</v>
      </c>
    </row>
    <row r="34" spans="1:27" s="71" customFormat="1" ht="51.75" customHeight="1" x14ac:dyDescent="0.35">
      <c r="A34" s="260" t="s">
        <v>1019</v>
      </c>
      <c r="B34" s="172" t="s">
        <v>261</v>
      </c>
      <c r="C34" s="273" t="s">
        <v>262</v>
      </c>
      <c r="D34" s="289" t="s">
        <v>325</v>
      </c>
      <c r="E34" s="263" t="s">
        <v>1020</v>
      </c>
      <c r="F34" s="263" t="s">
        <v>1021</v>
      </c>
      <c r="G34" s="263" t="s">
        <v>1022</v>
      </c>
      <c r="H34" s="263" t="s">
        <v>1023</v>
      </c>
      <c r="I34" s="264"/>
      <c r="J34" s="265"/>
      <c r="K34" s="279" t="s">
        <v>1024</v>
      </c>
      <c r="L34" s="266"/>
      <c r="M34" s="267" t="s">
        <v>328</v>
      </c>
      <c r="N34" s="268" t="s">
        <v>782</v>
      </c>
      <c r="O34" s="269" t="s">
        <v>783</v>
      </c>
      <c r="P34" s="256"/>
      <c r="Q34" s="271" t="s">
        <v>1014</v>
      </c>
      <c r="R34" s="271" t="s">
        <v>1025</v>
      </c>
      <c r="S34" s="263" t="s">
        <v>1026</v>
      </c>
      <c r="T34" s="263" t="s">
        <v>1027</v>
      </c>
      <c r="U34" s="263" t="s">
        <v>1028</v>
      </c>
      <c r="V34" s="263"/>
      <c r="W34" s="68"/>
      <c r="Y34" s="66"/>
      <c r="AA34" s="272">
        <f>IF(OR(J34="Fail",ISBLANK(J34)),INDEX('Issue Code Table'!C:C,MATCH(N:N,'Issue Code Table'!A:A,0)),IF(M34="Critical",6,IF(M34="Significant",5,IF(M34="Moderate",3,2))))</f>
        <v>1</v>
      </c>
    </row>
    <row r="35" spans="1:27" s="71" customFormat="1" ht="51.75" customHeight="1" x14ac:dyDescent="0.35">
      <c r="A35" s="260" t="s">
        <v>1029</v>
      </c>
      <c r="B35" s="276" t="s">
        <v>261</v>
      </c>
      <c r="C35" s="277" t="s">
        <v>262</v>
      </c>
      <c r="D35" s="289" t="s">
        <v>325</v>
      </c>
      <c r="E35" s="263" t="s">
        <v>1030</v>
      </c>
      <c r="F35" s="263" t="s">
        <v>1031</v>
      </c>
      <c r="G35" s="263" t="s">
        <v>1032</v>
      </c>
      <c r="H35" s="263" t="s">
        <v>1033</v>
      </c>
      <c r="I35" s="264"/>
      <c r="J35" s="265"/>
      <c r="K35" s="279" t="s">
        <v>1034</v>
      </c>
      <c r="L35" s="266"/>
      <c r="M35" s="267" t="s">
        <v>199</v>
      </c>
      <c r="N35" s="268" t="s">
        <v>299</v>
      </c>
      <c r="O35" s="269" t="s">
        <v>300</v>
      </c>
      <c r="P35" s="256"/>
      <c r="Q35" s="271" t="s">
        <v>1014</v>
      </c>
      <c r="R35" s="271" t="s">
        <v>1035</v>
      </c>
      <c r="S35" s="263" t="s">
        <v>1036</v>
      </c>
      <c r="T35" s="263" t="s">
        <v>1037</v>
      </c>
      <c r="U35" s="263" t="s">
        <v>1038</v>
      </c>
      <c r="V35" s="263" t="s">
        <v>1039</v>
      </c>
      <c r="W35" s="68"/>
      <c r="Y35" s="66"/>
      <c r="AA35" s="272">
        <f>IF(OR(J35="Fail",ISBLANK(J35)),INDEX('Issue Code Table'!C:C,MATCH(N:N,'Issue Code Table'!A:A,0)),IF(M35="Critical",6,IF(M35="Significant",5,IF(M35="Moderate",3,2))))</f>
        <v>5</v>
      </c>
    </row>
    <row r="36" spans="1:27" s="71" customFormat="1" ht="78" customHeight="1" x14ac:dyDescent="0.35">
      <c r="A36" s="260" t="s">
        <v>1040</v>
      </c>
      <c r="B36" s="276" t="s">
        <v>261</v>
      </c>
      <c r="C36" s="277" t="s">
        <v>262</v>
      </c>
      <c r="D36" s="289" t="s">
        <v>325</v>
      </c>
      <c r="E36" s="263" t="s">
        <v>1041</v>
      </c>
      <c r="F36" s="263" t="s">
        <v>1042</v>
      </c>
      <c r="G36" s="263" t="s">
        <v>1043</v>
      </c>
      <c r="H36" s="263" t="s">
        <v>1044</v>
      </c>
      <c r="I36" s="264"/>
      <c r="J36" s="265"/>
      <c r="K36" s="263" t="s">
        <v>1045</v>
      </c>
      <c r="L36" s="266"/>
      <c r="M36" s="267" t="s">
        <v>328</v>
      </c>
      <c r="N36" s="268" t="s">
        <v>373</v>
      </c>
      <c r="O36" s="269" t="s">
        <v>374</v>
      </c>
      <c r="P36" s="256"/>
      <c r="Q36" s="271" t="s">
        <v>1014</v>
      </c>
      <c r="R36" s="271" t="s">
        <v>1046</v>
      </c>
      <c r="S36" s="263" t="s">
        <v>1047</v>
      </c>
      <c r="T36" s="263" t="s">
        <v>1048</v>
      </c>
      <c r="U36" s="263" t="s">
        <v>1049</v>
      </c>
      <c r="V36" s="263"/>
      <c r="W36" s="68"/>
      <c r="Y36" s="66"/>
      <c r="AA36" s="272">
        <f>IF(OR(J36="Fail",ISBLANK(J36)),INDEX('Issue Code Table'!C:C,MATCH(N:N,'Issue Code Table'!A:A,0)),IF(M36="Critical",6,IF(M36="Significant",5,IF(M36="Moderate",3,2))))</f>
        <v>1</v>
      </c>
    </row>
    <row r="37" spans="1:27" x14ac:dyDescent="0.35">
      <c r="A37" s="179"/>
      <c r="B37" s="180"/>
      <c r="C37" s="179"/>
      <c r="D37" s="179"/>
      <c r="E37" s="179"/>
      <c r="F37" s="179"/>
      <c r="G37" s="179"/>
      <c r="H37" s="179"/>
      <c r="I37" s="179"/>
      <c r="J37" s="179"/>
      <c r="K37" s="179"/>
      <c r="L37" s="179"/>
      <c r="M37" s="179"/>
      <c r="N37" s="179"/>
      <c r="O37" s="179"/>
      <c r="P37" s="73"/>
      <c r="Q37" s="179"/>
      <c r="R37" s="179"/>
      <c r="S37" s="179"/>
      <c r="T37" s="179"/>
      <c r="U37" s="179"/>
      <c r="V37" s="179"/>
      <c r="AA37" s="179"/>
    </row>
    <row r="38" spans="1:27" s="62" customFormat="1" x14ac:dyDescent="0.35">
      <c r="W38" s="61"/>
      <c r="Y38" s="61"/>
    </row>
    <row r="39" spans="1:27" s="62" customFormat="1" hidden="1" x14ac:dyDescent="0.35">
      <c r="H39" s="62" t="s">
        <v>327</v>
      </c>
      <c r="W39" s="61"/>
      <c r="Y39" s="61"/>
    </row>
    <row r="40" spans="1:27" s="62" customFormat="1" hidden="1" x14ac:dyDescent="0.35">
      <c r="G40" s="62" t="s">
        <v>58</v>
      </c>
      <c r="H40" s="62" t="s">
        <v>190</v>
      </c>
      <c r="W40" s="61"/>
      <c r="Y40" s="61"/>
    </row>
    <row r="41" spans="1:27" s="62" customFormat="1" hidden="1" x14ac:dyDescent="0.35">
      <c r="G41" s="62" t="s">
        <v>59</v>
      </c>
      <c r="H41" s="62" t="s">
        <v>199</v>
      </c>
      <c r="W41" s="61"/>
      <c r="Y41" s="61"/>
    </row>
    <row r="42" spans="1:27" s="62" customFormat="1" hidden="1" x14ac:dyDescent="0.35">
      <c r="G42" s="62" t="s">
        <v>47</v>
      </c>
      <c r="H42" s="62" t="s">
        <v>208</v>
      </c>
      <c r="W42" s="61"/>
      <c r="Y42" s="61"/>
    </row>
    <row r="43" spans="1:27" s="62" customFormat="1" hidden="1" x14ac:dyDescent="0.35">
      <c r="G43" s="62" t="s">
        <v>322</v>
      </c>
      <c r="H43" s="62" t="s">
        <v>328</v>
      </c>
      <c r="W43" s="61"/>
      <c r="Y43" s="61"/>
    </row>
    <row r="44" spans="1:27" s="62" customFormat="1" hidden="1" x14ac:dyDescent="0.35">
      <c r="W44" s="61"/>
      <c r="Y44" s="61"/>
    </row>
    <row r="45" spans="1:27" s="62" customFormat="1" x14ac:dyDescent="0.35">
      <c r="W45" s="61"/>
      <c r="Y45" s="61"/>
    </row>
    <row r="46" spans="1:27" x14ac:dyDescent="0.35">
      <c r="U46" s="62"/>
      <c r="V46" s="62"/>
    </row>
    <row r="47" spans="1:27" x14ac:dyDescent="0.35">
      <c r="G47" s="78"/>
      <c r="U47" s="62"/>
      <c r="V47" s="62"/>
    </row>
    <row r="48" spans="1:27" x14ac:dyDescent="0.35">
      <c r="G48" s="78"/>
      <c r="U48" s="62"/>
      <c r="V48" s="62"/>
    </row>
    <row r="49" spans="1:330" x14ac:dyDescent="0.35">
      <c r="G49" s="78"/>
      <c r="U49" s="62"/>
      <c r="V49" s="62"/>
    </row>
    <row r="50" spans="1:330" x14ac:dyDescent="0.35">
      <c r="G50" s="78"/>
    </row>
    <row r="51" spans="1:330" x14ac:dyDescent="0.35">
      <c r="G51" s="78"/>
    </row>
    <row r="52" spans="1:330" x14ac:dyDescent="0.35">
      <c r="G52" s="78"/>
    </row>
    <row r="53" spans="1:330" x14ac:dyDescent="0.35">
      <c r="G53" s="78"/>
    </row>
    <row r="54" spans="1:330" s="71" customFormat="1" x14ac:dyDescent="0.35">
      <c r="A54" s="74"/>
      <c r="B54" s="75"/>
      <c r="C54" s="75"/>
      <c r="D54" s="76"/>
      <c r="E54" s="74"/>
      <c r="F54" s="74"/>
      <c r="G54" s="78"/>
      <c r="M54" s="67"/>
      <c r="N54" s="67"/>
      <c r="O54" s="76"/>
      <c r="P54" s="76"/>
      <c r="Q54" s="77"/>
      <c r="R54" s="77"/>
      <c r="S54" s="74"/>
      <c r="T54" s="74"/>
      <c r="U54" s="74"/>
      <c r="V54" s="74"/>
      <c r="W54" s="74"/>
      <c r="Y54" s="74"/>
      <c r="AA54" s="74"/>
      <c r="AB54" s="74"/>
      <c r="AC54" s="62"/>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c r="IX54" s="74"/>
      <c r="IY54" s="74"/>
      <c r="IZ54" s="74"/>
      <c r="JA54" s="74"/>
      <c r="JB54" s="74"/>
      <c r="JC54" s="74"/>
      <c r="JD54" s="74"/>
      <c r="JE54" s="74"/>
      <c r="JF54" s="74"/>
      <c r="JG54" s="74"/>
      <c r="JH54" s="74"/>
      <c r="JI54" s="74"/>
      <c r="JJ54" s="74"/>
      <c r="JK54" s="74"/>
      <c r="JL54" s="74"/>
      <c r="JM54" s="74"/>
      <c r="JN54" s="74"/>
      <c r="JO54" s="74"/>
      <c r="JP54" s="74"/>
      <c r="JQ54" s="74"/>
      <c r="JR54" s="74"/>
      <c r="JS54" s="74"/>
      <c r="JT54" s="74"/>
      <c r="JU54" s="74"/>
      <c r="JV54" s="74"/>
      <c r="JW54" s="74"/>
      <c r="JX54" s="74"/>
      <c r="JY54" s="74"/>
      <c r="JZ54" s="74"/>
      <c r="KA54" s="74"/>
      <c r="KB54" s="74"/>
      <c r="KC54" s="74"/>
      <c r="KD54" s="74"/>
      <c r="KE54" s="74"/>
      <c r="KF54" s="74"/>
      <c r="KG54" s="74"/>
      <c r="KH54" s="74"/>
      <c r="KI54" s="74"/>
      <c r="KJ54" s="74"/>
      <c r="KK54" s="74"/>
      <c r="KL54" s="74"/>
      <c r="KM54" s="74"/>
      <c r="KN54" s="74"/>
      <c r="KO54" s="74"/>
      <c r="KP54" s="74"/>
      <c r="KQ54" s="74"/>
      <c r="KR54" s="74"/>
      <c r="KS54" s="74"/>
      <c r="KT54" s="74"/>
      <c r="KU54" s="74"/>
      <c r="KV54" s="74"/>
      <c r="KW54" s="74"/>
      <c r="KX54" s="74"/>
      <c r="KY54" s="74"/>
      <c r="KZ54" s="74"/>
      <c r="LA54" s="74"/>
      <c r="LB54" s="74"/>
      <c r="LC54" s="74"/>
      <c r="LD54" s="74"/>
      <c r="LE54" s="74"/>
      <c r="LF54" s="74"/>
      <c r="LG54" s="74"/>
      <c r="LH54" s="74"/>
      <c r="LI54" s="74"/>
      <c r="LJ54" s="74"/>
      <c r="LK54" s="74"/>
      <c r="LL54" s="74"/>
      <c r="LM54" s="74"/>
      <c r="LN54" s="74"/>
      <c r="LO54" s="74"/>
      <c r="LP54" s="74"/>
      <c r="LQ54" s="74"/>
      <c r="LR54" s="74"/>
    </row>
    <row r="55" spans="1:330" s="71" customFormat="1" x14ac:dyDescent="0.35">
      <c r="A55" s="74"/>
      <c r="B55" s="75"/>
      <c r="C55" s="75"/>
      <c r="D55" s="76"/>
      <c r="E55" s="74"/>
      <c r="F55" s="74"/>
      <c r="G55" s="78"/>
      <c r="M55" s="67"/>
      <c r="N55" s="67"/>
      <c r="O55" s="76"/>
      <c r="P55" s="76"/>
      <c r="Q55" s="77"/>
      <c r="R55" s="77"/>
      <c r="S55" s="74"/>
      <c r="T55" s="74"/>
      <c r="U55" s="74"/>
      <c r="V55" s="74"/>
      <c r="W55" s="74"/>
      <c r="Y55" s="74"/>
      <c r="AA55" s="74"/>
      <c r="AB55" s="74"/>
      <c r="AC55" s="62"/>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c r="KP55" s="74"/>
      <c r="KQ55" s="74"/>
      <c r="KR55" s="74"/>
      <c r="KS55" s="74"/>
      <c r="KT55" s="74"/>
      <c r="KU55" s="74"/>
      <c r="KV55" s="74"/>
      <c r="KW55" s="74"/>
      <c r="KX55" s="74"/>
      <c r="KY55" s="74"/>
      <c r="KZ55" s="74"/>
      <c r="LA55" s="74"/>
      <c r="LB55" s="74"/>
      <c r="LC55" s="74"/>
      <c r="LD55" s="74"/>
      <c r="LE55" s="74"/>
      <c r="LF55" s="74"/>
      <c r="LG55" s="74"/>
      <c r="LH55" s="74"/>
      <c r="LI55" s="74"/>
      <c r="LJ55" s="74"/>
      <c r="LK55" s="74"/>
      <c r="LL55" s="74"/>
      <c r="LM55" s="74"/>
      <c r="LN55" s="74"/>
      <c r="LO55" s="74"/>
      <c r="LP55" s="74"/>
      <c r="LQ55" s="74"/>
      <c r="LR55" s="74"/>
    </row>
    <row r="56" spans="1:330" s="71" customFormat="1" x14ac:dyDescent="0.35">
      <c r="A56" s="74"/>
      <c r="B56" s="75"/>
      <c r="C56" s="75"/>
      <c r="D56" s="76"/>
      <c r="E56" s="74"/>
      <c r="F56" s="74"/>
      <c r="G56" s="78"/>
      <c r="M56" s="67"/>
      <c r="N56" s="67"/>
      <c r="O56" s="76"/>
      <c r="P56" s="76"/>
      <c r="Q56" s="77"/>
      <c r="R56" s="77"/>
      <c r="S56" s="74"/>
      <c r="T56" s="74"/>
      <c r="U56" s="74"/>
      <c r="V56" s="74"/>
      <c r="W56" s="74"/>
      <c r="Y56" s="74"/>
      <c r="AA56" s="74"/>
      <c r="AB56" s="74"/>
      <c r="AC56" s="62"/>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74"/>
      <c r="JM56" s="74"/>
      <c r="JN56" s="74"/>
      <c r="JO56" s="74"/>
      <c r="JP56" s="74"/>
      <c r="JQ56" s="74"/>
      <c r="JR56" s="74"/>
      <c r="JS56" s="74"/>
      <c r="JT56" s="74"/>
      <c r="JU56" s="74"/>
      <c r="JV56" s="74"/>
      <c r="JW56" s="74"/>
      <c r="JX56" s="74"/>
      <c r="JY56" s="74"/>
      <c r="JZ56" s="74"/>
      <c r="KA56" s="74"/>
      <c r="KB56" s="74"/>
      <c r="KC56" s="74"/>
      <c r="KD56" s="74"/>
      <c r="KE56" s="74"/>
      <c r="KF56" s="74"/>
      <c r="KG56" s="74"/>
      <c r="KH56" s="74"/>
      <c r="KI56" s="74"/>
      <c r="KJ56" s="74"/>
      <c r="KK56" s="74"/>
      <c r="KL56" s="74"/>
      <c r="KM56" s="74"/>
      <c r="KN56" s="74"/>
      <c r="KO56" s="74"/>
      <c r="KP56" s="74"/>
      <c r="KQ56" s="74"/>
      <c r="KR56" s="74"/>
      <c r="KS56" s="74"/>
      <c r="KT56" s="74"/>
      <c r="KU56" s="74"/>
      <c r="KV56" s="74"/>
      <c r="KW56" s="74"/>
      <c r="KX56" s="74"/>
      <c r="KY56" s="74"/>
      <c r="KZ56" s="74"/>
      <c r="LA56" s="74"/>
      <c r="LB56" s="74"/>
      <c r="LC56" s="74"/>
      <c r="LD56" s="74"/>
      <c r="LE56" s="74"/>
      <c r="LF56" s="74"/>
      <c r="LG56" s="74"/>
      <c r="LH56" s="74"/>
      <c r="LI56" s="74"/>
      <c r="LJ56" s="74"/>
      <c r="LK56" s="74"/>
      <c r="LL56" s="74"/>
      <c r="LM56" s="74"/>
      <c r="LN56" s="74"/>
      <c r="LO56" s="74"/>
      <c r="LP56" s="74"/>
      <c r="LQ56" s="74"/>
      <c r="LR56" s="74"/>
    </row>
    <row r="57" spans="1:330" s="71" customFormat="1" x14ac:dyDescent="0.35">
      <c r="A57" s="74"/>
      <c r="B57" s="75"/>
      <c r="C57" s="75"/>
      <c r="D57" s="76"/>
      <c r="E57" s="74"/>
      <c r="F57" s="74"/>
      <c r="G57" s="78"/>
      <c r="M57" s="67"/>
      <c r="N57" s="67"/>
      <c r="O57" s="76"/>
      <c r="P57" s="76"/>
      <c r="Q57" s="77"/>
      <c r="R57" s="77"/>
      <c r="S57" s="74"/>
      <c r="T57" s="74"/>
      <c r="U57" s="74"/>
      <c r="V57" s="74"/>
      <c r="W57" s="74"/>
      <c r="Y57" s="74"/>
      <c r="AA57" s="74"/>
      <c r="AB57" s="74"/>
      <c r="AC57" s="62"/>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74"/>
      <c r="JM57" s="74"/>
      <c r="JN57" s="74"/>
      <c r="JO57" s="74"/>
      <c r="JP57" s="74"/>
      <c r="JQ57" s="74"/>
      <c r="JR57" s="74"/>
      <c r="JS57" s="74"/>
      <c r="JT57" s="74"/>
      <c r="JU57" s="74"/>
      <c r="JV57" s="74"/>
      <c r="JW57" s="74"/>
      <c r="JX57" s="74"/>
      <c r="JY57" s="74"/>
      <c r="JZ57" s="74"/>
      <c r="KA57" s="74"/>
      <c r="KB57" s="74"/>
      <c r="KC57" s="74"/>
      <c r="KD57" s="74"/>
      <c r="KE57" s="74"/>
      <c r="KF57" s="74"/>
      <c r="KG57" s="74"/>
      <c r="KH57" s="74"/>
      <c r="KI57" s="74"/>
      <c r="KJ57" s="74"/>
      <c r="KK57" s="74"/>
      <c r="KL57" s="74"/>
      <c r="KM57" s="74"/>
      <c r="KN57" s="74"/>
      <c r="KO57" s="74"/>
      <c r="KP57" s="74"/>
      <c r="KQ57" s="74"/>
      <c r="KR57" s="74"/>
      <c r="KS57" s="74"/>
      <c r="KT57" s="74"/>
      <c r="KU57" s="74"/>
      <c r="KV57" s="74"/>
      <c r="KW57" s="74"/>
      <c r="KX57" s="74"/>
      <c r="KY57" s="74"/>
      <c r="KZ57" s="74"/>
      <c r="LA57" s="74"/>
      <c r="LB57" s="74"/>
      <c r="LC57" s="74"/>
      <c r="LD57" s="74"/>
      <c r="LE57" s="74"/>
      <c r="LF57" s="74"/>
      <c r="LG57" s="74"/>
      <c r="LH57" s="74"/>
      <c r="LI57" s="74"/>
      <c r="LJ57" s="74"/>
      <c r="LK57" s="74"/>
      <c r="LL57" s="74"/>
      <c r="LM57" s="74"/>
      <c r="LN57" s="74"/>
      <c r="LO57" s="74"/>
      <c r="LP57" s="74"/>
      <c r="LQ57" s="74"/>
      <c r="LR57" s="74"/>
    </row>
    <row r="58" spans="1:330" s="71" customFormat="1" x14ac:dyDescent="0.35">
      <c r="A58" s="74"/>
      <c r="B58" s="75"/>
      <c r="C58" s="75"/>
      <c r="D58" s="76"/>
      <c r="E58" s="74"/>
      <c r="F58" s="74"/>
      <c r="G58" s="78"/>
      <c r="M58" s="67"/>
      <c r="N58" s="67"/>
      <c r="O58" s="76"/>
      <c r="P58" s="76"/>
      <c r="Q58" s="77"/>
      <c r="R58" s="77"/>
      <c r="S58" s="74"/>
      <c r="T58" s="74"/>
      <c r="U58" s="74"/>
      <c r="V58" s="74"/>
      <c r="W58" s="74"/>
      <c r="Y58" s="74"/>
      <c r="AA58" s="74"/>
      <c r="AB58" s="74"/>
      <c r="AC58" s="62"/>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74"/>
      <c r="JM58" s="74"/>
      <c r="JN58" s="74"/>
      <c r="JO58" s="74"/>
      <c r="JP58" s="74"/>
      <c r="JQ58" s="74"/>
      <c r="JR58" s="74"/>
      <c r="JS58" s="74"/>
      <c r="JT58" s="74"/>
      <c r="JU58" s="74"/>
      <c r="JV58" s="74"/>
      <c r="JW58" s="74"/>
      <c r="JX58" s="74"/>
      <c r="JY58" s="74"/>
      <c r="JZ58" s="74"/>
      <c r="KA58" s="74"/>
      <c r="KB58" s="74"/>
      <c r="KC58" s="74"/>
      <c r="KD58" s="74"/>
      <c r="KE58" s="74"/>
      <c r="KF58" s="74"/>
      <c r="KG58" s="74"/>
      <c r="KH58" s="74"/>
      <c r="KI58" s="74"/>
      <c r="KJ58" s="74"/>
      <c r="KK58" s="74"/>
      <c r="KL58" s="74"/>
      <c r="KM58" s="74"/>
      <c r="KN58" s="74"/>
      <c r="KO58" s="74"/>
      <c r="KP58" s="74"/>
      <c r="KQ58" s="74"/>
      <c r="KR58" s="74"/>
      <c r="KS58" s="74"/>
      <c r="KT58" s="74"/>
      <c r="KU58" s="74"/>
      <c r="KV58" s="74"/>
      <c r="KW58" s="74"/>
      <c r="KX58" s="74"/>
      <c r="KY58" s="74"/>
      <c r="KZ58" s="74"/>
      <c r="LA58" s="74"/>
      <c r="LB58" s="74"/>
      <c r="LC58" s="74"/>
      <c r="LD58" s="74"/>
      <c r="LE58" s="74"/>
      <c r="LF58" s="74"/>
      <c r="LG58" s="74"/>
      <c r="LH58" s="74"/>
      <c r="LI58" s="74"/>
      <c r="LJ58" s="74"/>
      <c r="LK58" s="74"/>
      <c r="LL58" s="74"/>
      <c r="LM58" s="74"/>
      <c r="LN58" s="74"/>
      <c r="LO58" s="74"/>
      <c r="LP58" s="74"/>
      <c r="LQ58" s="74"/>
      <c r="LR58" s="74"/>
    </row>
    <row r="59" spans="1:330" s="71" customFormat="1" x14ac:dyDescent="0.35">
      <c r="A59" s="74"/>
      <c r="B59" s="75"/>
      <c r="C59" s="75"/>
      <c r="D59" s="76"/>
      <c r="E59" s="74"/>
      <c r="F59" s="74"/>
      <c r="G59" s="78"/>
      <c r="M59" s="67"/>
      <c r="N59" s="67"/>
      <c r="O59" s="76"/>
      <c r="P59" s="76"/>
      <c r="Q59" s="77"/>
      <c r="R59" s="77"/>
      <c r="S59" s="74"/>
      <c r="T59" s="74"/>
      <c r="U59" s="74"/>
      <c r="V59" s="74"/>
      <c r="W59" s="74"/>
      <c r="Y59" s="74"/>
      <c r="AA59" s="74"/>
      <c r="AB59" s="74"/>
      <c r="AC59" s="62"/>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74"/>
      <c r="JM59" s="74"/>
      <c r="JN59" s="74"/>
      <c r="JO59" s="74"/>
      <c r="JP59" s="74"/>
      <c r="JQ59" s="74"/>
      <c r="JR59" s="74"/>
      <c r="JS59" s="74"/>
      <c r="JT59" s="74"/>
      <c r="JU59" s="74"/>
      <c r="JV59" s="74"/>
      <c r="JW59" s="74"/>
      <c r="JX59" s="74"/>
      <c r="JY59" s="74"/>
      <c r="JZ59" s="74"/>
      <c r="KA59" s="74"/>
      <c r="KB59" s="74"/>
      <c r="KC59" s="74"/>
      <c r="KD59" s="74"/>
      <c r="KE59" s="74"/>
      <c r="KF59" s="74"/>
      <c r="KG59" s="74"/>
      <c r="KH59" s="74"/>
      <c r="KI59" s="74"/>
      <c r="KJ59" s="74"/>
      <c r="KK59" s="74"/>
      <c r="KL59" s="74"/>
      <c r="KM59" s="74"/>
      <c r="KN59" s="74"/>
      <c r="KO59" s="74"/>
      <c r="KP59" s="74"/>
      <c r="KQ59" s="74"/>
      <c r="KR59" s="74"/>
      <c r="KS59" s="74"/>
      <c r="KT59" s="74"/>
      <c r="KU59" s="74"/>
      <c r="KV59" s="74"/>
      <c r="KW59" s="74"/>
      <c r="KX59" s="74"/>
      <c r="KY59" s="74"/>
      <c r="KZ59" s="74"/>
      <c r="LA59" s="74"/>
      <c r="LB59" s="74"/>
      <c r="LC59" s="74"/>
      <c r="LD59" s="74"/>
      <c r="LE59" s="74"/>
      <c r="LF59" s="74"/>
      <c r="LG59" s="74"/>
      <c r="LH59" s="74"/>
      <c r="LI59" s="74"/>
      <c r="LJ59" s="74"/>
      <c r="LK59" s="74"/>
      <c r="LL59" s="74"/>
      <c r="LM59" s="74"/>
      <c r="LN59" s="74"/>
      <c r="LO59" s="74"/>
      <c r="LP59" s="74"/>
      <c r="LQ59" s="74"/>
      <c r="LR59" s="74"/>
    </row>
    <row r="60" spans="1:330" s="71" customFormat="1" x14ac:dyDescent="0.35">
      <c r="A60" s="74"/>
      <c r="B60" s="75"/>
      <c r="C60" s="75"/>
      <c r="D60" s="76"/>
      <c r="E60" s="74"/>
      <c r="F60" s="74"/>
      <c r="G60" s="78"/>
      <c r="M60" s="67"/>
      <c r="N60" s="67"/>
      <c r="O60" s="76"/>
      <c r="P60" s="76"/>
      <c r="Q60" s="77"/>
      <c r="R60" s="77"/>
      <c r="S60" s="74"/>
      <c r="T60" s="74"/>
      <c r="U60" s="74"/>
      <c r="V60" s="74"/>
      <c r="W60" s="74"/>
      <c r="Y60" s="74"/>
      <c r="AA60" s="74"/>
      <c r="AB60" s="74"/>
      <c r="AC60" s="62"/>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c r="IX60" s="74"/>
      <c r="IY60" s="74"/>
      <c r="IZ60" s="74"/>
      <c r="JA60" s="74"/>
      <c r="JB60" s="74"/>
      <c r="JC60" s="74"/>
      <c r="JD60" s="74"/>
      <c r="JE60" s="74"/>
      <c r="JF60" s="74"/>
      <c r="JG60" s="74"/>
      <c r="JH60" s="74"/>
      <c r="JI60" s="74"/>
      <c r="JJ60" s="74"/>
      <c r="JK60" s="74"/>
      <c r="JL60" s="74"/>
      <c r="JM60" s="74"/>
      <c r="JN60" s="74"/>
      <c r="JO60" s="74"/>
      <c r="JP60" s="74"/>
      <c r="JQ60" s="74"/>
      <c r="JR60" s="74"/>
      <c r="JS60" s="74"/>
      <c r="JT60" s="74"/>
      <c r="JU60" s="74"/>
      <c r="JV60" s="74"/>
      <c r="JW60" s="74"/>
      <c r="JX60" s="74"/>
      <c r="JY60" s="74"/>
      <c r="JZ60" s="74"/>
      <c r="KA60" s="74"/>
      <c r="KB60" s="74"/>
      <c r="KC60" s="74"/>
      <c r="KD60" s="74"/>
      <c r="KE60" s="74"/>
      <c r="KF60" s="74"/>
      <c r="KG60" s="74"/>
      <c r="KH60" s="74"/>
      <c r="KI60" s="74"/>
      <c r="KJ60" s="74"/>
      <c r="KK60" s="74"/>
      <c r="KL60" s="74"/>
      <c r="KM60" s="74"/>
      <c r="KN60" s="74"/>
      <c r="KO60" s="74"/>
      <c r="KP60" s="74"/>
      <c r="KQ60" s="74"/>
      <c r="KR60" s="74"/>
      <c r="KS60" s="74"/>
      <c r="KT60" s="74"/>
      <c r="KU60" s="74"/>
      <c r="KV60" s="74"/>
      <c r="KW60" s="74"/>
      <c r="KX60" s="74"/>
      <c r="KY60" s="74"/>
      <c r="KZ60" s="74"/>
      <c r="LA60" s="74"/>
      <c r="LB60" s="74"/>
      <c r="LC60" s="74"/>
      <c r="LD60" s="74"/>
      <c r="LE60" s="74"/>
      <c r="LF60" s="74"/>
      <c r="LG60" s="74"/>
      <c r="LH60" s="74"/>
      <c r="LI60" s="74"/>
      <c r="LJ60" s="74"/>
      <c r="LK60" s="74"/>
      <c r="LL60" s="74"/>
      <c r="LM60" s="74"/>
      <c r="LN60" s="74"/>
      <c r="LO60" s="74"/>
      <c r="LP60" s="74"/>
      <c r="LQ60" s="74"/>
      <c r="LR60" s="74"/>
    </row>
    <row r="61" spans="1:330" s="71" customFormat="1" x14ac:dyDescent="0.35">
      <c r="A61" s="74"/>
      <c r="B61" s="75"/>
      <c r="C61" s="75"/>
      <c r="D61" s="76"/>
      <c r="E61" s="74"/>
      <c r="F61" s="74"/>
      <c r="G61" s="78"/>
      <c r="M61" s="67"/>
      <c r="N61" s="67"/>
      <c r="O61" s="76"/>
      <c r="P61" s="76"/>
      <c r="Q61" s="77"/>
      <c r="R61" s="77"/>
      <c r="S61" s="74"/>
      <c r="T61" s="74"/>
      <c r="U61" s="74"/>
      <c r="V61" s="74"/>
      <c r="W61" s="74"/>
      <c r="Y61" s="74"/>
      <c r="AA61" s="74"/>
      <c r="AB61" s="74"/>
      <c r="AC61" s="62"/>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c r="IX61" s="74"/>
      <c r="IY61" s="74"/>
      <c r="IZ61" s="74"/>
      <c r="JA61" s="74"/>
      <c r="JB61" s="74"/>
      <c r="JC61" s="74"/>
      <c r="JD61" s="74"/>
      <c r="JE61" s="74"/>
      <c r="JF61" s="74"/>
      <c r="JG61" s="74"/>
      <c r="JH61" s="74"/>
      <c r="JI61" s="74"/>
      <c r="JJ61" s="74"/>
      <c r="JK61" s="74"/>
      <c r="JL61" s="74"/>
      <c r="JM61" s="74"/>
      <c r="JN61" s="74"/>
      <c r="JO61" s="74"/>
      <c r="JP61" s="74"/>
      <c r="JQ61" s="74"/>
      <c r="JR61" s="74"/>
      <c r="JS61" s="74"/>
      <c r="JT61" s="74"/>
      <c r="JU61" s="74"/>
      <c r="JV61" s="74"/>
      <c r="JW61" s="74"/>
      <c r="JX61" s="74"/>
      <c r="JY61" s="74"/>
      <c r="JZ61" s="74"/>
      <c r="KA61" s="74"/>
      <c r="KB61" s="74"/>
      <c r="KC61" s="74"/>
      <c r="KD61" s="74"/>
      <c r="KE61" s="74"/>
      <c r="KF61" s="74"/>
      <c r="KG61" s="74"/>
      <c r="KH61" s="74"/>
      <c r="KI61" s="74"/>
      <c r="KJ61" s="74"/>
      <c r="KK61" s="74"/>
      <c r="KL61" s="74"/>
      <c r="KM61" s="74"/>
      <c r="KN61" s="74"/>
      <c r="KO61" s="74"/>
      <c r="KP61" s="74"/>
      <c r="KQ61" s="74"/>
      <c r="KR61" s="74"/>
      <c r="KS61" s="74"/>
      <c r="KT61" s="74"/>
      <c r="KU61" s="74"/>
      <c r="KV61" s="74"/>
      <c r="KW61" s="74"/>
      <c r="KX61" s="74"/>
      <c r="KY61" s="74"/>
      <c r="KZ61" s="74"/>
      <c r="LA61" s="74"/>
      <c r="LB61" s="74"/>
      <c r="LC61" s="74"/>
      <c r="LD61" s="74"/>
      <c r="LE61" s="74"/>
      <c r="LF61" s="74"/>
      <c r="LG61" s="74"/>
      <c r="LH61" s="74"/>
      <c r="LI61" s="74"/>
      <c r="LJ61" s="74"/>
      <c r="LK61" s="74"/>
      <c r="LL61" s="74"/>
      <c r="LM61" s="74"/>
      <c r="LN61" s="74"/>
      <c r="LO61" s="74"/>
      <c r="LP61" s="74"/>
      <c r="LQ61" s="74"/>
      <c r="LR61" s="74"/>
    </row>
    <row r="62" spans="1:330" s="71" customFormat="1" x14ac:dyDescent="0.35">
      <c r="A62" s="74"/>
      <c r="B62" s="75"/>
      <c r="C62" s="75"/>
      <c r="D62" s="76"/>
      <c r="E62" s="74"/>
      <c r="F62" s="74"/>
      <c r="G62" s="78"/>
      <c r="M62" s="67"/>
      <c r="N62" s="67"/>
      <c r="O62" s="76"/>
      <c r="P62" s="76"/>
      <c r="Q62" s="77"/>
      <c r="R62" s="77"/>
      <c r="S62" s="74"/>
      <c r="T62" s="74"/>
      <c r="U62" s="74"/>
      <c r="V62" s="74"/>
      <c r="W62" s="74"/>
      <c r="Y62" s="74"/>
      <c r="AA62" s="74"/>
      <c r="AB62" s="74"/>
      <c r="AC62" s="62"/>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c r="IX62" s="74"/>
      <c r="IY62" s="74"/>
      <c r="IZ62" s="74"/>
      <c r="JA62" s="74"/>
      <c r="JB62" s="74"/>
      <c r="JC62" s="74"/>
      <c r="JD62" s="74"/>
      <c r="JE62" s="74"/>
      <c r="JF62" s="74"/>
      <c r="JG62" s="74"/>
      <c r="JH62" s="74"/>
      <c r="JI62" s="74"/>
      <c r="JJ62" s="74"/>
      <c r="JK62" s="74"/>
      <c r="JL62" s="74"/>
      <c r="JM62" s="74"/>
      <c r="JN62" s="74"/>
      <c r="JO62" s="74"/>
      <c r="JP62" s="74"/>
      <c r="JQ62" s="74"/>
      <c r="JR62" s="74"/>
      <c r="JS62" s="74"/>
      <c r="JT62" s="74"/>
      <c r="JU62" s="74"/>
      <c r="JV62" s="74"/>
      <c r="JW62" s="74"/>
      <c r="JX62" s="74"/>
      <c r="JY62" s="74"/>
      <c r="JZ62" s="74"/>
      <c r="KA62" s="74"/>
      <c r="KB62" s="74"/>
      <c r="KC62" s="74"/>
      <c r="KD62" s="74"/>
      <c r="KE62" s="74"/>
      <c r="KF62" s="74"/>
      <c r="KG62" s="74"/>
      <c r="KH62" s="74"/>
      <c r="KI62" s="74"/>
      <c r="KJ62" s="74"/>
      <c r="KK62" s="74"/>
      <c r="KL62" s="74"/>
      <c r="KM62" s="74"/>
      <c r="KN62" s="74"/>
      <c r="KO62" s="74"/>
      <c r="KP62" s="74"/>
      <c r="KQ62" s="74"/>
      <c r="KR62" s="74"/>
      <c r="KS62" s="74"/>
      <c r="KT62" s="74"/>
      <c r="KU62" s="74"/>
      <c r="KV62" s="74"/>
      <c r="KW62" s="74"/>
      <c r="KX62" s="74"/>
      <c r="KY62" s="74"/>
      <c r="KZ62" s="74"/>
      <c r="LA62" s="74"/>
      <c r="LB62" s="74"/>
      <c r="LC62" s="74"/>
      <c r="LD62" s="74"/>
      <c r="LE62" s="74"/>
      <c r="LF62" s="74"/>
      <c r="LG62" s="74"/>
      <c r="LH62" s="74"/>
      <c r="LI62" s="74"/>
      <c r="LJ62" s="74"/>
      <c r="LK62" s="74"/>
      <c r="LL62" s="74"/>
      <c r="LM62" s="74"/>
      <c r="LN62" s="74"/>
      <c r="LO62" s="74"/>
      <c r="LP62" s="74"/>
      <c r="LQ62" s="74"/>
      <c r="LR62" s="74"/>
    </row>
    <row r="63" spans="1:330" s="71" customFormat="1" x14ac:dyDescent="0.35">
      <c r="A63" s="74"/>
      <c r="B63" s="75"/>
      <c r="C63" s="75"/>
      <c r="D63" s="76"/>
      <c r="E63" s="74"/>
      <c r="F63" s="74"/>
      <c r="G63" s="78"/>
      <c r="M63" s="67"/>
      <c r="N63" s="67"/>
      <c r="O63" s="76"/>
      <c r="P63" s="76"/>
      <c r="Q63" s="77"/>
      <c r="R63" s="77"/>
      <c r="S63" s="74"/>
      <c r="T63" s="74"/>
      <c r="U63" s="74"/>
      <c r="V63" s="74"/>
      <c r="W63" s="74"/>
      <c r="Y63" s="74"/>
      <c r="AA63" s="74"/>
      <c r="AB63" s="74"/>
      <c r="AC63" s="62"/>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c r="IX63" s="74"/>
      <c r="IY63" s="74"/>
      <c r="IZ63" s="74"/>
      <c r="JA63" s="74"/>
      <c r="JB63" s="74"/>
      <c r="JC63" s="74"/>
      <c r="JD63" s="74"/>
      <c r="JE63" s="74"/>
      <c r="JF63" s="74"/>
      <c r="JG63" s="74"/>
      <c r="JH63" s="74"/>
      <c r="JI63" s="74"/>
      <c r="JJ63" s="74"/>
      <c r="JK63" s="74"/>
      <c r="JL63" s="74"/>
      <c r="JM63" s="74"/>
      <c r="JN63" s="74"/>
      <c r="JO63" s="74"/>
      <c r="JP63" s="74"/>
      <c r="JQ63" s="74"/>
      <c r="JR63" s="74"/>
      <c r="JS63" s="74"/>
      <c r="JT63" s="74"/>
      <c r="JU63" s="74"/>
      <c r="JV63" s="74"/>
      <c r="JW63" s="74"/>
      <c r="JX63" s="74"/>
      <c r="JY63" s="74"/>
      <c r="JZ63" s="74"/>
      <c r="KA63" s="74"/>
      <c r="KB63" s="74"/>
      <c r="KC63" s="74"/>
      <c r="KD63" s="74"/>
      <c r="KE63" s="74"/>
      <c r="KF63" s="74"/>
      <c r="KG63" s="74"/>
      <c r="KH63" s="74"/>
      <c r="KI63" s="74"/>
      <c r="KJ63" s="74"/>
      <c r="KK63" s="74"/>
      <c r="KL63" s="74"/>
      <c r="KM63" s="74"/>
      <c r="KN63" s="74"/>
      <c r="KO63" s="74"/>
      <c r="KP63" s="74"/>
      <c r="KQ63" s="74"/>
      <c r="KR63" s="74"/>
      <c r="KS63" s="74"/>
      <c r="KT63" s="74"/>
      <c r="KU63" s="74"/>
      <c r="KV63" s="74"/>
      <c r="KW63" s="74"/>
      <c r="KX63" s="74"/>
      <c r="KY63" s="74"/>
      <c r="KZ63" s="74"/>
      <c r="LA63" s="74"/>
      <c r="LB63" s="74"/>
      <c r="LC63" s="74"/>
      <c r="LD63" s="74"/>
      <c r="LE63" s="74"/>
      <c r="LF63" s="74"/>
      <c r="LG63" s="74"/>
      <c r="LH63" s="74"/>
      <c r="LI63" s="74"/>
      <c r="LJ63" s="74"/>
      <c r="LK63" s="74"/>
      <c r="LL63" s="74"/>
      <c r="LM63" s="74"/>
      <c r="LN63" s="74"/>
      <c r="LO63" s="74"/>
      <c r="LP63" s="74"/>
      <c r="LQ63" s="74"/>
      <c r="LR63" s="74"/>
    </row>
    <row r="64" spans="1:330" s="71" customFormat="1" x14ac:dyDescent="0.35">
      <c r="A64" s="74"/>
      <c r="B64" s="75"/>
      <c r="C64" s="75"/>
      <c r="D64" s="76"/>
      <c r="E64" s="74"/>
      <c r="F64" s="74"/>
      <c r="G64" s="78"/>
      <c r="M64" s="67"/>
      <c r="N64" s="67"/>
      <c r="O64" s="76"/>
      <c r="P64" s="76"/>
      <c r="Q64" s="77"/>
      <c r="R64" s="77"/>
      <c r="S64" s="74"/>
      <c r="T64" s="74"/>
      <c r="U64" s="74"/>
      <c r="V64" s="74"/>
      <c r="W64" s="74"/>
      <c r="Y64" s="74"/>
      <c r="AA64" s="74"/>
      <c r="AB64" s="74"/>
      <c r="AC64" s="62"/>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c r="KP64" s="74"/>
      <c r="KQ64" s="74"/>
      <c r="KR64" s="74"/>
      <c r="KS64" s="74"/>
      <c r="KT64" s="74"/>
      <c r="KU64" s="74"/>
      <c r="KV64" s="74"/>
      <c r="KW64" s="74"/>
      <c r="KX64" s="74"/>
      <c r="KY64" s="74"/>
      <c r="KZ64" s="74"/>
      <c r="LA64" s="74"/>
      <c r="LB64" s="74"/>
      <c r="LC64" s="74"/>
      <c r="LD64" s="74"/>
      <c r="LE64" s="74"/>
      <c r="LF64" s="74"/>
      <c r="LG64" s="74"/>
      <c r="LH64" s="74"/>
      <c r="LI64" s="74"/>
      <c r="LJ64" s="74"/>
      <c r="LK64" s="74"/>
      <c r="LL64" s="74"/>
      <c r="LM64" s="74"/>
      <c r="LN64" s="74"/>
      <c r="LO64" s="74"/>
      <c r="LP64" s="74"/>
      <c r="LQ64" s="74"/>
      <c r="LR64" s="74"/>
    </row>
    <row r="65" spans="1:330" s="71" customFormat="1" x14ac:dyDescent="0.35">
      <c r="A65" s="74"/>
      <c r="B65" s="75"/>
      <c r="C65" s="75"/>
      <c r="D65" s="76"/>
      <c r="E65" s="74"/>
      <c r="F65" s="74"/>
      <c r="G65" s="78"/>
      <c r="M65" s="67"/>
      <c r="N65" s="67"/>
      <c r="O65" s="76"/>
      <c r="P65" s="76"/>
      <c r="Q65" s="77"/>
      <c r="R65" s="77"/>
      <c r="S65" s="74"/>
      <c r="T65" s="74"/>
      <c r="U65" s="74"/>
      <c r="V65" s="74"/>
      <c r="W65" s="74"/>
      <c r="Y65" s="74"/>
      <c r="AA65" s="74"/>
      <c r="AB65" s="74"/>
      <c r="AC65" s="62"/>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row>
    <row r="66" spans="1:330" s="71" customFormat="1" x14ac:dyDescent="0.35">
      <c r="A66" s="74"/>
      <c r="B66" s="75"/>
      <c r="C66" s="75"/>
      <c r="D66" s="76"/>
      <c r="E66" s="74"/>
      <c r="F66" s="74"/>
      <c r="G66" s="78"/>
      <c r="M66" s="67"/>
      <c r="N66" s="67"/>
      <c r="O66" s="76"/>
      <c r="P66" s="76"/>
      <c r="Q66" s="77"/>
      <c r="R66" s="77"/>
      <c r="S66" s="74"/>
      <c r="T66" s="74"/>
      <c r="U66" s="74"/>
      <c r="V66" s="74"/>
      <c r="W66" s="74"/>
      <c r="Y66" s="74"/>
      <c r="AA66" s="74"/>
      <c r="AB66" s="74"/>
      <c r="AC66" s="62"/>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c r="KP66" s="74"/>
      <c r="KQ66" s="74"/>
      <c r="KR66" s="74"/>
      <c r="KS66" s="74"/>
      <c r="KT66" s="74"/>
      <c r="KU66" s="74"/>
      <c r="KV66" s="74"/>
      <c r="KW66" s="74"/>
      <c r="KX66" s="74"/>
      <c r="KY66" s="74"/>
      <c r="KZ66" s="74"/>
      <c r="LA66" s="74"/>
      <c r="LB66" s="74"/>
      <c r="LC66" s="74"/>
      <c r="LD66" s="74"/>
      <c r="LE66" s="74"/>
      <c r="LF66" s="74"/>
      <c r="LG66" s="74"/>
      <c r="LH66" s="74"/>
      <c r="LI66" s="74"/>
      <c r="LJ66" s="74"/>
      <c r="LK66" s="74"/>
      <c r="LL66" s="74"/>
      <c r="LM66" s="74"/>
      <c r="LN66" s="74"/>
      <c r="LO66" s="74"/>
      <c r="LP66" s="74"/>
      <c r="LQ66" s="74"/>
      <c r="LR66" s="74"/>
    </row>
    <row r="67" spans="1:330" s="71" customFormat="1" x14ac:dyDescent="0.35">
      <c r="A67" s="74"/>
      <c r="B67" s="75"/>
      <c r="C67" s="75"/>
      <c r="D67" s="76"/>
      <c r="E67" s="74"/>
      <c r="F67" s="74"/>
      <c r="G67" s="78"/>
      <c r="M67" s="67"/>
      <c r="N67" s="67"/>
      <c r="O67" s="76"/>
      <c r="P67" s="76"/>
      <c r="Q67" s="77"/>
      <c r="R67" s="77"/>
      <c r="S67" s="74"/>
      <c r="T67" s="74"/>
      <c r="U67" s="74"/>
      <c r="V67" s="74"/>
      <c r="W67" s="74"/>
      <c r="Y67" s="74"/>
      <c r="AA67" s="74"/>
      <c r="AB67" s="74"/>
      <c r="AC67" s="62"/>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row>
    <row r="68" spans="1:330" s="71" customFormat="1" x14ac:dyDescent="0.35">
      <c r="A68" s="74"/>
      <c r="B68" s="75"/>
      <c r="C68" s="75"/>
      <c r="D68" s="76"/>
      <c r="E68" s="74"/>
      <c r="F68" s="74"/>
      <c r="G68" s="78"/>
      <c r="M68" s="67"/>
      <c r="N68" s="67"/>
      <c r="O68" s="76"/>
      <c r="P68" s="76"/>
      <c r="Q68" s="77"/>
      <c r="R68" s="77"/>
      <c r="S68" s="74"/>
      <c r="T68" s="74"/>
      <c r="U68" s="74"/>
      <c r="V68" s="74"/>
      <c r="W68" s="74"/>
      <c r="Y68" s="74"/>
      <c r="AA68" s="74"/>
      <c r="AB68" s="74"/>
      <c r="AC68" s="62"/>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c r="KP68" s="74"/>
      <c r="KQ68" s="74"/>
      <c r="KR68" s="74"/>
      <c r="KS68" s="74"/>
      <c r="KT68" s="74"/>
      <c r="KU68" s="74"/>
      <c r="KV68" s="74"/>
      <c r="KW68" s="74"/>
      <c r="KX68" s="74"/>
      <c r="KY68" s="74"/>
      <c r="KZ68" s="74"/>
      <c r="LA68" s="74"/>
      <c r="LB68" s="74"/>
      <c r="LC68" s="74"/>
      <c r="LD68" s="74"/>
      <c r="LE68" s="74"/>
      <c r="LF68" s="74"/>
      <c r="LG68" s="74"/>
      <c r="LH68" s="74"/>
      <c r="LI68" s="74"/>
      <c r="LJ68" s="74"/>
      <c r="LK68" s="74"/>
      <c r="LL68" s="74"/>
      <c r="LM68" s="74"/>
      <c r="LN68" s="74"/>
      <c r="LO68" s="74"/>
      <c r="LP68" s="74"/>
      <c r="LQ68" s="74"/>
      <c r="LR68" s="74"/>
    </row>
    <row r="69" spans="1:330" s="71" customFormat="1" x14ac:dyDescent="0.35">
      <c r="A69" s="74"/>
      <c r="B69" s="75"/>
      <c r="C69" s="75"/>
      <c r="D69" s="76"/>
      <c r="E69" s="74"/>
      <c r="F69" s="74"/>
      <c r="G69" s="78"/>
      <c r="M69" s="67"/>
      <c r="N69" s="67"/>
      <c r="O69" s="76"/>
      <c r="P69" s="76"/>
      <c r="Q69" s="77"/>
      <c r="R69" s="77"/>
      <c r="S69" s="74"/>
      <c r="T69" s="74"/>
      <c r="U69" s="74"/>
      <c r="V69" s="74"/>
      <c r="W69" s="74"/>
      <c r="Y69" s="74"/>
      <c r="AA69" s="74"/>
      <c r="AB69" s="74"/>
      <c r="AC69" s="62"/>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c r="KP69" s="74"/>
      <c r="KQ69" s="74"/>
      <c r="KR69" s="74"/>
      <c r="KS69" s="74"/>
      <c r="KT69" s="74"/>
      <c r="KU69" s="74"/>
      <c r="KV69" s="74"/>
      <c r="KW69" s="74"/>
      <c r="KX69" s="74"/>
      <c r="KY69" s="74"/>
      <c r="KZ69" s="74"/>
      <c r="LA69" s="74"/>
      <c r="LB69" s="74"/>
      <c r="LC69" s="74"/>
      <c r="LD69" s="74"/>
      <c r="LE69" s="74"/>
      <c r="LF69" s="74"/>
      <c r="LG69" s="74"/>
      <c r="LH69" s="74"/>
      <c r="LI69" s="74"/>
      <c r="LJ69" s="74"/>
      <c r="LK69" s="74"/>
      <c r="LL69" s="74"/>
      <c r="LM69" s="74"/>
      <c r="LN69" s="74"/>
      <c r="LO69" s="74"/>
      <c r="LP69" s="74"/>
      <c r="LQ69" s="74"/>
      <c r="LR69" s="74"/>
    </row>
    <row r="70" spans="1:330" s="71" customFormat="1" x14ac:dyDescent="0.35">
      <c r="A70" s="74"/>
      <c r="B70" s="75"/>
      <c r="C70" s="75"/>
      <c r="D70" s="76"/>
      <c r="E70" s="74"/>
      <c r="F70" s="74"/>
      <c r="G70" s="78"/>
      <c r="M70" s="67"/>
      <c r="N70" s="67"/>
      <c r="O70" s="76"/>
      <c r="P70" s="76"/>
      <c r="Q70" s="77"/>
      <c r="R70" s="77"/>
      <c r="S70" s="74"/>
      <c r="T70" s="74"/>
      <c r="U70" s="74"/>
      <c r="V70" s="74"/>
      <c r="W70" s="74"/>
      <c r="Y70" s="74"/>
      <c r="AA70" s="74"/>
      <c r="AB70" s="74"/>
      <c r="AC70" s="62"/>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c r="KP70" s="74"/>
      <c r="KQ70" s="74"/>
      <c r="KR70" s="74"/>
      <c r="KS70" s="74"/>
      <c r="KT70" s="74"/>
      <c r="KU70" s="74"/>
      <c r="KV70" s="74"/>
      <c r="KW70" s="74"/>
      <c r="KX70" s="74"/>
      <c r="KY70" s="74"/>
      <c r="KZ70" s="74"/>
      <c r="LA70" s="74"/>
      <c r="LB70" s="74"/>
      <c r="LC70" s="74"/>
      <c r="LD70" s="74"/>
      <c r="LE70" s="74"/>
      <c r="LF70" s="74"/>
      <c r="LG70" s="74"/>
      <c r="LH70" s="74"/>
      <c r="LI70" s="74"/>
      <c r="LJ70" s="74"/>
      <c r="LK70" s="74"/>
      <c r="LL70" s="74"/>
      <c r="LM70" s="74"/>
      <c r="LN70" s="74"/>
      <c r="LO70" s="74"/>
      <c r="LP70" s="74"/>
      <c r="LQ70" s="74"/>
      <c r="LR70" s="74"/>
    </row>
    <row r="71" spans="1:330" s="71" customFormat="1" x14ac:dyDescent="0.35">
      <c r="A71" s="74"/>
      <c r="B71" s="75"/>
      <c r="C71" s="75"/>
      <c r="D71" s="76"/>
      <c r="E71" s="74"/>
      <c r="F71" s="74"/>
      <c r="G71" s="78"/>
      <c r="M71" s="67"/>
      <c r="N71" s="67"/>
      <c r="O71" s="76"/>
      <c r="P71" s="76"/>
      <c r="Q71" s="77"/>
      <c r="R71" s="77"/>
      <c r="S71" s="74"/>
      <c r="T71" s="74"/>
      <c r="U71" s="74"/>
      <c r="V71" s="74"/>
      <c r="W71" s="74"/>
      <c r="Y71" s="74"/>
      <c r="AA71" s="74"/>
      <c r="AB71" s="74"/>
      <c r="AC71" s="62"/>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c r="KP71" s="74"/>
      <c r="KQ71" s="74"/>
      <c r="KR71" s="74"/>
      <c r="KS71" s="74"/>
      <c r="KT71" s="74"/>
      <c r="KU71" s="74"/>
      <c r="KV71" s="74"/>
      <c r="KW71" s="74"/>
      <c r="KX71" s="74"/>
      <c r="KY71" s="74"/>
      <c r="KZ71" s="74"/>
      <c r="LA71" s="74"/>
      <c r="LB71" s="74"/>
      <c r="LC71" s="74"/>
      <c r="LD71" s="74"/>
      <c r="LE71" s="74"/>
      <c r="LF71" s="74"/>
      <c r="LG71" s="74"/>
      <c r="LH71" s="74"/>
      <c r="LI71" s="74"/>
      <c r="LJ71" s="74"/>
      <c r="LK71" s="74"/>
      <c r="LL71" s="74"/>
      <c r="LM71" s="74"/>
      <c r="LN71" s="74"/>
      <c r="LO71" s="74"/>
      <c r="LP71" s="74"/>
      <c r="LQ71" s="74"/>
      <c r="LR71" s="74"/>
    </row>
    <row r="72" spans="1:330" s="71" customFormat="1" x14ac:dyDescent="0.35">
      <c r="A72" s="74"/>
      <c r="B72" s="75"/>
      <c r="C72" s="75"/>
      <c r="D72" s="76"/>
      <c r="E72" s="74"/>
      <c r="F72" s="74"/>
      <c r="G72" s="78"/>
      <c r="M72" s="67"/>
      <c r="N72" s="67"/>
      <c r="O72" s="76"/>
      <c r="P72" s="76"/>
      <c r="Q72" s="77"/>
      <c r="R72" s="77"/>
      <c r="S72" s="74"/>
      <c r="T72" s="74"/>
      <c r="U72" s="74"/>
      <c r="V72" s="74"/>
      <c r="W72" s="74"/>
      <c r="Y72" s="74"/>
      <c r="AA72" s="74"/>
      <c r="AB72" s="74"/>
      <c r="AC72" s="62"/>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c r="KP72" s="74"/>
      <c r="KQ72" s="74"/>
      <c r="KR72" s="74"/>
      <c r="KS72" s="74"/>
      <c r="KT72" s="74"/>
      <c r="KU72" s="74"/>
      <c r="KV72" s="74"/>
      <c r="KW72" s="74"/>
      <c r="KX72" s="74"/>
      <c r="KY72" s="74"/>
      <c r="KZ72" s="74"/>
      <c r="LA72" s="74"/>
      <c r="LB72" s="74"/>
      <c r="LC72" s="74"/>
      <c r="LD72" s="74"/>
      <c r="LE72" s="74"/>
      <c r="LF72" s="74"/>
      <c r="LG72" s="74"/>
      <c r="LH72" s="74"/>
      <c r="LI72" s="74"/>
      <c r="LJ72" s="74"/>
      <c r="LK72" s="74"/>
      <c r="LL72" s="74"/>
      <c r="LM72" s="74"/>
      <c r="LN72" s="74"/>
      <c r="LO72" s="74"/>
      <c r="LP72" s="74"/>
      <c r="LQ72" s="74"/>
      <c r="LR72" s="74"/>
    </row>
    <row r="73" spans="1:330" s="71" customFormat="1" x14ac:dyDescent="0.35">
      <c r="A73" s="74"/>
      <c r="B73" s="75"/>
      <c r="C73" s="75"/>
      <c r="D73" s="76"/>
      <c r="E73" s="74"/>
      <c r="F73" s="74"/>
      <c r="G73" s="78"/>
      <c r="M73" s="67"/>
      <c r="N73" s="67"/>
      <c r="O73" s="76"/>
      <c r="P73" s="76"/>
      <c r="Q73" s="77"/>
      <c r="R73" s="77"/>
      <c r="S73" s="74"/>
      <c r="T73" s="74"/>
      <c r="U73" s="74"/>
      <c r="V73" s="74"/>
      <c r="W73" s="74"/>
      <c r="Y73" s="74"/>
      <c r="AA73" s="74"/>
      <c r="AB73" s="74"/>
      <c r="AC73" s="62"/>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c r="KP73" s="74"/>
      <c r="KQ73" s="74"/>
      <c r="KR73" s="74"/>
      <c r="KS73" s="74"/>
      <c r="KT73" s="74"/>
      <c r="KU73" s="74"/>
      <c r="KV73" s="74"/>
      <c r="KW73" s="74"/>
      <c r="KX73" s="74"/>
      <c r="KY73" s="74"/>
      <c r="KZ73" s="74"/>
      <c r="LA73" s="74"/>
      <c r="LB73" s="74"/>
      <c r="LC73" s="74"/>
      <c r="LD73" s="74"/>
      <c r="LE73" s="74"/>
      <c r="LF73" s="74"/>
      <c r="LG73" s="74"/>
      <c r="LH73" s="74"/>
      <c r="LI73" s="74"/>
      <c r="LJ73" s="74"/>
      <c r="LK73" s="74"/>
      <c r="LL73" s="74"/>
      <c r="LM73" s="74"/>
      <c r="LN73" s="74"/>
      <c r="LO73" s="74"/>
      <c r="LP73" s="74"/>
      <c r="LQ73" s="74"/>
      <c r="LR73" s="74"/>
    </row>
    <row r="74" spans="1:330" s="71" customFormat="1" x14ac:dyDescent="0.35">
      <c r="A74" s="74"/>
      <c r="B74" s="75"/>
      <c r="C74" s="75"/>
      <c r="D74" s="76"/>
      <c r="E74" s="74"/>
      <c r="F74" s="74"/>
      <c r="G74" s="78"/>
      <c r="M74" s="67"/>
      <c r="N74" s="67"/>
      <c r="O74" s="76"/>
      <c r="P74" s="76"/>
      <c r="Q74" s="77"/>
      <c r="R74" s="77"/>
      <c r="S74" s="74"/>
      <c r="T74" s="74"/>
      <c r="U74" s="74"/>
      <c r="V74" s="74"/>
      <c r="W74" s="74"/>
      <c r="Y74" s="74"/>
      <c r="AA74" s="74"/>
      <c r="AB74" s="74"/>
      <c r="AC74" s="62"/>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c r="KP74" s="74"/>
      <c r="KQ74" s="74"/>
      <c r="KR74" s="74"/>
      <c r="KS74" s="74"/>
      <c r="KT74" s="74"/>
      <c r="KU74" s="74"/>
      <c r="KV74" s="74"/>
      <c r="KW74" s="74"/>
      <c r="KX74" s="74"/>
      <c r="KY74" s="74"/>
      <c r="KZ74" s="74"/>
      <c r="LA74" s="74"/>
      <c r="LB74" s="74"/>
      <c r="LC74" s="74"/>
      <c r="LD74" s="74"/>
      <c r="LE74" s="74"/>
      <c r="LF74" s="74"/>
      <c r="LG74" s="74"/>
      <c r="LH74" s="74"/>
      <c r="LI74" s="74"/>
      <c r="LJ74" s="74"/>
      <c r="LK74" s="74"/>
      <c r="LL74" s="74"/>
      <c r="LM74" s="74"/>
      <c r="LN74" s="74"/>
      <c r="LO74" s="74"/>
      <c r="LP74" s="74"/>
      <c r="LQ74" s="74"/>
      <c r="LR74" s="74"/>
    </row>
    <row r="75" spans="1:330" s="71" customFormat="1" x14ac:dyDescent="0.35">
      <c r="A75" s="74"/>
      <c r="B75" s="75"/>
      <c r="C75" s="75"/>
      <c r="D75" s="76"/>
      <c r="E75" s="74"/>
      <c r="F75" s="74"/>
      <c r="G75" s="78"/>
      <c r="M75" s="67"/>
      <c r="N75" s="67"/>
      <c r="O75" s="76"/>
      <c r="P75" s="76"/>
      <c r="Q75" s="77"/>
      <c r="R75" s="77"/>
      <c r="S75" s="74"/>
      <c r="T75" s="74"/>
      <c r="U75" s="74"/>
      <c r="V75" s="74"/>
      <c r="W75" s="74"/>
      <c r="Y75" s="74"/>
      <c r="AA75" s="74"/>
      <c r="AB75" s="74"/>
      <c r="AC75" s="62"/>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74"/>
      <c r="JM75" s="74"/>
      <c r="JN75" s="74"/>
      <c r="JO75" s="74"/>
      <c r="JP75" s="74"/>
      <c r="JQ75" s="74"/>
      <c r="JR75" s="74"/>
      <c r="JS75" s="74"/>
      <c r="JT75" s="74"/>
      <c r="JU75" s="74"/>
      <c r="JV75" s="74"/>
      <c r="JW75" s="74"/>
      <c r="JX75" s="74"/>
      <c r="JY75" s="74"/>
      <c r="JZ75" s="74"/>
      <c r="KA75" s="74"/>
      <c r="KB75" s="74"/>
      <c r="KC75" s="74"/>
      <c r="KD75" s="74"/>
      <c r="KE75" s="74"/>
      <c r="KF75" s="74"/>
      <c r="KG75" s="74"/>
      <c r="KH75" s="74"/>
      <c r="KI75" s="74"/>
      <c r="KJ75" s="74"/>
      <c r="KK75" s="74"/>
      <c r="KL75" s="74"/>
      <c r="KM75" s="74"/>
      <c r="KN75" s="74"/>
      <c r="KO75" s="74"/>
      <c r="KP75" s="74"/>
      <c r="KQ75" s="74"/>
      <c r="KR75" s="74"/>
      <c r="KS75" s="74"/>
      <c r="KT75" s="74"/>
      <c r="KU75" s="74"/>
      <c r="KV75" s="74"/>
      <c r="KW75" s="74"/>
      <c r="KX75" s="74"/>
      <c r="KY75" s="74"/>
      <c r="KZ75" s="74"/>
      <c r="LA75" s="74"/>
      <c r="LB75" s="74"/>
      <c r="LC75" s="74"/>
      <c r="LD75" s="74"/>
      <c r="LE75" s="74"/>
      <c r="LF75" s="74"/>
      <c r="LG75" s="74"/>
      <c r="LH75" s="74"/>
      <c r="LI75" s="74"/>
      <c r="LJ75" s="74"/>
      <c r="LK75" s="74"/>
      <c r="LL75" s="74"/>
      <c r="LM75" s="74"/>
      <c r="LN75" s="74"/>
      <c r="LO75" s="74"/>
      <c r="LP75" s="74"/>
      <c r="LQ75" s="74"/>
      <c r="LR75" s="74"/>
    </row>
    <row r="76" spans="1:330" s="71" customFormat="1" x14ac:dyDescent="0.35">
      <c r="A76" s="74"/>
      <c r="B76" s="75"/>
      <c r="C76" s="75"/>
      <c r="D76" s="76"/>
      <c r="E76" s="74"/>
      <c r="F76" s="74"/>
      <c r="G76" s="78"/>
      <c r="M76" s="67"/>
      <c r="N76" s="67"/>
      <c r="O76" s="76"/>
      <c r="P76" s="76"/>
      <c r="Q76" s="77"/>
      <c r="R76" s="77"/>
      <c r="S76" s="74"/>
      <c r="T76" s="74"/>
      <c r="U76" s="74"/>
      <c r="V76" s="74"/>
      <c r="W76" s="74"/>
      <c r="Y76" s="74"/>
      <c r="AA76" s="74"/>
      <c r="AB76" s="74"/>
      <c r="AC76" s="62"/>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74"/>
      <c r="JM76" s="74"/>
      <c r="JN76" s="74"/>
      <c r="JO76" s="74"/>
      <c r="JP76" s="74"/>
      <c r="JQ76" s="74"/>
      <c r="JR76" s="74"/>
      <c r="JS76" s="74"/>
      <c r="JT76" s="74"/>
      <c r="JU76" s="74"/>
      <c r="JV76" s="74"/>
      <c r="JW76" s="74"/>
      <c r="JX76" s="74"/>
      <c r="JY76" s="74"/>
      <c r="JZ76" s="74"/>
      <c r="KA76" s="74"/>
      <c r="KB76" s="74"/>
      <c r="KC76" s="74"/>
      <c r="KD76" s="74"/>
      <c r="KE76" s="74"/>
      <c r="KF76" s="74"/>
      <c r="KG76" s="74"/>
      <c r="KH76" s="74"/>
      <c r="KI76" s="74"/>
      <c r="KJ76" s="74"/>
      <c r="KK76" s="74"/>
      <c r="KL76" s="74"/>
      <c r="KM76" s="74"/>
      <c r="KN76" s="74"/>
      <c r="KO76" s="74"/>
      <c r="KP76" s="74"/>
      <c r="KQ76" s="74"/>
      <c r="KR76" s="74"/>
      <c r="KS76" s="74"/>
      <c r="KT76" s="74"/>
      <c r="KU76" s="74"/>
      <c r="KV76" s="74"/>
      <c r="KW76" s="74"/>
      <c r="KX76" s="74"/>
      <c r="KY76" s="74"/>
      <c r="KZ76" s="74"/>
      <c r="LA76" s="74"/>
      <c r="LB76" s="74"/>
      <c r="LC76" s="74"/>
      <c r="LD76" s="74"/>
      <c r="LE76" s="74"/>
      <c r="LF76" s="74"/>
      <c r="LG76" s="74"/>
      <c r="LH76" s="74"/>
      <c r="LI76" s="74"/>
      <c r="LJ76" s="74"/>
      <c r="LK76" s="74"/>
      <c r="LL76" s="74"/>
      <c r="LM76" s="74"/>
      <c r="LN76" s="74"/>
      <c r="LO76" s="74"/>
      <c r="LP76" s="74"/>
      <c r="LQ76" s="74"/>
      <c r="LR76" s="74"/>
    </row>
    <row r="77" spans="1:330" s="71" customFormat="1" x14ac:dyDescent="0.35">
      <c r="A77" s="74"/>
      <c r="B77" s="75"/>
      <c r="C77" s="75"/>
      <c r="D77" s="76"/>
      <c r="E77" s="74"/>
      <c r="F77" s="74"/>
      <c r="G77" s="78"/>
      <c r="M77" s="67"/>
      <c r="N77" s="67"/>
      <c r="O77" s="76"/>
      <c r="P77" s="76"/>
      <c r="Q77" s="77"/>
      <c r="R77" s="77"/>
      <c r="S77" s="74"/>
      <c r="T77" s="74"/>
      <c r="U77" s="74"/>
      <c r="V77" s="74"/>
      <c r="W77" s="74"/>
      <c r="Y77" s="74"/>
      <c r="AA77" s="74"/>
      <c r="AB77" s="74"/>
      <c r="AC77" s="62"/>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74"/>
      <c r="JM77" s="74"/>
      <c r="JN77" s="74"/>
      <c r="JO77" s="74"/>
      <c r="JP77" s="74"/>
      <c r="JQ77" s="74"/>
      <c r="JR77" s="74"/>
      <c r="JS77" s="74"/>
      <c r="JT77" s="74"/>
      <c r="JU77" s="74"/>
      <c r="JV77" s="74"/>
      <c r="JW77" s="74"/>
      <c r="JX77" s="74"/>
      <c r="JY77" s="74"/>
      <c r="JZ77" s="74"/>
      <c r="KA77" s="74"/>
      <c r="KB77" s="74"/>
      <c r="KC77" s="74"/>
      <c r="KD77" s="74"/>
      <c r="KE77" s="74"/>
      <c r="KF77" s="74"/>
      <c r="KG77" s="74"/>
      <c r="KH77" s="74"/>
      <c r="KI77" s="74"/>
      <c r="KJ77" s="74"/>
      <c r="KK77" s="74"/>
      <c r="KL77" s="74"/>
      <c r="KM77" s="74"/>
      <c r="KN77" s="74"/>
      <c r="KO77" s="74"/>
      <c r="KP77" s="74"/>
      <c r="KQ77" s="74"/>
      <c r="KR77" s="74"/>
      <c r="KS77" s="74"/>
      <c r="KT77" s="74"/>
      <c r="KU77" s="74"/>
      <c r="KV77" s="74"/>
      <c r="KW77" s="74"/>
      <c r="KX77" s="74"/>
      <c r="KY77" s="74"/>
      <c r="KZ77" s="74"/>
      <c r="LA77" s="74"/>
      <c r="LB77" s="74"/>
      <c r="LC77" s="74"/>
      <c r="LD77" s="74"/>
      <c r="LE77" s="74"/>
      <c r="LF77" s="74"/>
      <c r="LG77" s="74"/>
      <c r="LH77" s="74"/>
      <c r="LI77" s="74"/>
      <c r="LJ77" s="74"/>
      <c r="LK77" s="74"/>
      <c r="LL77" s="74"/>
      <c r="LM77" s="74"/>
      <c r="LN77" s="74"/>
      <c r="LO77" s="74"/>
      <c r="LP77" s="74"/>
      <c r="LQ77" s="74"/>
      <c r="LR77" s="74"/>
    </row>
    <row r="78" spans="1:330" s="71" customFormat="1" x14ac:dyDescent="0.35">
      <c r="A78" s="74"/>
      <c r="B78" s="75"/>
      <c r="C78" s="75"/>
      <c r="D78" s="76"/>
      <c r="E78" s="74"/>
      <c r="F78" s="74"/>
      <c r="G78" s="78"/>
      <c r="M78" s="67"/>
      <c r="N78" s="67"/>
      <c r="O78" s="76"/>
      <c r="P78" s="76"/>
      <c r="Q78" s="77"/>
      <c r="R78" s="77"/>
      <c r="S78" s="74"/>
      <c r="T78" s="74"/>
      <c r="U78" s="74"/>
      <c r="V78" s="74"/>
      <c r="W78" s="74"/>
      <c r="Y78" s="74"/>
      <c r="AA78" s="74"/>
      <c r="AB78" s="74"/>
      <c r="AC78" s="62"/>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74"/>
      <c r="JM78" s="74"/>
      <c r="JN78" s="74"/>
      <c r="JO78" s="74"/>
      <c r="JP78" s="74"/>
      <c r="JQ78" s="74"/>
      <c r="JR78" s="74"/>
      <c r="JS78" s="74"/>
      <c r="JT78" s="74"/>
      <c r="JU78" s="74"/>
      <c r="JV78" s="74"/>
      <c r="JW78" s="74"/>
      <c r="JX78" s="74"/>
      <c r="JY78" s="74"/>
      <c r="JZ78" s="74"/>
      <c r="KA78" s="74"/>
      <c r="KB78" s="74"/>
      <c r="KC78" s="74"/>
      <c r="KD78" s="74"/>
      <c r="KE78" s="74"/>
      <c r="KF78" s="74"/>
      <c r="KG78" s="74"/>
      <c r="KH78" s="74"/>
      <c r="KI78" s="74"/>
      <c r="KJ78" s="74"/>
      <c r="KK78" s="74"/>
      <c r="KL78" s="74"/>
      <c r="KM78" s="74"/>
      <c r="KN78" s="74"/>
      <c r="KO78" s="74"/>
      <c r="KP78" s="74"/>
      <c r="KQ78" s="74"/>
      <c r="KR78" s="74"/>
      <c r="KS78" s="74"/>
      <c r="KT78" s="74"/>
      <c r="KU78" s="74"/>
      <c r="KV78" s="74"/>
      <c r="KW78" s="74"/>
      <c r="KX78" s="74"/>
      <c r="KY78" s="74"/>
      <c r="KZ78" s="74"/>
      <c r="LA78" s="74"/>
      <c r="LB78" s="74"/>
      <c r="LC78" s="74"/>
      <c r="LD78" s="74"/>
      <c r="LE78" s="74"/>
      <c r="LF78" s="74"/>
      <c r="LG78" s="74"/>
      <c r="LH78" s="74"/>
      <c r="LI78" s="74"/>
      <c r="LJ78" s="74"/>
      <c r="LK78" s="74"/>
      <c r="LL78" s="74"/>
      <c r="LM78" s="74"/>
      <c r="LN78" s="74"/>
      <c r="LO78" s="74"/>
      <c r="LP78" s="74"/>
      <c r="LQ78" s="74"/>
      <c r="LR78" s="74"/>
    </row>
    <row r="79" spans="1:330" s="71" customFormat="1" x14ac:dyDescent="0.35">
      <c r="A79" s="74"/>
      <c r="B79" s="75"/>
      <c r="C79" s="75"/>
      <c r="D79" s="76"/>
      <c r="E79" s="74"/>
      <c r="F79" s="74"/>
      <c r="G79" s="78"/>
      <c r="M79" s="67"/>
      <c r="N79" s="67"/>
      <c r="O79" s="76"/>
      <c r="P79" s="76"/>
      <c r="Q79" s="77"/>
      <c r="R79" s="77"/>
      <c r="S79" s="74"/>
      <c r="T79" s="74"/>
      <c r="U79" s="74"/>
      <c r="V79" s="74"/>
      <c r="W79" s="74"/>
      <c r="Y79" s="74"/>
      <c r="AA79" s="74"/>
      <c r="AB79" s="74"/>
      <c r="AC79" s="62"/>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4"/>
      <c r="JN79" s="74"/>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4"/>
      <c r="KO79" s="74"/>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4"/>
      <c r="LP79" s="74"/>
      <c r="LQ79" s="74"/>
      <c r="LR79" s="74"/>
    </row>
    <row r="80" spans="1:330" s="71" customFormat="1" x14ac:dyDescent="0.35">
      <c r="A80" s="74"/>
      <c r="B80" s="75"/>
      <c r="C80" s="75"/>
      <c r="D80" s="76"/>
      <c r="E80" s="74"/>
      <c r="F80" s="74"/>
      <c r="G80" s="78"/>
      <c r="M80" s="67"/>
      <c r="N80" s="67"/>
      <c r="O80" s="76"/>
      <c r="P80" s="76"/>
      <c r="Q80" s="77"/>
      <c r="R80" s="77"/>
      <c r="S80" s="74"/>
      <c r="T80" s="74"/>
      <c r="U80" s="74"/>
      <c r="V80" s="74"/>
      <c r="W80" s="74"/>
      <c r="Y80" s="74"/>
      <c r="AA80" s="74"/>
      <c r="AB80" s="74"/>
      <c r="AC80" s="62"/>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c r="IV80" s="74"/>
      <c r="IW80" s="74"/>
      <c r="IX80" s="74"/>
      <c r="IY80" s="74"/>
      <c r="IZ80" s="74"/>
      <c r="JA80" s="74"/>
      <c r="JB80" s="74"/>
      <c r="JC80" s="74"/>
      <c r="JD80" s="74"/>
      <c r="JE80" s="74"/>
      <c r="JF80" s="74"/>
      <c r="JG80" s="74"/>
      <c r="JH80" s="74"/>
      <c r="JI80" s="74"/>
      <c r="JJ80" s="74"/>
      <c r="JK80" s="74"/>
      <c r="JL80" s="74"/>
      <c r="JM80" s="74"/>
      <c r="JN80" s="74"/>
      <c r="JO80" s="74"/>
      <c r="JP80" s="74"/>
      <c r="JQ80" s="74"/>
      <c r="JR80" s="74"/>
      <c r="JS80" s="74"/>
      <c r="JT80" s="74"/>
      <c r="JU80" s="74"/>
      <c r="JV80" s="74"/>
      <c r="JW80" s="74"/>
      <c r="JX80" s="74"/>
      <c r="JY80" s="74"/>
      <c r="JZ80" s="74"/>
      <c r="KA80" s="74"/>
      <c r="KB80" s="74"/>
      <c r="KC80" s="74"/>
      <c r="KD80" s="74"/>
      <c r="KE80" s="74"/>
      <c r="KF80" s="74"/>
      <c r="KG80" s="74"/>
      <c r="KH80" s="74"/>
      <c r="KI80" s="74"/>
      <c r="KJ80" s="74"/>
      <c r="KK80" s="74"/>
      <c r="KL80" s="74"/>
      <c r="KM80" s="74"/>
      <c r="KN80" s="74"/>
      <c r="KO80" s="74"/>
      <c r="KP80" s="74"/>
      <c r="KQ80" s="74"/>
      <c r="KR80" s="74"/>
      <c r="KS80" s="74"/>
      <c r="KT80" s="74"/>
      <c r="KU80" s="74"/>
      <c r="KV80" s="74"/>
      <c r="KW80" s="74"/>
      <c r="KX80" s="74"/>
      <c r="KY80" s="74"/>
      <c r="KZ80" s="74"/>
      <c r="LA80" s="74"/>
      <c r="LB80" s="74"/>
      <c r="LC80" s="74"/>
      <c r="LD80" s="74"/>
      <c r="LE80" s="74"/>
      <c r="LF80" s="74"/>
      <c r="LG80" s="74"/>
      <c r="LH80" s="74"/>
      <c r="LI80" s="74"/>
      <c r="LJ80" s="74"/>
      <c r="LK80" s="74"/>
      <c r="LL80" s="74"/>
      <c r="LM80" s="74"/>
      <c r="LN80" s="74"/>
      <c r="LO80" s="74"/>
      <c r="LP80" s="74"/>
      <c r="LQ80" s="74"/>
      <c r="LR80" s="74"/>
    </row>
    <row r="81" spans="1:330" s="71" customFormat="1" x14ac:dyDescent="0.35">
      <c r="A81" s="74"/>
      <c r="B81" s="75"/>
      <c r="C81" s="75"/>
      <c r="D81" s="76"/>
      <c r="E81" s="74"/>
      <c r="F81" s="74"/>
      <c r="G81" s="78"/>
      <c r="M81" s="67"/>
      <c r="N81" s="67"/>
      <c r="O81" s="76"/>
      <c r="P81" s="76"/>
      <c r="Q81" s="77"/>
      <c r="R81" s="77"/>
      <c r="S81" s="74"/>
      <c r="T81" s="74"/>
      <c r="U81" s="74"/>
      <c r="V81" s="74"/>
      <c r="W81" s="74"/>
      <c r="Y81" s="74"/>
      <c r="AA81" s="74"/>
      <c r="AB81" s="74"/>
      <c r="AC81" s="62"/>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c r="IV81" s="74"/>
      <c r="IW81" s="74"/>
      <c r="IX81" s="74"/>
      <c r="IY81" s="74"/>
      <c r="IZ81" s="74"/>
      <c r="JA81" s="74"/>
      <c r="JB81" s="74"/>
      <c r="JC81" s="74"/>
      <c r="JD81" s="74"/>
      <c r="JE81" s="74"/>
      <c r="JF81" s="74"/>
      <c r="JG81" s="74"/>
      <c r="JH81" s="74"/>
      <c r="JI81" s="74"/>
      <c r="JJ81" s="74"/>
      <c r="JK81" s="74"/>
      <c r="JL81" s="74"/>
      <c r="JM81" s="74"/>
      <c r="JN81" s="74"/>
      <c r="JO81" s="74"/>
      <c r="JP81" s="74"/>
      <c r="JQ81" s="74"/>
      <c r="JR81" s="74"/>
      <c r="JS81" s="74"/>
      <c r="JT81" s="74"/>
      <c r="JU81" s="74"/>
      <c r="JV81" s="74"/>
      <c r="JW81" s="74"/>
      <c r="JX81" s="74"/>
      <c r="JY81" s="74"/>
      <c r="JZ81" s="74"/>
      <c r="KA81" s="74"/>
      <c r="KB81" s="74"/>
      <c r="KC81" s="74"/>
      <c r="KD81" s="74"/>
      <c r="KE81" s="74"/>
      <c r="KF81" s="74"/>
      <c r="KG81" s="74"/>
      <c r="KH81" s="74"/>
      <c r="KI81" s="74"/>
      <c r="KJ81" s="74"/>
      <c r="KK81" s="74"/>
      <c r="KL81" s="74"/>
      <c r="KM81" s="74"/>
      <c r="KN81" s="74"/>
      <c r="KO81" s="74"/>
      <c r="KP81" s="74"/>
      <c r="KQ81" s="74"/>
      <c r="KR81" s="74"/>
      <c r="KS81" s="74"/>
      <c r="KT81" s="74"/>
      <c r="KU81" s="74"/>
      <c r="KV81" s="74"/>
      <c r="KW81" s="74"/>
      <c r="KX81" s="74"/>
      <c r="KY81" s="74"/>
      <c r="KZ81" s="74"/>
      <c r="LA81" s="74"/>
      <c r="LB81" s="74"/>
      <c r="LC81" s="74"/>
      <c r="LD81" s="74"/>
      <c r="LE81" s="74"/>
      <c r="LF81" s="74"/>
      <c r="LG81" s="74"/>
      <c r="LH81" s="74"/>
      <c r="LI81" s="74"/>
      <c r="LJ81" s="74"/>
      <c r="LK81" s="74"/>
      <c r="LL81" s="74"/>
      <c r="LM81" s="74"/>
      <c r="LN81" s="74"/>
      <c r="LO81" s="74"/>
      <c r="LP81" s="74"/>
      <c r="LQ81" s="74"/>
      <c r="LR81" s="74"/>
    </row>
    <row r="82" spans="1:330" s="71" customFormat="1" x14ac:dyDescent="0.35">
      <c r="A82" s="74"/>
      <c r="B82" s="75"/>
      <c r="C82" s="75"/>
      <c r="D82" s="76"/>
      <c r="E82" s="74"/>
      <c r="F82" s="74"/>
      <c r="G82" s="78"/>
      <c r="M82" s="67"/>
      <c r="N82" s="67"/>
      <c r="O82" s="76"/>
      <c r="P82" s="76"/>
      <c r="Q82" s="77"/>
      <c r="R82" s="77"/>
      <c r="S82" s="74"/>
      <c r="T82" s="74"/>
      <c r="U82" s="74"/>
      <c r="V82" s="74"/>
      <c r="W82" s="74"/>
      <c r="Y82" s="74"/>
      <c r="AA82" s="74"/>
      <c r="AB82" s="74"/>
      <c r="AC82" s="62"/>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c r="IV82" s="74"/>
      <c r="IW82" s="74"/>
      <c r="IX82" s="74"/>
      <c r="IY82" s="74"/>
      <c r="IZ82" s="74"/>
      <c r="JA82" s="74"/>
      <c r="JB82" s="74"/>
      <c r="JC82" s="74"/>
      <c r="JD82" s="74"/>
      <c r="JE82" s="74"/>
      <c r="JF82" s="74"/>
      <c r="JG82" s="74"/>
      <c r="JH82" s="74"/>
      <c r="JI82" s="74"/>
      <c r="JJ82" s="74"/>
      <c r="JK82" s="74"/>
      <c r="JL82" s="74"/>
      <c r="JM82" s="74"/>
      <c r="JN82" s="74"/>
      <c r="JO82" s="74"/>
      <c r="JP82" s="74"/>
      <c r="JQ82" s="74"/>
      <c r="JR82" s="74"/>
      <c r="JS82" s="74"/>
      <c r="JT82" s="74"/>
      <c r="JU82" s="74"/>
      <c r="JV82" s="74"/>
      <c r="JW82" s="74"/>
      <c r="JX82" s="74"/>
      <c r="JY82" s="74"/>
      <c r="JZ82" s="74"/>
      <c r="KA82" s="74"/>
      <c r="KB82" s="74"/>
      <c r="KC82" s="74"/>
      <c r="KD82" s="74"/>
      <c r="KE82" s="74"/>
      <c r="KF82" s="74"/>
      <c r="KG82" s="74"/>
      <c r="KH82" s="74"/>
      <c r="KI82" s="74"/>
      <c r="KJ82" s="74"/>
      <c r="KK82" s="74"/>
      <c r="KL82" s="74"/>
      <c r="KM82" s="74"/>
      <c r="KN82" s="74"/>
      <c r="KO82" s="74"/>
      <c r="KP82" s="74"/>
      <c r="KQ82" s="74"/>
      <c r="KR82" s="74"/>
      <c r="KS82" s="74"/>
      <c r="KT82" s="74"/>
      <c r="KU82" s="74"/>
      <c r="KV82" s="74"/>
      <c r="KW82" s="74"/>
      <c r="KX82" s="74"/>
      <c r="KY82" s="74"/>
      <c r="KZ82" s="74"/>
      <c r="LA82" s="74"/>
      <c r="LB82" s="74"/>
      <c r="LC82" s="74"/>
      <c r="LD82" s="74"/>
      <c r="LE82" s="74"/>
      <c r="LF82" s="74"/>
      <c r="LG82" s="74"/>
      <c r="LH82" s="74"/>
      <c r="LI82" s="74"/>
      <c r="LJ82" s="74"/>
      <c r="LK82" s="74"/>
      <c r="LL82" s="74"/>
      <c r="LM82" s="74"/>
      <c r="LN82" s="74"/>
      <c r="LO82" s="74"/>
      <c r="LP82" s="74"/>
      <c r="LQ82" s="74"/>
      <c r="LR82" s="74"/>
    </row>
    <row r="83" spans="1:330" s="71" customFormat="1" x14ac:dyDescent="0.35">
      <c r="A83" s="74"/>
      <c r="B83" s="75"/>
      <c r="C83" s="75"/>
      <c r="D83" s="76"/>
      <c r="E83" s="74"/>
      <c r="F83" s="74"/>
      <c r="G83" s="78"/>
      <c r="M83" s="67"/>
      <c r="N83" s="67"/>
      <c r="O83" s="76"/>
      <c r="P83" s="76"/>
      <c r="Q83" s="77"/>
      <c r="R83" s="77"/>
      <c r="S83" s="74"/>
      <c r="T83" s="74"/>
      <c r="U83" s="74"/>
      <c r="V83" s="74"/>
      <c r="W83" s="74"/>
      <c r="Y83" s="74"/>
      <c r="AA83" s="74"/>
      <c r="AB83" s="74"/>
      <c r="AC83" s="62"/>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c r="IV83" s="74"/>
      <c r="IW83" s="74"/>
      <c r="IX83" s="74"/>
      <c r="IY83" s="74"/>
      <c r="IZ83" s="74"/>
      <c r="JA83" s="74"/>
      <c r="JB83" s="74"/>
      <c r="JC83" s="74"/>
      <c r="JD83" s="74"/>
      <c r="JE83" s="74"/>
      <c r="JF83" s="74"/>
      <c r="JG83" s="74"/>
      <c r="JH83" s="74"/>
      <c r="JI83" s="74"/>
      <c r="JJ83" s="74"/>
      <c r="JK83" s="74"/>
      <c r="JL83" s="74"/>
      <c r="JM83" s="74"/>
      <c r="JN83" s="74"/>
      <c r="JO83" s="74"/>
      <c r="JP83" s="74"/>
      <c r="JQ83" s="74"/>
      <c r="JR83" s="74"/>
      <c r="JS83" s="74"/>
      <c r="JT83" s="74"/>
      <c r="JU83" s="74"/>
      <c r="JV83" s="74"/>
      <c r="JW83" s="74"/>
      <c r="JX83" s="74"/>
      <c r="JY83" s="74"/>
      <c r="JZ83" s="74"/>
      <c r="KA83" s="74"/>
      <c r="KB83" s="74"/>
      <c r="KC83" s="74"/>
      <c r="KD83" s="74"/>
      <c r="KE83" s="74"/>
      <c r="KF83" s="74"/>
      <c r="KG83" s="74"/>
      <c r="KH83" s="74"/>
      <c r="KI83" s="74"/>
      <c r="KJ83" s="74"/>
      <c r="KK83" s="74"/>
      <c r="KL83" s="74"/>
      <c r="KM83" s="74"/>
      <c r="KN83" s="74"/>
      <c r="KO83" s="74"/>
      <c r="KP83" s="74"/>
      <c r="KQ83" s="74"/>
      <c r="KR83" s="74"/>
      <c r="KS83" s="74"/>
      <c r="KT83" s="74"/>
      <c r="KU83" s="74"/>
      <c r="KV83" s="74"/>
      <c r="KW83" s="74"/>
      <c r="KX83" s="74"/>
      <c r="KY83" s="74"/>
      <c r="KZ83" s="74"/>
      <c r="LA83" s="74"/>
      <c r="LB83" s="74"/>
      <c r="LC83" s="74"/>
      <c r="LD83" s="74"/>
      <c r="LE83" s="74"/>
      <c r="LF83" s="74"/>
      <c r="LG83" s="74"/>
      <c r="LH83" s="74"/>
      <c r="LI83" s="74"/>
      <c r="LJ83" s="74"/>
      <c r="LK83" s="74"/>
      <c r="LL83" s="74"/>
      <c r="LM83" s="74"/>
      <c r="LN83" s="74"/>
      <c r="LO83" s="74"/>
      <c r="LP83" s="74"/>
      <c r="LQ83" s="74"/>
      <c r="LR83" s="74"/>
    </row>
    <row r="84" spans="1:330" s="71" customFormat="1" x14ac:dyDescent="0.35">
      <c r="A84" s="74"/>
      <c r="B84" s="75"/>
      <c r="C84" s="75"/>
      <c r="D84" s="76"/>
      <c r="E84" s="74"/>
      <c r="F84" s="74"/>
      <c r="G84" s="78"/>
      <c r="M84" s="67"/>
      <c r="N84" s="67"/>
      <c r="O84" s="76"/>
      <c r="P84" s="76"/>
      <c r="Q84" s="77"/>
      <c r="R84" s="77"/>
      <c r="S84" s="74"/>
      <c r="T84" s="74"/>
      <c r="U84" s="74"/>
      <c r="V84" s="74"/>
      <c r="W84" s="74"/>
      <c r="Y84" s="74"/>
      <c r="AA84" s="74"/>
      <c r="AB84" s="74"/>
      <c r="AC84" s="62"/>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c r="IV84" s="74"/>
      <c r="IW84" s="74"/>
      <c r="IX84" s="74"/>
      <c r="IY84" s="74"/>
      <c r="IZ84" s="74"/>
      <c r="JA84" s="74"/>
      <c r="JB84" s="74"/>
      <c r="JC84" s="74"/>
      <c r="JD84" s="74"/>
      <c r="JE84" s="74"/>
      <c r="JF84" s="74"/>
      <c r="JG84" s="74"/>
      <c r="JH84" s="74"/>
      <c r="JI84" s="74"/>
      <c r="JJ84" s="74"/>
      <c r="JK84" s="74"/>
      <c r="JL84" s="74"/>
      <c r="JM84" s="74"/>
      <c r="JN84" s="74"/>
      <c r="JO84" s="74"/>
      <c r="JP84" s="74"/>
      <c r="JQ84" s="74"/>
      <c r="JR84" s="74"/>
      <c r="JS84" s="74"/>
      <c r="JT84" s="74"/>
      <c r="JU84" s="74"/>
      <c r="JV84" s="74"/>
      <c r="JW84" s="74"/>
      <c r="JX84" s="74"/>
      <c r="JY84" s="74"/>
      <c r="JZ84" s="74"/>
      <c r="KA84" s="74"/>
      <c r="KB84" s="74"/>
      <c r="KC84" s="74"/>
      <c r="KD84" s="74"/>
      <c r="KE84" s="74"/>
      <c r="KF84" s="74"/>
      <c r="KG84" s="74"/>
      <c r="KH84" s="74"/>
      <c r="KI84" s="74"/>
      <c r="KJ84" s="74"/>
      <c r="KK84" s="74"/>
      <c r="KL84" s="74"/>
      <c r="KM84" s="74"/>
      <c r="KN84" s="74"/>
      <c r="KO84" s="74"/>
      <c r="KP84" s="74"/>
      <c r="KQ84" s="74"/>
      <c r="KR84" s="74"/>
      <c r="KS84" s="74"/>
      <c r="KT84" s="74"/>
      <c r="KU84" s="74"/>
      <c r="KV84" s="74"/>
      <c r="KW84" s="74"/>
      <c r="KX84" s="74"/>
      <c r="KY84" s="74"/>
      <c r="KZ84" s="74"/>
      <c r="LA84" s="74"/>
      <c r="LB84" s="74"/>
      <c r="LC84" s="74"/>
      <c r="LD84" s="74"/>
      <c r="LE84" s="74"/>
      <c r="LF84" s="74"/>
      <c r="LG84" s="74"/>
      <c r="LH84" s="74"/>
      <c r="LI84" s="74"/>
      <c r="LJ84" s="74"/>
      <c r="LK84" s="74"/>
      <c r="LL84" s="74"/>
      <c r="LM84" s="74"/>
      <c r="LN84" s="74"/>
      <c r="LO84" s="74"/>
      <c r="LP84" s="74"/>
      <c r="LQ84" s="74"/>
      <c r="LR84" s="74"/>
    </row>
    <row r="85" spans="1:330" s="71" customFormat="1" x14ac:dyDescent="0.35">
      <c r="A85" s="74"/>
      <c r="B85" s="75"/>
      <c r="C85" s="75"/>
      <c r="D85" s="76"/>
      <c r="E85" s="74"/>
      <c r="F85" s="74"/>
      <c r="G85" s="78"/>
      <c r="M85" s="67"/>
      <c r="N85" s="67"/>
      <c r="O85" s="76"/>
      <c r="P85" s="76"/>
      <c r="Q85" s="77"/>
      <c r="R85" s="77"/>
      <c r="S85" s="74"/>
      <c r="T85" s="74"/>
      <c r="U85" s="74"/>
      <c r="V85" s="74"/>
      <c r="W85" s="74"/>
      <c r="Y85" s="74"/>
      <c r="AA85" s="74"/>
      <c r="AB85" s="74"/>
      <c r="AC85" s="62"/>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c r="IV85" s="74"/>
      <c r="IW85" s="74"/>
      <c r="IX85" s="74"/>
      <c r="IY85" s="74"/>
      <c r="IZ85" s="74"/>
      <c r="JA85" s="74"/>
      <c r="JB85" s="74"/>
      <c r="JC85" s="74"/>
      <c r="JD85" s="74"/>
      <c r="JE85" s="74"/>
      <c r="JF85" s="74"/>
      <c r="JG85" s="74"/>
      <c r="JH85" s="74"/>
      <c r="JI85" s="74"/>
      <c r="JJ85" s="74"/>
      <c r="JK85" s="74"/>
      <c r="JL85" s="74"/>
      <c r="JM85" s="74"/>
      <c r="JN85" s="74"/>
      <c r="JO85" s="74"/>
      <c r="JP85" s="74"/>
      <c r="JQ85" s="74"/>
      <c r="JR85" s="74"/>
      <c r="JS85" s="74"/>
      <c r="JT85" s="74"/>
      <c r="JU85" s="74"/>
      <c r="JV85" s="74"/>
      <c r="JW85" s="74"/>
      <c r="JX85" s="74"/>
      <c r="JY85" s="74"/>
      <c r="JZ85" s="74"/>
      <c r="KA85" s="74"/>
      <c r="KB85" s="74"/>
      <c r="KC85" s="74"/>
      <c r="KD85" s="74"/>
      <c r="KE85" s="74"/>
      <c r="KF85" s="74"/>
      <c r="KG85" s="74"/>
      <c r="KH85" s="74"/>
      <c r="KI85" s="74"/>
      <c r="KJ85" s="74"/>
      <c r="KK85" s="74"/>
      <c r="KL85" s="74"/>
      <c r="KM85" s="74"/>
      <c r="KN85" s="74"/>
      <c r="KO85" s="74"/>
      <c r="KP85" s="74"/>
      <c r="KQ85" s="74"/>
      <c r="KR85" s="74"/>
      <c r="KS85" s="74"/>
      <c r="KT85" s="74"/>
      <c r="KU85" s="74"/>
      <c r="KV85" s="74"/>
      <c r="KW85" s="74"/>
      <c r="KX85" s="74"/>
      <c r="KY85" s="74"/>
      <c r="KZ85" s="74"/>
      <c r="LA85" s="74"/>
      <c r="LB85" s="74"/>
      <c r="LC85" s="74"/>
      <c r="LD85" s="74"/>
      <c r="LE85" s="74"/>
      <c r="LF85" s="74"/>
      <c r="LG85" s="74"/>
      <c r="LH85" s="74"/>
      <c r="LI85" s="74"/>
      <c r="LJ85" s="74"/>
      <c r="LK85" s="74"/>
      <c r="LL85" s="74"/>
      <c r="LM85" s="74"/>
      <c r="LN85" s="74"/>
      <c r="LO85" s="74"/>
      <c r="LP85" s="74"/>
      <c r="LQ85" s="74"/>
      <c r="LR85" s="74"/>
    </row>
    <row r="86" spans="1:330" s="71" customFormat="1" x14ac:dyDescent="0.35">
      <c r="A86" s="74"/>
      <c r="B86" s="75"/>
      <c r="C86" s="75"/>
      <c r="D86" s="76"/>
      <c r="E86" s="74"/>
      <c r="F86" s="74"/>
      <c r="G86" s="78"/>
      <c r="M86" s="67"/>
      <c r="N86" s="67"/>
      <c r="O86" s="76"/>
      <c r="P86" s="76"/>
      <c r="Q86" s="77"/>
      <c r="R86" s="77"/>
      <c r="S86" s="74"/>
      <c r="T86" s="74"/>
      <c r="U86" s="74"/>
      <c r="V86" s="74"/>
      <c r="W86" s="74"/>
      <c r="Y86" s="74"/>
      <c r="AA86" s="74"/>
      <c r="AB86" s="74"/>
      <c r="AC86" s="62"/>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c r="IV86" s="74"/>
      <c r="IW86" s="74"/>
      <c r="IX86" s="74"/>
      <c r="IY86" s="74"/>
      <c r="IZ86" s="74"/>
      <c r="JA86" s="74"/>
      <c r="JB86" s="74"/>
      <c r="JC86" s="74"/>
      <c r="JD86" s="74"/>
      <c r="JE86" s="74"/>
      <c r="JF86" s="74"/>
      <c r="JG86" s="74"/>
      <c r="JH86" s="74"/>
      <c r="JI86" s="74"/>
      <c r="JJ86" s="74"/>
      <c r="JK86" s="74"/>
      <c r="JL86" s="74"/>
      <c r="JM86" s="74"/>
      <c r="JN86" s="74"/>
      <c r="JO86" s="74"/>
      <c r="JP86" s="74"/>
      <c r="JQ86" s="74"/>
      <c r="JR86" s="74"/>
      <c r="JS86" s="74"/>
      <c r="JT86" s="74"/>
      <c r="JU86" s="74"/>
      <c r="JV86" s="74"/>
      <c r="JW86" s="74"/>
      <c r="JX86" s="74"/>
      <c r="JY86" s="74"/>
      <c r="JZ86" s="74"/>
      <c r="KA86" s="74"/>
      <c r="KB86" s="74"/>
      <c r="KC86" s="74"/>
      <c r="KD86" s="74"/>
      <c r="KE86" s="74"/>
      <c r="KF86" s="74"/>
      <c r="KG86" s="74"/>
      <c r="KH86" s="74"/>
      <c r="KI86" s="74"/>
      <c r="KJ86" s="74"/>
      <c r="KK86" s="74"/>
      <c r="KL86" s="74"/>
      <c r="KM86" s="74"/>
      <c r="KN86" s="74"/>
      <c r="KO86" s="74"/>
      <c r="KP86" s="74"/>
      <c r="KQ86" s="74"/>
      <c r="KR86" s="74"/>
      <c r="KS86" s="74"/>
      <c r="KT86" s="74"/>
      <c r="KU86" s="74"/>
      <c r="KV86" s="74"/>
      <c r="KW86" s="74"/>
      <c r="KX86" s="74"/>
      <c r="KY86" s="74"/>
      <c r="KZ86" s="74"/>
      <c r="LA86" s="74"/>
      <c r="LB86" s="74"/>
      <c r="LC86" s="74"/>
      <c r="LD86" s="74"/>
      <c r="LE86" s="74"/>
      <c r="LF86" s="74"/>
      <c r="LG86" s="74"/>
      <c r="LH86" s="74"/>
      <c r="LI86" s="74"/>
      <c r="LJ86" s="74"/>
      <c r="LK86" s="74"/>
      <c r="LL86" s="74"/>
      <c r="LM86" s="74"/>
      <c r="LN86" s="74"/>
      <c r="LO86" s="74"/>
      <c r="LP86" s="74"/>
      <c r="LQ86" s="74"/>
      <c r="LR86" s="74"/>
    </row>
    <row r="87" spans="1:330" s="71" customFormat="1" x14ac:dyDescent="0.35">
      <c r="A87" s="74"/>
      <c r="B87" s="75"/>
      <c r="C87" s="75"/>
      <c r="D87" s="76"/>
      <c r="E87" s="74"/>
      <c r="F87" s="74"/>
      <c r="G87" s="78"/>
      <c r="M87" s="67"/>
      <c r="N87" s="67"/>
      <c r="O87" s="76"/>
      <c r="P87" s="76"/>
      <c r="Q87" s="77"/>
      <c r="R87" s="77"/>
      <c r="S87" s="74"/>
      <c r="T87" s="74"/>
      <c r="U87" s="74"/>
      <c r="V87" s="74"/>
      <c r="W87" s="74"/>
      <c r="Y87" s="74"/>
      <c r="AA87" s="74"/>
      <c r="AB87" s="74"/>
      <c r="AC87" s="62"/>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c r="IV87" s="74"/>
      <c r="IW87" s="74"/>
      <c r="IX87" s="74"/>
      <c r="IY87" s="74"/>
      <c r="IZ87" s="74"/>
      <c r="JA87" s="74"/>
      <c r="JB87" s="74"/>
      <c r="JC87" s="74"/>
      <c r="JD87" s="74"/>
      <c r="JE87" s="74"/>
      <c r="JF87" s="74"/>
      <c r="JG87" s="74"/>
      <c r="JH87" s="74"/>
      <c r="JI87" s="74"/>
      <c r="JJ87" s="74"/>
      <c r="JK87" s="74"/>
      <c r="JL87" s="74"/>
      <c r="JM87" s="74"/>
      <c r="JN87" s="74"/>
      <c r="JO87" s="74"/>
      <c r="JP87" s="74"/>
      <c r="JQ87" s="74"/>
      <c r="JR87" s="74"/>
      <c r="JS87" s="74"/>
      <c r="JT87" s="74"/>
      <c r="JU87" s="74"/>
      <c r="JV87" s="74"/>
      <c r="JW87" s="74"/>
      <c r="JX87" s="74"/>
      <c r="JY87" s="74"/>
      <c r="JZ87" s="74"/>
      <c r="KA87" s="74"/>
      <c r="KB87" s="74"/>
      <c r="KC87" s="74"/>
      <c r="KD87" s="74"/>
      <c r="KE87" s="74"/>
      <c r="KF87" s="74"/>
      <c r="KG87" s="74"/>
      <c r="KH87" s="74"/>
      <c r="KI87" s="74"/>
      <c r="KJ87" s="74"/>
      <c r="KK87" s="74"/>
      <c r="KL87" s="74"/>
      <c r="KM87" s="74"/>
      <c r="KN87" s="74"/>
      <c r="KO87" s="74"/>
      <c r="KP87" s="74"/>
      <c r="KQ87" s="74"/>
      <c r="KR87" s="74"/>
      <c r="KS87" s="74"/>
      <c r="KT87" s="74"/>
      <c r="KU87" s="74"/>
      <c r="KV87" s="74"/>
      <c r="KW87" s="74"/>
      <c r="KX87" s="74"/>
      <c r="KY87" s="74"/>
      <c r="KZ87" s="74"/>
      <c r="LA87" s="74"/>
      <c r="LB87" s="74"/>
      <c r="LC87" s="74"/>
      <c r="LD87" s="74"/>
      <c r="LE87" s="74"/>
      <c r="LF87" s="74"/>
      <c r="LG87" s="74"/>
      <c r="LH87" s="74"/>
      <c r="LI87" s="74"/>
      <c r="LJ87" s="74"/>
      <c r="LK87" s="74"/>
      <c r="LL87" s="74"/>
      <c r="LM87" s="74"/>
      <c r="LN87" s="74"/>
      <c r="LO87" s="74"/>
      <c r="LP87" s="74"/>
      <c r="LQ87" s="74"/>
      <c r="LR87" s="74"/>
    </row>
    <row r="88" spans="1:330" s="71" customFormat="1" x14ac:dyDescent="0.35">
      <c r="A88" s="74"/>
      <c r="B88" s="75"/>
      <c r="C88" s="75"/>
      <c r="D88" s="76"/>
      <c r="E88" s="74"/>
      <c r="F88" s="74"/>
      <c r="G88" s="78"/>
      <c r="M88" s="67"/>
      <c r="N88" s="67"/>
      <c r="O88" s="76"/>
      <c r="P88" s="76"/>
      <c r="Q88" s="77"/>
      <c r="R88" s="77"/>
      <c r="S88" s="74"/>
      <c r="T88" s="74"/>
      <c r="U88" s="74"/>
      <c r="V88" s="74"/>
      <c r="W88" s="74"/>
      <c r="Y88" s="74"/>
      <c r="AA88" s="74"/>
      <c r="AB88" s="74"/>
      <c r="AC88" s="62"/>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c r="IV88" s="74"/>
      <c r="IW88" s="74"/>
      <c r="IX88" s="74"/>
      <c r="IY88" s="74"/>
      <c r="IZ88" s="74"/>
      <c r="JA88" s="74"/>
      <c r="JB88" s="74"/>
      <c r="JC88" s="74"/>
      <c r="JD88" s="74"/>
      <c r="JE88" s="74"/>
      <c r="JF88" s="74"/>
      <c r="JG88" s="74"/>
      <c r="JH88" s="74"/>
      <c r="JI88" s="74"/>
      <c r="JJ88" s="74"/>
      <c r="JK88" s="74"/>
      <c r="JL88" s="74"/>
      <c r="JM88" s="74"/>
      <c r="JN88" s="74"/>
      <c r="JO88" s="74"/>
      <c r="JP88" s="74"/>
      <c r="JQ88" s="74"/>
      <c r="JR88" s="74"/>
      <c r="JS88" s="74"/>
      <c r="JT88" s="74"/>
      <c r="JU88" s="74"/>
      <c r="JV88" s="74"/>
      <c r="JW88" s="74"/>
      <c r="JX88" s="74"/>
      <c r="JY88" s="74"/>
      <c r="JZ88" s="74"/>
      <c r="KA88" s="74"/>
      <c r="KB88" s="74"/>
      <c r="KC88" s="74"/>
      <c r="KD88" s="74"/>
      <c r="KE88" s="74"/>
      <c r="KF88" s="74"/>
      <c r="KG88" s="74"/>
      <c r="KH88" s="74"/>
      <c r="KI88" s="74"/>
      <c r="KJ88" s="74"/>
      <c r="KK88" s="74"/>
      <c r="KL88" s="74"/>
      <c r="KM88" s="74"/>
      <c r="KN88" s="74"/>
      <c r="KO88" s="74"/>
      <c r="KP88" s="74"/>
      <c r="KQ88" s="74"/>
      <c r="KR88" s="74"/>
      <c r="KS88" s="74"/>
      <c r="KT88" s="74"/>
      <c r="KU88" s="74"/>
      <c r="KV88" s="74"/>
      <c r="KW88" s="74"/>
      <c r="KX88" s="74"/>
      <c r="KY88" s="74"/>
      <c r="KZ88" s="74"/>
      <c r="LA88" s="74"/>
      <c r="LB88" s="74"/>
      <c r="LC88" s="74"/>
      <c r="LD88" s="74"/>
      <c r="LE88" s="74"/>
      <c r="LF88" s="74"/>
      <c r="LG88" s="74"/>
      <c r="LH88" s="74"/>
      <c r="LI88" s="74"/>
      <c r="LJ88" s="74"/>
      <c r="LK88" s="74"/>
      <c r="LL88" s="74"/>
      <c r="LM88" s="74"/>
      <c r="LN88" s="74"/>
      <c r="LO88" s="74"/>
      <c r="LP88" s="74"/>
      <c r="LQ88" s="74"/>
      <c r="LR88" s="74"/>
    </row>
    <row r="89" spans="1:330" s="71" customFormat="1" x14ac:dyDescent="0.35">
      <c r="A89" s="74"/>
      <c r="B89" s="75"/>
      <c r="C89" s="75"/>
      <c r="D89" s="76"/>
      <c r="E89" s="74"/>
      <c r="F89" s="74"/>
      <c r="G89" s="78"/>
      <c r="M89" s="67"/>
      <c r="N89" s="67"/>
      <c r="O89" s="76"/>
      <c r="P89" s="76"/>
      <c r="Q89" s="77"/>
      <c r="R89" s="77"/>
      <c r="S89" s="74"/>
      <c r="T89" s="74"/>
      <c r="U89" s="74"/>
      <c r="V89" s="74"/>
      <c r="W89" s="74"/>
      <c r="Y89" s="74"/>
      <c r="AA89" s="74"/>
      <c r="AB89" s="74"/>
      <c r="AC89" s="62"/>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c r="IV89" s="74"/>
      <c r="IW89" s="74"/>
      <c r="IX89" s="74"/>
      <c r="IY89" s="74"/>
      <c r="IZ89" s="74"/>
      <c r="JA89" s="74"/>
      <c r="JB89" s="74"/>
      <c r="JC89" s="74"/>
      <c r="JD89" s="74"/>
      <c r="JE89" s="74"/>
      <c r="JF89" s="74"/>
      <c r="JG89" s="74"/>
      <c r="JH89" s="74"/>
      <c r="JI89" s="74"/>
      <c r="JJ89" s="74"/>
      <c r="JK89" s="74"/>
      <c r="JL89" s="74"/>
      <c r="JM89" s="74"/>
      <c r="JN89" s="74"/>
      <c r="JO89" s="74"/>
      <c r="JP89" s="74"/>
      <c r="JQ89" s="74"/>
      <c r="JR89" s="74"/>
      <c r="JS89" s="74"/>
      <c r="JT89" s="74"/>
      <c r="JU89" s="74"/>
      <c r="JV89" s="74"/>
      <c r="JW89" s="74"/>
      <c r="JX89" s="74"/>
      <c r="JY89" s="74"/>
      <c r="JZ89" s="74"/>
      <c r="KA89" s="74"/>
      <c r="KB89" s="74"/>
      <c r="KC89" s="74"/>
      <c r="KD89" s="74"/>
      <c r="KE89" s="74"/>
      <c r="KF89" s="74"/>
      <c r="KG89" s="74"/>
      <c r="KH89" s="74"/>
      <c r="KI89" s="74"/>
      <c r="KJ89" s="74"/>
      <c r="KK89" s="74"/>
      <c r="KL89" s="74"/>
      <c r="KM89" s="74"/>
      <c r="KN89" s="74"/>
      <c r="KO89" s="74"/>
      <c r="KP89" s="74"/>
      <c r="KQ89" s="74"/>
      <c r="KR89" s="74"/>
      <c r="KS89" s="74"/>
      <c r="KT89" s="74"/>
      <c r="KU89" s="74"/>
      <c r="KV89" s="74"/>
      <c r="KW89" s="74"/>
      <c r="KX89" s="74"/>
      <c r="KY89" s="74"/>
      <c r="KZ89" s="74"/>
      <c r="LA89" s="74"/>
      <c r="LB89" s="74"/>
      <c r="LC89" s="74"/>
      <c r="LD89" s="74"/>
      <c r="LE89" s="74"/>
      <c r="LF89" s="74"/>
      <c r="LG89" s="74"/>
      <c r="LH89" s="74"/>
      <c r="LI89" s="74"/>
      <c r="LJ89" s="74"/>
      <c r="LK89" s="74"/>
      <c r="LL89" s="74"/>
      <c r="LM89" s="74"/>
      <c r="LN89" s="74"/>
      <c r="LO89" s="74"/>
      <c r="LP89" s="74"/>
      <c r="LQ89" s="74"/>
      <c r="LR89" s="74"/>
    </row>
    <row r="90" spans="1:330" s="71" customFormat="1" x14ac:dyDescent="0.35">
      <c r="A90" s="74"/>
      <c r="B90" s="75"/>
      <c r="C90" s="75"/>
      <c r="D90" s="76"/>
      <c r="E90" s="74"/>
      <c r="F90" s="74"/>
      <c r="G90" s="78"/>
      <c r="M90" s="67"/>
      <c r="N90" s="67"/>
      <c r="O90" s="76"/>
      <c r="P90" s="76"/>
      <c r="Q90" s="77"/>
      <c r="R90" s="77"/>
      <c r="S90" s="74"/>
      <c r="T90" s="74"/>
      <c r="U90" s="74"/>
      <c r="V90" s="74"/>
      <c r="W90" s="74"/>
      <c r="Y90" s="74"/>
      <c r="AA90" s="74"/>
      <c r="AB90" s="74"/>
      <c r="AC90" s="62"/>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74"/>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74"/>
      <c r="KO90" s="74"/>
      <c r="KP90" s="74"/>
      <c r="KQ90" s="74"/>
      <c r="KR90" s="74"/>
      <c r="KS90" s="74"/>
      <c r="KT90" s="74"/>
      <c r="KU90" s="74"/>
      <c r="KV90" s="74"/>
      <c r="KW90" s="74"/>
      <c r="KX90" s="74"/>
      <c r="KY90" s="74"/>
      <c r="KZ90" s="74"/>
      <c r="LA90" s="74"/>
      <c r="LB90" s="74"/>
      <c r="LC90" s="74"/>
      <c r="LD90" s="74"/>
      <c r="LE90" s="74"/>
      <c r="LF90" s="74"/>
      <c r="LG90" s="74"/>
      <c r="LH90" s="74"/>
      <c r="LI90" s="74"/>
      <c r="LJ90" s="74"/>
      <c r="LK90" s="74"/>
      <c r="LL90" s="74"/>
      <c r="LM90" s="74"/>
      <c r="LN90" s="74"/>
      <c r="LO90" s="74"/>
      <c r="LP90" s="74"/>
      <c r="LQ90" s="74"/>
      <c r="LR90" s="74"/>
    </row>
    <row r="91" spans="1:330" s="71" customFormat="1" x14ac:dyDescent="0.35">
      <c r="A91" s="74"/>
      <c r="B91" s="75"/>
      <c r="C91" s="75"/>
      <c r="D91" s="76"/>
      <c r="E91" s="74"/>
      <c r="F91" s="74"/>
      <c r="G91" s="78"/>
      <c r="M91" s="67"/>
      <c r="N91" s="67"/>
      <c r="O91" s="76"/>
      <c r="P91" s="76"/>
      <c r="Q91" s="77"/>
      <c r="R91" s="77"/>
      <c r="S91" s="74"/>
      <c r="T91" s="74"/>
      <c r="U91" s="74"/>
      <c r="V91" s="74"/>
      <c r="W91" s="74"/>
      <c r="Y91" s="74"/>
      <c r="AA91" s="74"/>
      <c r="AB91" s="74"/>
      <c r="AC91" s="62"/>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c r="IV91" s="74"/>
      <c r="IW91" s="74"/>
      <c r="IX91" s="74"/>
      <c r="IY91" s="74"/>
      <c r="IZ91" s="74"/>
      <c r="JA91" s="74"/>
      <c r="JB91" s="74"/>
      <c r="JC91" s="74"/>
      <c r="JD91" s="74"/>
      <c r="JE91" s="74"/>
      <c r="JF91" s="74"/>
      <c r="JG91" s="74"/>
      <c r="JH91" s="74"/>
      <c r="JI91" s="74"/>
      <c r="JJ91" s="74"/>
      <c r="JK91" s="74"/>
      <c r="JL91" s="74"/>
      <c r="JM91" s="74"/>
      <c r="JN91" s="74"/>
      <c r="JO91" s="74"/>
      <c r="JP91" s="74"/>
      <c r="JQ91" s="74"/>
      <c r="JR91" s="74"/>
      <c r="JS91" s="74"/>
      <c r="JT91" s="74"/>
      <c r="JU91" s="74"/>
      <c r="JV91" s="74"/>
      <c r="JW91" s="74"/>
      <c r="JX91" s="74"/>
      <c r="JY91" s="74"/>
      <c r="JZ91" s="74"/>
      <c r="KA91" s="74"/>
      <c r="KB91" s="74"/>
      <c r="KC91" s="74"/>
      <c r="KD91" s="74"/>
      <c r="KE91" s="74"/>
      <c r="KF91" s="74"/>
      <c r="KG91" s="74"/>
      <c r="KH91" s="74"/>
      <c r="KI91" s="74"/>
      <c r="KJ91" s="74"/>
      <c r="KK91" s="74"/>
      <c r="KL91" s="74"/>
      <c r="KM91" s="74"/>
      <c r="KN91" s="74"/>
      <c r="KO91" s="74"/>
      <c r="KP91" s="74"/>
      <c r="KQ91" s="74"/>
      <c r="KR91" s="74"/>
      <c r="KS91" s="74"/>
      <c r="KT91" s="74"/>
      <c r="KU91" s="74"/>
      <c r="KV91" s="74"/>
      <c r="KW91" s="74"/>
      <c r="KX91" s="74"/>
      <c r="KY91" s="74"/>
      <c r="KZ91" s="74"/>
      <c r="LA91" s="74"/>
      <c r="LB91" s="74"/>
      <c r="LC91" s="74"/>
      <c r="LD91" s="74"/>
      <c r="LE91" s="74"/>
      <c r="LF91" s="74"/>
      <c r="LG91" s="74"/>
      <c r="LH91" s="74"/>
      <c r="LI91" s="74"/>
      <c r="LJ91" s="74"/>
      <c r="LK91" s="74"/>
      <c r="LL91" s="74"/>
      <c r="LM91" s="74"/>
      <c r="LN91" s="74"/>
      <c r="LO91" s="74"/>
      <c r="LP91" s="74"/>
      <c r="LQ91" s="74"/>
      <c r="LR91" s="74"/>
    </row>
    <row r="92" spans="1:330" s="71" customFormat="1" x14ac:dyDescent="0.35">
      <c r="A92" s="74"/>
      <c r="B92" s="75"/>
      <c r="C92" s="75"/>
      <c r="D92" s="76"/>
      <c r="E92" s="74"/>
      <c r="F92" s="74"/>
      <c r="G92" s="78"/>
      <c r="M92" s="67"/>
      <c r="N92" s="67"/>
      <c r="O92" s="76"/>
      <c r="P92" s="76"/>
      <c r="Q92" s="77"/>
      <c r="R92" s="77"/>
      <c r="S92" s="74"/>
      <c r="T92" s="74"/>
      <c r="U92" s="74"/>
      <c r="V92" s="74"/>
      <c r="W92" s="74"/>
      <c r="Y92" s="74"/>
      <c r="AA92" s="74"/>
      <c r="AB92" s="74"/>
      <c r="AC92" s="62"/>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c r="IV92" s="74"/>
      <c r="IW92" s="74"/>
      <c r="IX92" s="74"/>
      <c r="IY92" s="74"/>
      <c r="IZ92" s="74"/>
      <c r="JA92" s="74"/>
      <c r="JB92" s="74"/>
      <c r="JC92" s="74"/>
      <c r="JD92" s="74"/>
      <c r="JE92" s="74"/>
      <c r="JF92" s="74"/>
      <c r="JG92" s="74"/>
      <c r="JH92" s="74"/>
      <c r="JI92" s="74"/>
      <c r="JJ92" s="74"/>
      <c r="JK92" s="74"/>
      <c r="JL92" s="74"/>
      <c r="JM92" s="74"/>
      <c r="JN92" s="74"/>
      <c r="JO92" s="74"/>
      <c r="JP92" s="74"/>
      <c r="JQ92" s="74"/>
      <c r="JR92" s="74"/>
      <c r="JS92" s="74"/>
      <c r="JT92" s="74"/>
      <c r="JU92" s="74"/>
      <c r="JV92" s="74"/>
      <c r="JW92" s="74"/>
      <c r="JX92" s="74"/>
      <c r="JY92" s="74"/>
      <c r="JZ92" s="74"/>
      <c r="KA92" s="74"/>
      <c r="KB92" s="74"/>
      <c r="KC92" s="74"/>
      <c r="KD92" s="74"/>
      <c r="KE92" s="74"/>
      <c r="KF92" s="74"/>
      <c r="KG92" s="74"/>
      <c r="KH92" s="74"/>
      <c r="KI92" s="74"/>
      <c r="KJ92" s="74"/>
      <c r="KK92" s="74"/>
      <c r="KL92" s="74"/>
      <c r="KM92" s="74"/>
      <c r="KN92" s="74"/>
      <c r="KO92" s="74"/>
      <c r="KP92" s="74"/>
      <c r="KQ92" s="74"/>
      <c r="KR92" s="74"/>
      <c r="KS92" s="74"/>
      <c r="KT92" s="74"/>
      <c r="KU92" s="74"/>
      <c r="KV92" s="74"/>
      <c r="KW92" s="74"/>
      <c r="KX92" s="74"/>
      <c r="KY92" s="74"/>
      <c r="KZ92" s="74"/>
      <c r="LA92" s="74"/>
      <c r="LB92" s="74"/>
      <c r="LC92" s="74"/>
      <c r="LD92" s="74"/>
      <c r="LE92" s="74"/>
      <c r="LF92" s="74"/>
      <c r="LG92" s="74"/>
      <c r="LH92" s="74"/>
      <c r="LI92" s="74"/>
      <c r="LJ92" s="74"/>
      <c r="LK92" s="74"/>
      <c r="LL92" s="74"/>
      <c r="LM92" s="74"/>
      <c r="LN92" s="74"/>
      <c r="LO92" s="74"/>
      <c r="LP92" s="74"/>
      <c r="LQ92" s="74"/>
      <c r="LR92" s="74"/>
    </row>
    <row r="93" spans="1:330" s="71" customFormat="1" x14ac:dyDescent="0.35">
      <c r="A93" s="74"/>
      <c r="B93" s="75"/>
      <c r="C93" s="75"/>
      <c r="D93" s="76"/>
      <c r="E93" s="74"/>
      <c r="F93" s="74"/>
      <c r="G93" s="78"/>
      <c r="M93" s="67"/>
      <c r="N93" s="67"/>
      <c r="O93" s="76"/>
      <c r="P93" s="76"/>
      <c r="Q93" s="77"/>
      <c r="R93" s="77"/>
      <c r="S93" s="74"/>
      <c r="T93" s="74"/>
      <c r="U93" s="74"/>
      <c r="V93" s="74"/>
      <c r="W93" s="74"/>
      <c r="Y93" s="74"/>
      <c r="AA93" s="74"/>
      <c r="AB93" s="74"/>
      <c r="AC93" s="62"/>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c r="IV93" s="74"/>
      <c r="IW93" s="74"/>
      <c r="IX93" s="74"/>
      <c r="IY93" s="74"/>
      <c r="IZ93" s="74"/>
      <c r="JA93" s="74"/>
      <c r="JB93" s="74"/>
      <c r="JC93" s="74"/>
      <c r="JD93" s="74"/>
      <c r="JE93" s="74"/>
      <c r="JF93" s="74"/>
      <c r="JG93" s="74"/>
      <c r="JH93" s="74"/>
      <c r="JI93" s="74"/>
      <c r="JJ93" s="74"/>
      <c r="JK93" s="74"/>
      <c r="JL93" s="74"/>
      <c r="JM93" s="74"/>
      <c r="JN93" s="74"/>
      <c r="JO93" s="74"/>
      <c r="JP93" s="74"/>
      <c r="JQ93" s="74"/>
      <c r="JR93" s="74"/>
      <c r="JS93" s="74"/>
      <c r="JT93" s="74"/>
      <c r="JU93" s="74"/>
      <c r="JV93" s="74"/>
      <c r="JW93" s="74"/>
      <c r="JX93" s="74"/>
      <c r="JY93" s="74"/>
      <c r="JZ93" s="74"/>
      <c r="KA93" s="74"/>
      <c r="KB93" s="74"/>
      <c r="KC93" s="74"/>
      <c r="KD93" s="74"/>
      <c r="KE93" s="74"/>
      <c r="KF93" s="74"/>
      <c r="KG93" s="74"/>
      <c r="KH93" s="74"/>
      <c r="KI93" s="74"/>
      <c r="KJ93" s="74"/>
      <c r="KK93" s="74"/>
      <c r="KL93" s="74"/>
      <c r="KM93" s="74"/>
      <c r="KN93" s="74"/>
      <c r="KO93" s="74"/>
      <c r="KP93" s="74"/>
      <c r="KQ93" s="74"/>
      <c r="KR93" s="74"/>
      <c r="KS93" s="74"/>
      <c r="KT93" s="74"/>
      <c r="KU93" s="74"/>
      <c r="KV93" s="74"/>
      <c r="KW93" s="74"/>
      <c r="KX93" s="74"/>
      <c r="KY93" s="74"/>
      <c r="KZ93" s="74"/>
      <c r="LA93" s="74"/>
      <c r="LB93" s="74"/>
      <c r="LC93" s="74"/>
      <c r="LD93" s="74"/>
      <c r="LE93" s="74"/>
      <c r="LF93" s="74"/>
      <c r="LG93" s="74"/>
      <c r="LH93" s="74"/>
      <c r="LI93" s="74"/>
      <c r="LJ93" s="74"/>
      <c r="LK93" s="74"/>
      <c r="LL93" s="74"/>
      <c r="LM93" s="74"/>
      <c r="LN93" s="74"/>
      <c r="LO93" s="74"/>
      <c r="LP93" s="74"/>
      <c r="LQ93" s="74"/>
      <c r="LR93" s="74"/>
    </row>
    <row r="94" spans="1:330" s="71" customFormat="1" x14ac:dyDescent="0.35">
      <c r="A94" s="74"/>
      <c r="B94" s="75"/>
      <c r="C94" s="75"/>
      <c r="D94" s="76"/>
      <c r="E94" s="74"/>
      <c r="F94" s="74"/>
      <c r="G94" s="78"/>
      <c r="M94" s="67"/>
      <c r="N94" s="67"/>
      <c r="O94" s="76"/>
      <c r="P94" s="76"/>
      <c r="Q94" s="77"/>
      <c r="R94" s="77"/>
      <c r="S94" s="74"/>
      <c r="T94" s="74"/>
      <c r="U94" s="74"/>
      <c r="V94" s="74"/>
      <c r="W94" s="74"/>
      <c r="Y94" s="74"/>
      <c r="AA94" s="74"/>
      <c r="AB94" s="74"/>
      <c r="AC94" s="62"/>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c r="IV94" s="74"/>
      <c r="IW94" s="74"/>
      <c r="IX94" s="74"/>
      <c r="IY94" s="74"/>
      <c r="IZ94" s="74"/>
      <c r="JA94" s="74"/>
      <c r="JB94" s="74"/>
      <c r="JC94" s="74"/>
      <c r="JD94" s="74"/>
      <c r="JE94" s="74"/>
      <c r="JF94" s="74"/>
      <c r="JG94" s="74"/>
      <c r="JH94" s="74"/>
      <c r="JI94" s="74"/>
      <c r="JJ94" s="74"/>
      <c r="JK94" s="74"/>
      <c r="JL94" s="74"/>
      <c r="JM94" s="74"/>
      <c r="JN94" s="74"/>
      <c r="JO94" s="74"/>
      <c r="JP94" s="74"/>
      <c r="JQ94" s="74"/>
      <c r="JR94" s="74"/>
      <c r="JS94" s="74"/>
      <c r="JT94" s="74"/>
      <c r="JU94" s="74"/>
      <c r="JV94" s="74"/>
      <c r="JW94" s="74"/>
      <c r="JX94" s="74"/>
      <c r="JY94" s="74"/>
      <c r="JZ94" s="74"/>
      <c r="KA94" s="74"/>
      <c r="KB94" s="74"/>
      <c r="KC94" s="74"/>
      <c r="KD94" s="74"/>
      <c r="KE94" s="74"/>
      <c r="KF94" s="74"/>
      <c r="KG94" s="74"/>
      <c r="KH94" s="74"/>
      <c r="KI94" s="74"/>
      <c r="KJ94" s="74"/>
      <c r="KK94" s="74"/>
      <c r="KL94" s="74"/>
      <c r="KM94" s="74"/>
      <c r="KN94" s="74"/>
      <c r="KO94" s="74"/>
      <c r="KP94" s="74"/>
      <c r="KQ94" s="74"/>
      <c r="KR94" s="74"/>
      <c r="KS94" s="74"/>
      <c r="KT94" s="74"/>
      <c r="KU94" s="74"/>
      <c r="KV94" s="74"/>
      <c r="KW94" s="74"/>
      <c r="KX94" s="74"/>
      <c r="KY94" s="74"/>
      <c r="KZ94" s="74"/>
      <c r="LA94" s="74"/>
      <c r="LB94" s="74"/>
      <c r="LC94" s="74"/>
      <c r="LD94" s="74"/>
      <c r="LE94" s="74"/>
      <c r="LF94" s="74"/>
      <c r="LG94" s="74"/>
      <c r="LH94" s="74"/>
      <c r="LI94" s="74"/>
      <c r="LJ94" s="74"/>
      <c r="LK94" s="74"/>
      <c r="LL94" s="74"/>
      <c r="LM94" s="74"/>
      <c r="LN94" s="74"/>
      <c r="LO94" s="74"/>
      <c r="LP94" s="74"/>
      <c r="LQ94" s="74"/>
      <c r="LR94" s="74"/>
    </row>
    <row r="95" spans="1:330" s="71" customFormat="1" x14ac:dyDescent="0.35">
      <c r="A95" s="74"/>
      <c r="B95" s="75"/>
      <c r="C95" s="75"/>
      <c r="D95" s="76"/>
      <c r="E95" s="74"/>
      <c r="F95" s="74"/>
      <c r="G95" s="78"/>
      <c r="M95" s="67"/>
      <c r="N95" s="67"/>
      <c r="O95" s="76"/>
      <c r="P95" s="76"/>
      <c r="Q95" s="77"/>
      <c r="R95" s="77"/>
      <c r="S95" s="74"/>
      <c r="T95" s="74"/>
      <c r="U95" s="74"/>
      <c r="V95" s="74"/>
      <c r="W95" s="74"/>
      <c r="Y95" s="74"/>
      <c r="AA95" s="74"/>
      <c r="AB95" s="74"/>
      <c r="AC95" s="62"/>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74"/>
      <c r="JM95" s="74"/>
      <c r="JN95" s="74"/>
      <c r="JO95" s="74"/>
      <c r="JP95" s="74"/>
      <c r="JQ95" s="74"/>
      <c r="JR95" s="74"/>
      <c r="JS95" s="74"/>
      <c r="JT95" s="74"/>
      <c r="JU95" s="74"/>
      <c r="JV95" s="74"/>
      <c r="JW95" s="74"/>
      <c r="JX95" s="74"/>
      <c r="JY95" s="74"/>
      <c r="JZ95" s="74"/>
      <c r="KA95" s="74"/>
      <c r="KB95" s="74"/>
      <c r="KC95" s="74"/>
      <c r="KD95" s="74"/>
      <c r="KE95" s="74"/>
      <c r="KF95" s="74"/>
      <c r="KG95" s="74"/>
      <c r="KH95" s="74"/>
      <c r="KI95" s="74"/>
      <c r="KJ95" s="74"/>
      <c r="KK95" s="74"/>
      <c r="KL95" s="74"/>
      <c r="KM95" s="74"/>
      <c r="KN95" s="74"/>
      <c r="KO95" s="74"/>
      <c r="KP95" s="74"/>
      <c r="KQ95" s="74"/>
      <c r="KR95" s="74"/>
      <c r="KS95" s="74"/>
      <c r="KT95" s="74"/>
      <c r="KU95" s="74"/>
      <c r="KV95" s="74"/>
      <c r="KW95" s="74"/>
      <c r="KX95" s="74"/>
      <c r="KY95" s="74"/>
      <c r="KZ95" s="74"/>
      <c r="LA95" s="74"/>
      <c r="LB95" s="74"/>
      <c r="LC95" s="74"/>
      <c r="LD95" s="74"/>
      <c r="LE95" s="74"/>
      <c r="LF95" s="74"/>
      <c r="LG95" s="74"/>
      <c r="LH95" s="74"/>
      <c r="LI95" s="74"/>
      <c r="LJ95" s="74"/>
      <c r="LK95" s="74"/>
      <c r="LL95" s="74"/>
      <c r="LM95" s="74"/>
      <c r="LN95" s="74"/>
      <c r="LO95" s="74"/>
      <c r="LP95" s="74"/>
      <c r="LQ95" s="74"/>
      <c r="LR95" s="74"/>
    </row>
    <row r="96" spans="1:330" s="71" customFormat="1" x14ac:dyDescent="0.35">
      <c r="A96" s="74"/>
      <c r="B96" s="75"/>
      <c r="C96" s="75"/>
      <c r="D96" s="76"/>
      <c r="E96" s="74"/>
      <c r="F96" s="74"/>
      <c r="G96" s="78"/>
      <c r="M96" s="67"/>
      <c r="N96" s="67"/>
      <c r="O96" s="76"/>
      <c r="P96" s="76"/>
      <c r="Q96" s="77"/>
      <c r="R96" s="77"/>
      <c r="S96" s="74"/>
      <c r="T96" s="74"/>
      <c r="U96" s="74"/>
      <c r="V96" s="74"/>
      <c r="W96" s="74"/>
      <c r="Y96" s="74"/>
      <c r="AA96" s="74"/>
      <c r="AB96" s="74"/>
      <c r="AC96" s="62"/>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74"/>
      <c r="JM96" s="74"/>
      <c r="JN96" s="74"/>
      <c r="JO96" s="74"/>
      <c r="JP96" s="74"/>
      <c r="JQ96" s="74"/>
      <c r="JR96" s="74"/>
      <c r="JS96" s="74"/>
      <c r="JT96" s="74"/>
      <c r="JU96" s="74"/>
      <c r="JV96" s="74"/>
      <c r="JW96" s="74"/>
      <c r="JX96" s="74"/>
      <c r="JY96" s="74"/>
      <c r="JZ96" s="74"/>
      <c r="KA96" s="74"/>
      <c r="KB96" s="74"/>
      <c r="KC96" s="74"/>
      <c r="KD96" s="74"/>
      <c r="KE96" s="74"/>
      <c r="KF96" s="74"/>
      <c r="KG96" s="74"/>
      <c r="KH96" s="74"/>
      <c r="KI96" s="74"/>
      <c r="KJ96" s="74"/>
      <c r="KK96" s="74"/>
      <c r="KL96" s="74"/>
      <c r="KM96" s="74"/>
      <c r="KN96" s="74"/>
      <c r="KO96" s="74"/>
      <c r="KP96" s="74"/>
      <c r="KQ96" s="74"/>
      <c r="KR96" s="74"/>
      <c r="KS96" s="74"/>
      <c r="KT96" s="74"/>
      <c r="KU96" s="74"/>
      <c r="KV96" s="74"/>
      <c r="KW96" s="74"/>
      <c r="KX96" s="74"/>
      <c r="KY96" s="74"/>
      <c r="KZ96" s="74"/>
      <c r="LA96" s="74"/>
      <c r="LB96" s="74"/>
      <c r="LC96" s="74"/>
      <c r="LD96" s="74"/>
      <c r="LE96" s="74"/>
      <c r="LF96" s="74"/>
      <c r="LG96" s="74"/>
      <c r="LH96" s="74"/>
      <c r="LI96" s="74"/>
      <c r="LJ96" s="74"/>
      <c r="LK96" s="74"/>
      <c r="LL96" s="74"/>
      <c r="LM96" s="74"/>
      <c r="LN96" s="74"/>
      <c r="LO96" s="74"/>
      <c r="LP96" s="74"/>
      <c r="LQ96" s="74"/>
      <c r="LR96" s="74"/>
    </row>
    <row r="97" spans="1:330" s="71" customFormat="1" x14ac:dyDescent="0.35">
      <c r="A97" s="74"/>
      <c r="B97" s="75"/>
      <c r="C97" s="75"/>
      <c r="D97" s="76"/>
      <c r="E97" s="74"/>
      <c r="F97" s="74"/>
      <c r="G97" s="78"/>
      <c r="M97" s="67"/>
      <c r="N97" s="67"/>
      <c r="O97" s="76"/>
      <c r="P97" s="76"/>
      <c r="Q97" s="77"/>
      <c r="R97" s="77"/>
      <c r="S97" s="74"/>
      <c r="T97" s="74"/>
      <c r="U97" s="74"/>
      <c r="V97" s="74"/>
      <c r="W97" s="74"/>
      <c r="Y97" s="74"/>
      <c r="AA97" s="74"/>
      <c r="AB97" s="74"/>
      <c r="AC97" s="62"/>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74"/>
      <c r="JM97" s="74"/>
      <c r="JN97" s="74"/>
      <c r="JO97" s="74"/>
      <c r="JP97" s="74"/>
      <c r="JQ97" s="74"/>
      <c r="JR97" s="74"/>
      <c r="JS97" s="74"/>
      <c r="JT97" s="74"/>
      <c r="JU97" s="74"/>
      <c r="JV97" s="74"/>
      <c r="JW97" s="74"/>
      <c r="JX97" s="74"/>
      <c r="JY97" s="74"/>
      <c r="JZ97" s="74"/>
      <c r="KA97" s="74"/>
      <c r="KB97" s="74"/>
      <c r="KC97" s="74"/>
      <c r="KD97" s="74"/>
      <c r="KE97" s="74"/>
      <c r="KF97" s="74"/>
      <c r="KG97" s="74"/>
      <c r="KH97" s="74"/>
      <c r="KI97" s="74"/>
      <c r="KJ97" s="74"/>
      <c r="KK97" s="74"/>
      <c r="KL97" s="74"/>
      <c r="KM97" s="74"/>
      <c r="KN97" s="74"/>
      <c r="KO97" s="74"/>
      <c r="KP97" s="74"/>
      <c r="KQ97" s="74"/>
      <c r="KR97" s="74"/>
      <c r="KS97" s="74"/>
      <c r="KT97" s="74"/>
      <c r="KU97" s="74"/>
      <c r="KV97" s="74"/>
      <c r="KW97" s="74"/>
      <c r="KX97" s="74"/>
      <c r="KY97" s="74"/>
      <c r="KZ97" s="74"/>
      <c r="LA97" s="74"/>
      <c r="LB97" s="74"/>
      <c r="LC97" s="74"/>
      <c r="LD97" s="74"/>
      <c r="LE97" s="74"/>
      <c r="LF97" s="74"/>
      <c r="LG97" s="74"/>
      <c r="LH97" s="74"/>
      <c r="LI97" s="74"/>
      <c r="LJ97" s="74"/>
      <c r="LK97" s="74"/>
      <c r="LL97" s="74"/>
      <c r="LM97" s="74"/>
      <c r="LN97" s="74"/>
      <c r="LO97" s="74"/>
      <c r="LP97" s="74"/>
      <c r="LQ97" s="74"/>
      <c r="LR97" s="74"/>
    </row>
    <row r="98" spans="1:330" s="71" customFormat="1" x14ac:dyDescent="0.35">
      <c r="A98" s="74"/>
      <c r="B98" s="75"/>
      <c r="C98" s="75"/>
      <c r="D98" s="76"/>
      <c r="E98" s="74"/>
      <c r="F98" s="74"/>
      <c r="G98" s="78"/>
      <c r="M98" s="67"/>
      <c r="N98" s="67"/>
      <c r="O98" s="76"/>
      <c r="P98" s="76"/>
      <c r="Q98" s="77"/>
      <c r="R98" s="77"/>
      <c r="S98" s="74"/>
      <c r="T98" s="74"/>
      <c r="U98" s="74"/>
      <c r="V98" s="74"/>
      <c r="W98" s="74"/>
      <c r="Y98" s="74"/>
      <c r="AA98" s="74"/>
      <c r="AB98" s="74"/>
      <c r="AC98" s="62"/>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74"/>
      <c r="JM98" s="74"/>
      <c r="JN98" s="74"/>
      <c r="JO98" s="74"/>
      <c r="JP98" s="74"/>
      <c r="JQ98" s="74"/>
      <c r="JR98" s="74"/>
      <c r="JS98" s="74"/>
      <c r="JT98" s="74"/>
      <c r="JU98" s="74"/>
      <c r="JV98" s="74"/>
      <c r="JW98" s="74"/>
      <c r="JX98" s="74"/>
      <c r="JY98" s="74"/>
      <c r="JZ98" s="74"/>
      <c r="KA98" s="74"/>
      <c r="KB98" s="74"/>
      <c r="KC98" s="74"/>
      <c r="KD98" s="74"/>
      <c r="KE98" s="74"/>
      <c r="KF98" s="74"/>
      <c r="KG98" s="74"/>
      <c r="KH98" s="74"/>
      <c r="KI98" s="74"/>
      <c r="KJ98" s="74"/>
      <c r="KK98" s="74"/>
      <c r="KL98" s="74"/>
      <c r="KM98" s="74"/>
      <c r="KN98" s="74"/>
      <c r="KO98" s="74"/>
      <c r="KP98" s="74"/>
      <c r="KQ98" s="74"/>
      <c r="KR98" s="74"/>
      <c r="KS98" s="74"/>
      <c r="KT98" s="74"/>
      <c r="KU98" s="74"/>
      <c r="KV98" s="74"/>
      <c r="KW98" s="74"/>
      <c r="KX98" s="74"/>
      <c r="KY98" s="74"/>
      <c r="KZ98" s="74"/>
      <c r="LA98" s="74"/>
      <c r="LB98" s="74"/>
      <c r="LC98" s="74"/>
      <c r="LD98" s="74"/>
      <c r="LE98" s="74"/>
      <c r="LF98" s="74"/>
      <c r="LG98" s="74"/>
      <c r="LH98" s="74"/>
      <c r="LI98" s="74"/>
      <c r="LJ98" s="74"/>
      <c r="LK98" s="74"/>
      <c r="LL98" s="74"/>
      <c r="LM98" s="74"/>
      <c r="LN98" s="74"/>
      <c r="LO98" s="74"/>
      <c r="LP98" s="74"/>
      <c r="LQ98" s="74"/>
      <c r="LR98" s="74"/>
    </row>
    <row r="99" spans="1:330" s="71" customFormat="1" x14ac:dyDescent="0.35">
      <c r="A99" s="74"/>
      <c r="B99" s="75"/>
      <c r="C99" s="75"/>
      <c r="D99" s="76"/>
      <c r="E99" s="74"/>
      <c r="F99" s="74"/>
      <c r="G99" s="78"/>
      <c r="M99" s="67"/>
      <c r="N99" s="67"/>
      <c r="O99" s="76"/>
      <c r="P99" s="76"/>
      <c r="Q99" s="77"/>
      <c r="R99" s="77"/>
      <c r="S99" s="74"/>
      <c r="T99" s="74"/>
      <c r="U99" s="74"/>
      <c r="V99" s="74"/>
      <c r="W99" s="74"/>
      <c r="Y99" s="74"/>
      <c r="AA99" s="74"/>
      <c r="AB99" s="74"/>
      <c r="AC99" s="62"/>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c r="IV99" s="74"/>
      <c r="IW99" s="74"/>
      <c r="IX99" s="74"/>
      <c r="IY99" s="74"/>
      <c r="IZ99" s="74"/>
      <c r="JA99" s="74"/>
      <c r="JB99" s="74"/>
      <c r="JC99" s="74"/>
      <c r="JD99" s="74"/>
      <c r="JE99" s="74"/>
      <c r="JF99" s="74"/>
      <c r="JG99" s="74"/>
      <c r="JH99" s="74"/>
      <c r="JI99" s="74"/>
      <c r="JJ99" s="74"/>
      <c r="JK99" s="74"/>
      <c r="JL99" s="74"/>
      <c r="JM99" s="74"/>
      <c r="JN99" s="74"/>
      <c r="JO99" s="74"/>
      <c r="JP99" s="74"/>
      <c r="JQ99" s="74"/>
      <c r="JR99" s="74"/>
      <c r="JS99" s="74"/>
      <c r="JT99" s="74"/>
      <c r="JU99" s="74"/>
      <c r="JV99" s="74"/>
      <c r="JW99" s="74"/>
      <c r="JX99" s="74"/>
      <c r="JY99" s="74"/>
      <c r="JZ99" s="74"/>
      <c r="KA99" s="74"/>
      <c r="KB99" s="74"/>
      <c r="KC99" s="74"/>
      <c r="KD99" s="74"/>
      <c r="KE99" s="74"/>
      <c r="KF99" s="74"/>
      <c r="KG99" s="74"/>
      <c r="KH99" s="74"/>
      <c r="KI99" s="74"/>
      <c r="KJ99" s="74"/>
      <c r="KK99" s="74"/>
      <c r="KL99" s="74"/>
      <c r="KM99" s="74"/>
      <c r="KN99" s="74"/>
      <c r="KO99" s="74"/>
      <c r="KP99" s="74"/>
      <c r="KQ99" s="74"/>
      <c r="KR99" s="74"/>
      <c r="KS99" s="74"/>
      <c r="KT99" s="74"/>
      <c r="KU99" s="74"/>
      <c r="KV99" s="74"/>
      <c r="KW99" s="74"/>
      <c r="KX99" s="74"/>
      <c r="KY99" s="74"/>
      <c r="KZ99" s="74"/>
      <c r="LA99" s="74"/>
      <c r="LB99" s="74"/>
      <c r="LC99" s="74"/>
      <c r="LD99" s="74"/>
      <c r="LE99" s="74"/>
      <c r="LF99" s="74"/>
      <c r="LG99" s="74"/>
      <c r="LH99" s="74"/>
      <c r="LI99" s="74"/>
      <c r="LJ99" s="74"/>
      <c r="LK99" s="74"/>
      <c r="LL99" s="74"/>
      <c r="LM99" s="74"/>
      <c r="LN99" s="74"/>
      <c r="LO99" s="74"/>
      <c r="LP99" s="74"/>
      <c r="LQ99" s="74"/>
      <c r="LR99" s="74"/>
    </row>
    <row r="100" spans="1:330" s="71" customFormat="1" x14ac:dyDescent="0.35">
      <c r="A100" s="74"/>
      <c r="B100" s="75"/>
      <c r="C100" s="75"/>
      <c r="D100" s="76"/>
      <c r="E100" s="74"/>
      <c r="F100" s="74"/>
      <c r="G100" s="78"/>
      <c r="M100" s="67"/>
      <c r="N100" s="67"/>
      <c r="O100" s="76"/>
      <c r="P100" s="76"/>
      <c r="Q100" s="77"/>
      <c r="R100" s="77"/>
      <c r="S100" s="74"/>
      <c r="T100" s="74"/>
      <c r="U100" s="74"/>
      <c r="V100" s="74"/>
      <c r="W100" s="74"/>
      <c r="Y100" s="74"/>
      <c r="AA100" s="74"/>
      <c r="AB100" s="74"/>
      <c r="AC100" s="62"/>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74"/>
      <c r="JM100" s="74"/>
      <c r="JN100" s="74"/>
      <c r="JO100" s="74"/>
      <c r="JP100" s="74"/>
      <c r="JQ100" s="74"/>
      <c r="JR100" s="74"/>
      <c r="JS100" s="74"/>
      <c r="JT100" s="74"/>
      <c r="JU100" s="74"/>
      <c r="JV100" s="74"/>
      <c r="JW100" s="74"/>
      <c r="JX100" s="74"/>
      <c r="JY100" s="74"/>
      <c r="JZ100" s="74"/>
      <c r="KA100" s="74"/>
      <c r="KB100" s="74"/>
      <c r="KC100" s="74"/>
      <c r="KD100" s="74"/>
      <c r="KE100" s="74"/>
      <c r="KF100" s="74"/>
      <c r="KG100" s="74"/>
      <c r="KH100" s="74"/>
      <c r="KI100" s="74"/>
      <c r="KJ100" s="74"/>
      <c r="KK100" s="74"/>
      <c r="KL100" s="74"/>
      <c r="KM100" s="74"/>
      <c r="KN100" s="74"/>
      <c r="KO100" s="74"/>
      <c r="KP100" s="74"/>
      <c r="KQ100" s="74"/>
      <c r="KR100" s="74"/>
      <c r="KS100" s="74"/>
      <c r="KT100" s="74"/>
      <c r="KU100" s="74"/>
      <c r="KV100" s="74"/>
      <c r="KW100" s="74"/>
      <c r="KX100" s="74"/>
      <c r="KY100" s="74"/>
      <c r="KZ100" s="74"/>
      <c r="LA100" s="74"/>
      <c r="LB100" s="74"/>
      <c r="LC100" s="74"/>
      <c r="LD100" s="74"/>
      <c r="LE100" s="74"/>
      <c r="LF100" s="74"/>
      <c r="LG100" s="74"/>
      <c r="LH100" s="74"/>
      <c r="LI100" s="74"/>
      <c r="LJ100" s="74"/>
      <c r="LK100" s="74"/>
      <c r="LL100" s="74"/>
      <c r="LM100" s="74"/>
      <c r="LN100" s="74"/>
      <c r="LO100" s="74"/>
      <c r="LP100" s="74"/>
      <c r="LQ100" s="74"/>
      <c r="LR100" s="74"/>
    </row>
    <row r="101" spans="1:330" s="71" customFormat="1" x14ac:dyDescent="0.35">
      <c r="A101" s="74"/>
      <c r="B101" s="75"/>
      <c r="C101" s="75"/>
      <c r="D101" s="76"/>
      <c r="E101" s="74"/>
      <c r="F101" s="74"/>
      <c r="G101" s="78"/>
      <c r="M101" s="67"/>
      <c r="N101" s="67"/>
      <c r="O101" s="76"/>
      <c r="P101" s="76"/>
      <c r="Q101" s="77"/>
      <c r="R101" s="77"/>
      <c r="S101" s="74"/>
      <c r="T101" s="74"/>
      <c r="U101" s="74"/>
      <c r="V101" s="74"/>
      <c r="W101" s="74"/>
      <c r="Y101" s="74"/>
      <c r="AA101" s="74"/>
      <c r="AB101" s="74"/>
      <c r="AC101" s="62"/>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74"/>
      <c r="JM101" s="74"/>
      <c r="JN101" s="74"/>
      <c r="JO101" s="74"/>
      <c r="JP101" s="74"/>
      <c r="JQ101" s="74"/>
      <c r="JR101" s="74"/>
      <c r="JS101" s="74"/>
      <c r="JT101" s="74"/>
      <c r="JU101" s="74"/>
      <c r="JV101" s="74"/>
      <c r="JW101" s="74"/>
      <c r="JX101" s="74"/>
      <c r="JY101" s="74"/>
      <c r="JZ101" s="74"/>
      <c r="KA101" s="74"/>
      <c r="KB101" s="74"/>
      <c r="KC101" s="74"/>
      <c r="KD101" s="74"/>
      <c r="KE101" s="74"/>
      <c r="KF101" s="74"/>
      <c r="KG101" s="74"/>
      <c r="KH101" s="74"/>
      <c r="KI101" s="74"/>
      <c r="KJ101" s="74"/>
      <c r="KK101" s="74"/>
      <c r="KL101" s="74"/>
      <c r="KM101" s="74"/>
      <c r="KN101" s="74"/>
      <c r="KO101" s="74"/>
      <c r="KP101" s="74"/>
      <c r="KQ101" s="74"/>
      <c r="KR101" s="74"/>
      <c r="KS101" s="74"/>
      <c r="KT101" s="74"/>
      <c r="KU101" s="74"/>
      <c r="KV101" s="74"/>
      <c r="KW101" s="74"/>
      <c r="KX101" s="74"/>
      <c r="KY101" s="74"/>
      <c r="KZ101" s="74"/>
      <c r="LA101" s="74"/>
      <c r="LB101" s="74"/>
      <c r="LC101" s="74"/>
      <c r="LD101" s="74"/>
      <c r="LE101" s="74"/>
      <c r="LF101" s="74"/>
      <c r="LG101" s="74"/>
      <c r="LH101" s="74"/>
      <c r="LI101" s="74"/>
      <c r="LJ101" s="74"/>
      <c r="LK101" s="74"/>
      <c r="LL101" s="74"/>
      <c r="LM101" s="74"/>
      <c r="LN101" s="74"/>
      <c r="LO101" s="74"/>
      <c r="LP101" s="74"/>
      <c r="LQ101" s="74"/>
      <c r="LR101" s="74"/>
    </row>
    <row r="102" spans="1:330" s="71" customFormat="1" x14ac:dyDescent="0.35">
      <c r="A102" s="74"/>
      <c r="B102" s="75"/>
      <c r="C102" s="75"/>
      <c r="D102" s="76"/>
      <c r="E102" s="74"/>
      <c r="F102" s="74"/>
      <c r="G102" s="78"/>
      <c r="M102" s="67"/>
      <c r="N102" s="67"/>
      <c r="O102" s="76"/>
      <c r="P102" s="76"/>
      <c r="Q102" s="77"/>
      <c r="R102" s="77"/>
      <c r="S102" s="74"/>
      <c r="T102" s="74"/>
      <c r="U102" s="74"/>
      <c r="V102" s="74"/>
      <c r="W102" s="74"/>
      <c r="Y102" s="74"/>
      <c r="AA102" s="74"/>
      <c r="AB102" s="74"/>
      <c r="AC102" s="62"/>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74"/>
      <c r="JM102" s="74"/>
      <c r="JN102" s="74"/>
      <c r="JO102" s="74"/>
      <c r="JP102" s="74"/>
      <c r="JQ102" s="74"/>
      <c r="JR102" s="74"/>
      <c r="JS102" s="74"/>
      <c r="JT102" s="74"/>
      <c r="JU102" s="74"/>
      <c r="JV102" s="74"/>
      <c r="JW102" s="74"/>
      <c r="JX102" s="74"/>
      <c r="JY102" s="74"/>
      <c r="JZ102" s="74"/>
      <c r="KA102" s="74"/>
      <c r="KB102" s="74"/>
      <c r="KC102" s="74"/>
      <c r="KD102" s="74"/>
      <c r="KE102" s="74"/>
      <c r="KF102" s="74"/>
      <c r="KG102" s="74"/>
      <c r="KH102" s="74"/>
      <c r="KI102" s="74"/>
      <c r="KJ102" s="74"/>
      <c r="KK102" s="74"/>
      <c r="KL102" s="74"/>
      <c r="KM102" s="74"/>
      <c r="KN102" s="74"/>
      <c r="KO102" s="74"/>
      <c r="KP102" s="74"/>
      <c r="KQ102" s="74"/>
      <c r="KR102" s="74"/>
      <c r="KS102" s="74"/>
      <c r="KT102" s="74"/>
      <c r="KU102" s="74"/>
      <c r="KV102" s="74"/>
      <c r="KW102" s="74"/>
      <c r="KX102" s="74"/>
      <c r="KY102" s="74"/>
      <c r="KZ102" s="74"/>
      <c r="LA102" s="74"/>
      <c r="LB102" s="74"/>
      <c r="LC102" s="74"/>
      <c r="LD102" s="74"/>
      <c r="LE102" s="74"/>
      <c r="LF102" s="74"/>
      <c r="LG102" s="74"/>
      <c r="LH102" s="74"/>
      <c r="LI102" s="74"/>
      <c r="LJ102" s="74"/>
      <c r="LK102" s="74"/>
      <c r="LL102" s="74"/>
      <c r="LM102" s="74"/>
      <c r="LN102" s="74"/>
      <c r="LO102" s="74"/>
      <c r="LP102" s="74"/>
      <c r="LQ102" s="74"/>
      <c r="LR102" s="74"/>
    </row>
    <row r="103" spans="1:330" s="71" customFormat="1" x14ac:dyDescent="0.35">
      <c r="A103" s="74"/>
      <c r="B103" s="75"/>
      <c r="C103" s="75"/>
      <c r="D103" s="76"/>
      <c r="E103" s="74"/>
      <c r="F103" s="74"/>
      <c r="G103" s="78"/>
      <c r="M103" s="67"/>
      <c r="N103" s="67"/>
      <c r="O103" s="76"/>
      <c r="P103" s="76"/>
      <c r="Q103" s="77"/>
      <c r="R103" s="77"/>
      <c r="S103" s="74"/>
      <c r="T103" s="74"/>
      <c r="U103" s="74"/>
      <c r="V103" s="74"/>
      <c r="W103" s="74"/>
      <c r="Y103" s="74"/>
      <c r="AA103" s="74"/>
      <c r="AB103" s="74"/>
      <c r="AC103" s="62"/>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74"/>
      <c r="JM103" s="74"/>
      <c r="JN103" s="74"/>
      <c r="JO103" s="74"/>
      <c r="JP103" s="74"/>
      <c r="JQ103" s="74"/>
      <c r="JR103" s="74"/>
      <c r="JS103" s="74"/>
      <c r="JT103" s="74"/>
      <c r="JU103" s="74"/>
      <c r="JV103" s="74"/>
      <c r="JW103" s="74"/>
      <c r="JX103" s="74"/>
      <c r="JY103" s="74"/>
      <c r="JZ103" s="74"/>
      <c r="KA103" s="74"/>
      <c r="KB103" s="74"/>
      <c r="KC103" s="74"/>
      <c r="KD103" s="74"/>
      <c r="KE103" s="74"/>
      <c r="KF103" s="74"/>
      <c r="KG103" s="74"/>
      <c r="KH103" s="74"/>
      <c r="KI103" s="74"/>
      <c r="KJ103" s="74"/>
      <c r="KK103" s="74"/>
      <c r="KL103" s="74"/>
      <c r="KM103" s="74"/>
      <c r="KN103" s="74"/>
      <c r="KO103" s="74"/>
      <c r="KP103" s="74"/>
      <c r="KQ103" s="74"/>
      <c r="KR103" s="74"/>
      <c r="KS103" s="74"/>
      <c r="KT103" s="74"/>
      <c r="KU103" s="74"/>
      <c r="KV103" s="74"/>
      <c r="KW103" s="74"/>
      <c r="KX103" s="74"/>
      <c r="KY103" s="74"/>
      <c r="KZ103" s="74"/>
      <c r="LA103" s="74"/>
      <c r="LB103" s="74"/>
      <c r="LC103" s="74"/>
      <c r="LD103" s="74"/>
      <c r="LE103" s="74"/>
      <c r="LF103" s="74"/>
      <c r="LG103" s="74"/>
      <c r="LH103" s="74"/>
      <c r="LI103" s="74"/>
      <c r="LJ103" s="74"/>
      <c r="LK103" s="74"/>
      <c r="LL103" s="74"/>
      <c r="LM103" s="74"/>
      <c r="LN103" s="74"/>
      <c r="LO103" s="74"/>
      <c r="LP103" s="74"/>
      <c r="LQ103" s="74"/>
      <c r="LR103" s="74"/>
    </row>
    <row r="104" spans="1:330" s="71" customFormat="1" x14ac:dyDescent="0.35">
      <c r="A104" s="74"/>
      <c r="B104" s="75"/>
      <c r="C104" s="75"/>
      <c r="D104" s="76"/>
      <c r="E104" s="74"/>
      <c r="F104" s="74"/>
      <c r="G104" s="78"/>
      <c r="M104" s="67"/>
      <c r="N104" s="67"/>
      <c r="O104" s="76"/>
      <c r="P104" s="76"/>
      <c r="Q104" s="77"/>
      <c r="R104" s="77"/>
      <c r="S104" s="74"/>
      <c r="T104" s="74"/>
      <c r="U104" s="74"/>
      <c r="V104" s="74"/>
      <c r="W104" s="74"/>
      <c r="Y104" s="74"/>
      <c r="AA104" s="74"/>
      <c r="AB104" s="74"/>
      <c r="AC104" s="62"/>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c r="IV104" s="74"/>
      <c r="IW104" s="74"/>
      <c r="IX104" s="74"/>
      <c r="IY104" s="74"/>
      <c r="IZ104" s="74"/>
      <c r="JA104" s="74"/>
      <c r="JB104" s="74"/>
      <c r="JC104" s="74"/>
      <c r="JD104" s="74"/>
      <c r="JE104" s="74"/>
      <c r="JF104" s="74"/>
      <c r="JG104" s="74"/>
      <c r="JH104" s="74"/>
      <c r="JI104" s="74"/>
      <c r="JJ104" s="74"/>
      <c r="JK104" s="74"/>
      <c r="JL104" s="74"/>
      <c r="JM104" s="74"/>
      <c r="JN104" s="74"/>
      <c r="JO104" s="74"/>
      <c r="JP104" s="74"/>
      <c r="JQ104" s="74"/>
      <c r="JR104" s="74"/>
      <c r="JS104" s="74"/>
      <c r="JT104" s="74"/>
      <c r="JU104" s="74"/>
      <c r="JV104" s="74"/>
      <c r="JW104" s="74"/>
      <c r="JX104" s="74"/>
      <c r="JY104" s="74"/>
      <c r="JZ104" s="74"/>
      <c r="KA104" s="74"/>
      <c r="KB104" s="74"/>
      <c r="KC104" s="74"/>
      <c r="KD104" s="74"/>
      <c r="KE104" s="74"/>
      <c r="KF104" s="74"/>
      <c r="KG104" s="74"/>
      <c r="KH104" s="74"/>
      <c r="KI104" s="74"/>
      <c r="KJ104" s="74"/>
      <c r="KK104" s="74"/>
      <c r="KL104" s="74"/>
      <c r="KM104" s="74"/>
      <c r="KN104" s="74"/>
      <c r="KO104" s="74"/>
      <c r="KP104" s="74"/>
      <c r="KQ104" s="74"/>
      <c r="KR104" s="74"/>
      <c r="KS104" s="74"/>
      <c r="KT104" s="74"/>
      <c r="KU104" s="74"/>
      <c r="KV104" s="74"/>
      <c r="KW104" s="74"/>
      <c r="KX104" s="74"/>
      <c r="KY104" s="74"/>
      <c r="KZ104" s="74"/>
      <c r="LA104" s="74"/>
      <c r="LB104" s="74"/>
      <c r="LC104" s="74"/>
      <c r="LD104" s="74"/>
      <c r="LE104" s="74"/>
      <c r="LF104" s="74"/>
      <c r="LG104" s="74"/>
      <c r="LH104" s="74"/>
      <c r="LI104" s="74"/>
      <c r="LJ104" s="74"/>
      <c r="LK104" s="74"/>
      <c r="LL104" s="74"/>
      <c r="LM104" s="74"/>
      <c r="LN104" s="74"/>
      <c r="LO104" s="74"/>
      <c r="LP104" s="74"/>
      <c r="LQ104" s="74"/>
      <c r="LR104" s="74"/>
    </row>
    <row r="105" spans="1:330" s="71" customFormat="1" x14ac:dyDescent="0.35">
      <c r="A105" s="74"/>
      <c r="B105" s="75"/>
      <c r="C105" s="75"/>
      <c r="D105" s="76"/>
      <c r="E105" s="74"/>
      <c r="F105" s="74"/>
      <c r="G105" s="78"/>
      <c r="M105" s="67"/>
      <c r="N105" s="67"/>
      <c r="O105" s="76"/>
      <c r="P105" s="76"/>
      <c r="Q105" s="77"/>
      <c r="R105" s="77"/>
      <c r="S105" s="74"/>
      <c r="T105" s="74"/>
      <c r="U105" s="74"/>
      <c r="V105" s="74"/>
      <c r="W105" s="74"/>
      <c r="Y105" s="74"/>
      <c r="AA105" s="74"/>
      <c r="AB105" s="74"/>
      <c r="AC105" s="62"/>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74"/>
      <c r="JM105" s="74"/>
      <c r="JN105" s="74"/>
      <c r="JO105" s="74"/>
      <c r="JP105" s="74"/>
      <c r="JQ105" s="74"/>
      <c r="JR105" s="74"/>
      <c r="JS105" s="74"/>
      <c r="JT105" s="74"/>
      <c r="JU105" s="74"/>
      <c r="JV105" s="74"/>
      <c r="JW105" s="74"/>
      <c r="JX105" s="74"/>
      <c r="JY105" s="74"/>
      <c r="JZ105" s="74"/>
      <c r="KA105" s="74"/>
      <c r="KB105" s="74"/>
      <c r="KC105" s="74"/>
      <c r="KD105" s="74"/>
      <c r="KE105" s="74"/>
      <c r="KF105" s="74"/>
      <c r="KG105" s="74"/>
      <c r="KH105" s="74"/>
      <c r="KI105" s="74"/>
      <c r="KJ105" s="74"/>
      <c r="KK105" s="74"/>
      <c r="KL105" s="74"/>
      <c r="KM105" s="74"/>
      <c r="KN105" s="74"/>
      <c r="KO105" s="74"/>
      <c r="KP105" s="74"/>
      <c r="KQ105" s="74"/>
      <c r="KR105" s="74"/>
      <c r="KS105" s="74"/>
      <c r="KT105" s="74"/>
      <c r="KU105" s="74"/>
      <c r="KV105" s="74"/>
      <c r="KW105" s="74"/>
      <c r="KX105" s="74"/>
      <c r="KY105" s="74"/>
      <c r="KZ105" s="74"/>
      <c r="LA105" s="74"/>
      <c r="LB105" s="74"/>
      <c r="LC105" s="74"/>
      <c r="LD105" s="74"/>
      <c r="LE105" s="74"/>
      <c r="LF105" s="74"/>
      <c r="LG105" s="74"/>
      <c r="LH105" s="74"/>
      <c r="LI105" s="74"/>
      <c r="LJ105" s="74"/>
      <c r="LK105" s="74"/>
      <c r="LL105" s="74"/>
      <c r="LM105" s="74"/>
      <c r="LN105" s="74"/>
      <c r="LO105" s="74"/>
      <c r="LP105" s="74"/>
      <c r="LQ105" s="74"/>
      <c r="LR105" s="74"/>
    </row>
    <row r="106" spans="1:330" s="71" customFormat="1" x14ac:dyDescent="0.35">
      <c r="A106" s="74"/>
      <c r="B106" s="75"/>
      <c r="C106" s="75"/>
      <c r="D106" s="76"/>
      <c r="E106" s="74"/>
      <c r="F106" s="74"/>
      <c r="G106" s="78"/>
      <c r="M106" s="67"/>
      <c r="N106" s="67"/>
      <c r="O106" s="76"/>
      <c r="P106" s="76"/>
      <c r="Q106" s="77"/>
      <c r="R106" s="77"/>
      <c r="S106" s="74"/>
      <c r="T106" s="74"/>
      <c r="U106" s="74"/>
      <c r="V106" s="74"/>
      <c r="W106" s="74"/>
      <c r="Y106" s="74"/>
      <c r="AA106" s="74"/>
      <c r="AB106" s="74"/>
      <c r="AC106" s="62"/>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74"/>
      <c r="JM106" s="74"/>
      <c r="JN106" s="74"/>
      <c r="JO106" s="74"/>
      <c r="JP106" s="74"/>
      <c r="JQ106" s="74"/>
      <c r="JR106" s="74"/>
      <c r="JS106" s="74"/>
      <c r="JT106" s="74"/>
      <c r="JU106" s="74"/>
      <c r="JV106" s="74"/>
      <c r="JW106" s="74"/>
      <c r="JX106" s="74"/>
      <c r="JY106" s="74"/>
      <c r="JZ106" s="74"/>
      <c r="KA106" s="74"/>
      <c r="KB106" s="74"/>
      <c r="KC106" s="74"/>
      <c r="KD106" s="74"/>
      <c r="KE106" s="74"/>
      <c r="KF106" s="74"/>
      <c r="KG106" s="74"/>
      <c r="KH106" s="74"/>
      <c r="KI106" s="74"/>
      <c r="KJ106" s="74"/>
      <c r="KK106" s="74"/>
      <c r="KL106" s="74"/>
      <c r="KM106" s="74"/>
      <c r="KN106" s="74"/>
      <c r="KO106" s="74"/>
      <c r="KP106" s="74"/>
      <c r="KQ106" s="74"/>
      <c r="KR106" s="74"/>
      <c r="KS106" s="74"/>
      <c r="KT106" s="74"/>
      <c r="KU106" s="74"/>
      <c r="KV106" s="74"/>
      <c r="KW106" s="74"/>
      <c r="KX106" s="74"/>
      <c r="KY106" s="74"/>
      <c r="KZ106" s="74"/>
      <c r="LA106" s="74"/>
      <c r="LB106" s="74"/>
      <c r="LC106" s="74"/>
      <c r="LD106" s="74"/>
      <c r="LE106" s="74"/>
      <c r="LF106" s="74"/>
      <c r="LG106" s="74"/>
      <c r="LH106" s="74"/>
      <c r="LI106" s="74"/>
      <c r="LJ106" s="74"/>
      <c r="LK106" s="74"/>
      <c r="LL106" s="74"/>
      <c r="LM106" s="74"/>
      <c r="LN106" s="74"/>
      <c r="LO106" s="74"/>
      <c r="LP106" s="74"/>
      <c r="LQ106" s="74"/>
      <c r="LR106" s="74"/>
    </row>
    <row r="107" spans="1:330" s="71" customFormat="1" x14ac:dyDescent="0.35">
      <c r="A107" s="74"/>
      <c r="B107" s="75"/>
      <c r="C107" s="75"/>
      <c r="D107" s="76"/>
      <c r="E107" s="74"/>
      <c r="F107" s="74"/>
      <c r="G107" s="78"/>
      <c r="M107" s="67"/>
      <c r="N107" s="67"/>
      <c r="O107" s="76"/>
      <c r="P107" s="76"/>
      <c r="Q107" s="77"/>
      <c r="R107" s="77"/>
      <c r="S107" s="74"/>
      <c r="T107" s="74"/>
      <c r="U107" s="74"/>
      <c r="V107" s="74"/>
      <c r="W107" s="74"/>
      <c r="Y107" s="74"/>
      <c r="AA107" s="74"/>
      <c r="AB107" s="74"/>
      <c r="AC107" s="62"/>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74"/>
      <c r="JM107" s="74"/>
      <c r="JN107" s="74"/>
      <c r="JO107" s="74"/>
      <c r="JP107" s="74"/>
      <c r="JQ107" s="74"/>
      <c r="JR107" s="74"/>
      <c r="JS107" s="74"/>
      <c r="JT107" s="74"/>
      <c r="JU107" s="74"/>
      <c r="JV107" s="74"/>
      <c r="JW107" s="74"/>
      <c r="JX107" s="74"/>
      <c r="JY107" s="74"/>
      <c r="JZ107" s="74"/>
      <c r="KA107" s="74"/>
      <c r="KB107" s="74"/>
      <c r="KC107" s="74"/>
      <c r="KD107" s="74"/>
      <c r="KE107" s="74"/>
      <c r="KF107" s="74"/>
      <c r="KG107" s="74"/>
      <c r="KH107" s="74"/>
      <c r="KI107" s="74"/>
      <c r="KJ107" s="74"/>
      <c r="KK107" s="74"/>
      <c r="KL107" s="74"/>
      <c r="KM107" s="74"/>
      <c r="KN107" s="74"/>
      <c r="KO107" s="74"/>
      <c r="KP107" s="74"/>
      <c r="KQ107" s="74"/>
      <c r="KR107" s="74"/>
      <c r="KS107" s="74"/>
      <c r="KT107" s="74"/>
      <c r="KU107" s="74"/>
      <c r="KV107" s="74"/>
      <c r="KW107" s="74"/>
      <c r="KX107" s="74"/>
      <c r="KY107" s="74"/>
      <c r="KZ107" s="74"/>
      <c r="LA107" s="74"/>
      <c r="LB107" s="74"/>
      <c r="LC107" s="74"/>
      <c r="LD107" s="74"/>
      <c r="LE107" s="74"/>
      <c r="LF107" s="74"/>
      <c r="LG107" s="74"/>
      <c r="LH107" s="74"/>
      <c r="LI107" s="74"/>
      <c r="LJ107" s="74"/>
      <c r="LK107" s="74"/>
      <c r="LL107" s="74"/>
      <c r="LM107" s="74"/>
      <c r="LN107" s="74"/>
      <c r="LO107" s="74"/>
      <c r="LP107" s="74"/>
      <c r="LQ107" s="74"/>
      <c r="LR107" s="74"/>
    </row>
    <row r="108" spans="1:330" s="71" customFormat="1" x14ac:dyDescent="0.35">
      <c r="A108" s="74"/>
      <c r="B108" s="75"/>
      <c r="C108" s="75"/>
      <c r="D108" s="76"/>
      <c r="E108" s="74"/>
      <c r="F108" s="74"/>
      <c r="G108" s="78"/>
      <c r="M108" s="67"/>
      <c r="N108" s="67"/>
      <c r="O108" s="76"/>
      <c r="P108" s="76"/>
      <c r="Q108" s="77"/>
      <c r="R108" s="77"/>
      <c r="S108" s="74"/>
      <c r="T108" s="74"/>
      <c r="U108" s="74"/>
      <c r="V108" s="74"/>
      <c r="W108" s="74"/>
      <c r="Y108" s="74"/>
      <c r="AA108" s="74"/>
      <c r="AB108" s="74"/>
      <c r="AC108" s="62"/>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74"/>
      <c r="JM108" s="74"/>
      <c r="JN108" s="74"/>
      <c r="JO108" s="74"/>
      <c r="JP108" s="74"/>
      <c r="JQ108" s="74"/>
      <c r="JR108" s="74"/>
      <c r="JS108" s="74"/>
      <c r="JT108" s="74"/>
      <c r="JU108" s="74"/>
      <c r="JV108" s="74"/>
      <c r="JW108" s="74"/>
      <c r="JX108" s="74"/>
      <c r="JY108" s="74"/>
      <c r="JZ108" s="74"/>
      <c r="KA108" s="74"/>
      <c r="KB108" s="74"/>
      <c r="KC108" s="74"/>
      <c r="KD108" s="74"/>
      <c r="KE108" s="74"/>
      <c r="KF108" s="74"/>
      <c r="KG108" s="74"/>
      <c r="KH108" s="74"/>
      <c r="KI108" s="74"/>
      <c r="KJ108" s="74"/>
      <c r="KK108" s="74"/>
      <c r="KL108" s="74"/>
      <c r="KM108" s="74"/>
      <c r="KN108" s="74"/>
      <c r="KO108" s="74"/>
      <c r="KP108" s="74"/>
      <c r="KQ108" s="74"/>
      <c r="KR108" s="74"/>
      <c r="KS108" s="74"/>
      <c r="KT108" s="74"/>
      <c r="KU108" s="74"/>
      <c r="KV108" s="74"/>
      <c r="KW108" s="74"/>
      <c r="KX108" s="74"/>
      <c r="KY108" s="74"/>
      <c r="KZ108" s="74"/>
      <c r="LA108" s="74"/>
      <c r="LB108" s="74"/>
      <c r="LC108" s="74"/>
      <c r="LD108" s="74"/>
      <c r="LE108" s="74"/>
      <c r="LF108" s="74"/>
      <c r="LG108" s="74"/>
      <c r="LH108" s="74"/>
      <c r="LI108" s="74"/>
      <c r="LJ108" s="74"/>
      <c r="LK108" s="74"/>
      <c r="LL108" s="74"/>
      <c r="LM108" s="74"/>
      <c r="LN108" s="74"/>
      <c r="LO108" s="74"/>
      <c r="LP108" s="74"/>
      <c r="LQ108" s="74"/>
      <c r="LR108" s="74"/>
    </row>
    <row r="109" spans="1:330" s="71" customFormat="1" x14ac:dyDescent="0.35">
      <c r="A109" s="74"/>
      <c r="B109" s="75"/>
      <c r="C109" s="75"/>
      <c r="D109" s="76"/>
      <c r="E109" s="74"/>
      <c r="F109" s="74"/>
      <c r="G109" s="78"/>
      <c r="M109" s="67"/>
      <c r="N109" s="67"/>
      <c r="O109" s="76"/>
      <c r="P109" s="76"/>
      <c r="Q109" s="77"/>
      <c r="R109" s="77"/>
      <c r="S109" s="74"/>
      <c r="T109" s="74"/>
      <c r="U109" s="74"/>
      <c r="V109" s="74"/>
      <c r="W109" s="74"/>
      <c r="Y109" s="74"/>
      <c r="AA109" s="74"/>
      <c r="AB109" s="74"/>
      <c r="AC109" s="62"/>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c r="IV109" s="74"/>
      <c r="IW109" s="74"/>
      <c r="IX109" s="74"/>
      <c r="IY109" s="74"/>
      <c r="IZ109" s="74"/>
      <c r="JA109" s="74"/>
      <c r="JB109" s="74"/>
      <c r="JC109" s="74"/>
      <c r="JD109" s="74"/>
      <c r="JE109" s="74"/>
      <c r="JF109" s="74"/>
      <c r="JG109" s="74"/>
      <c r="JH109" s="74"/>
      <c r="JI109" s="74"/>
      <c r="JJ109" s="74"/>
      <c r="JK109" s="74"/>
      <c r="JL109" s="74"/>
      <c r="JM109" s="74"/>
      <c r="JN109" s="74"/>
      <c r="JO109" s="74"/>
      <c r="JP109" s="74"/>
      <c r="JQ109" s="74"/>
      <c r="JR109" s="74"/>
      <c r="JS109" s="74"/>
      <c r="JT109" s="74"/>
      <c r="JU109" s="74"/>
      <c r="JV109" s="74"/>
      <c r="JW109" s="74"/>
      <c r="JX109" s="74"/>
      <c r="JY109" s="74"/>
      <c r="JZ109" s="74"/>
      <c r="KA109" s="74"/>
      <c r="KB109" s="74"/>
      <c r="KC109" s="74"/>
      <c r="KD109" s="74"/>
      <c r="KE109" s="74"/>
      <c r="KF109" s="74"/>
      <c r="KG109" s="74"/>
      <c r="KH109" s="74"/>
      <c r="KI109" s="74"/>
      <c r="KJ109" s="74"/>
      <c r="KK109" s="74"/>
      <c r="KL109" s="74"/>
      <c r="KM109" s="74"/>
      <c r="KN109" s="74"/>
      <c r="KO109" s="74"/>
      <c r="KP109" s="74"/>
      <c r="KQ109" s="74"/>
      <c r="KR109" s="74"/>
      <c r="KS109" s="74"/>
      <c r="KT109" s="74"/>
      <c r="KU109" s="74"/>
      <c r="KV109" s="74"/>
      <c r="KW109" s="74"/>
      <c r="KX109" s="74"/>
      <c r="KY109" s="74"/>
      <c r="KZ109" s="74"/>
      <c r="LA109" s="74"/>
      <c r="LB109" s="74"/>
      <c r="LC109" s="74"/>
      <c r="LD109" s="74"/>
      <c r="LE109" s="74"/>
      <c r="LF109" s="74"/>
      <c r="LG109" s="74"/>
      <c r="LH109" s="74"/>
      <c r="LI109" s="74"/>
      <c r="LJ109" s="74"/>
      <c r="LK109" s="74"/>
      <c r="LL109" s="74"/>
      <c r="LM109" s="74"/>
      <c r="LN109" s="74"/>
      <c r="LO109" s="74"/>
      <c r="LP109" s="74"/>
      <c r="LQ109" s="74"/>
      <c r="LR109" s="74"/>
    </row>
    <row r="110" spans="1:330" s="71" customFormat="1" x14ac:dyDescent="0.35">
      <c r="A110" s="74"/>
      <c r="B110" s="75"/>
      <c r="C110" s="75"/>
      <c r="D110" s="76"/>
      <c r="E110" s="74"/>
      <c r="F110" s="74"/>
      <c r="G110" s="78"/>
      <c r="M110" s="67"/>
      <c r="N110" s="67"/>
      <c r="O110" s="76"/>
      <c r="P110" s="76"/>
      <c r="Q110" s="77"/>
      <c r="R110" s="77"/>
      <c r="S110" s="74"/>
      <c r="T110" s="74"/>
      <c r="U110" s="74"/>
      <c r="V110" s="74"/>
      <c r="W110" s="74"/>
      <c r="Y110" s="74"/>
      <c r="AA110" s="74"/>
      <c r="AB110" s="74"/>
      <c r="AC110" s="62"/>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c r="KP110" s="74"/>
      <c r="KQ110" s="74"/>
      <c r="KR110" s="74"/>
      <c r="KS110" s="74"/>
      <c r="KT110" s="74"/>
      <c r="KU110" s="74"/>
      <c r="KV110" s="74"/>
      <c r="KW110" s="74"/>
      <c r="KX110" s="74"/>
      <c r="KY110" s="74"/>
      <c r="KZ110" s="74"/>
      <c r="LA110" s="74"/>
      <c r="LB110" s="74"/>
      <c r="LC110" s="74"/>
      <c r="LD110" s="74"/>
      <c r="LE110" s="74"/>
      <c r="LF110" s="74"/>
      <c r="LG110" s="74"/>
      <c r="LH110" s="74"/>
      <c r="LI110" s="74"/>
      <c r="LJ110" s="74"/>
      <c r="LK110" s="74"/>
      <c r="LL110" s="74"/>
      <c r="LM110" s="74"/>
      <c r="LN110" s="74"/>
      <c r="LO110" s="74"/>
      <c r="LP110" s="74"/>
      <c r="LQ110" s="74"/>
      <c r="LR110" s="74"/>
    </row>
    <row r="111" spans="1:330" s="71" customFormat="1" x14ac:dyDescent="0.35">
      <c r="A111" s="74"/>
      <c r="B111" s="75"/>
      <c r="C111" s="75"/>
      <c r="D111" s="76"/>
      <c r="E111" s="74"/>
      <c r="F111" s="74"/>
      <c r="G111" s="78"/>
      <c r="M111" s="67"/>
      <c r="N111" s="67"/>
      <c r="O111" s="76"/>
      <c r="P111" s="76"/>
      <c r="Q111" s="77"/>
      <c r="R111" s="77"/>
      <c r="S111" s="74"/>
      <c r="T111" s="74"/>
      <c r="U111" s="74"/>
      <c r="V111" s="74"/>
      <c r="W111" s="74"/>
      <c r="Y111" s="74"/>
      <c r="AA111" s="74"/>
      <c r="AB111" s="74"/>
      <c r="AC111" s="62"/>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c r="KP111" s="74"/>
      <c r="KQ111" s="74"/>
      <c r="KR111" s="74"/>
      <c r="KS111" s="74"/>
      <c r="KT111" s="74"/>
      <c r="KU111" s="74"/>
      <c r="KV111" s="74"/>
      <c r="KW111" s="74"/>
      <c r="KX111" s="74"/>
      <c r="KY111" s="74"/>
      <c r="KZ111" s="74"/>
      <c r="LA111" s="74"/>
      <c r="LB111" s="74"/>
      <c r="LC111" s="74"/>
      <c r="LD111" s="74"/>
      <c r="LE111" s="74"/>
      <c r="LF111" s="74"/>
      <c r="LG111" s="74"/>
      <c r="LH111" s="74"/>
      <c r="LI111" s="74"/>
      <c r="LJ111" s="74"/>
      <c r="LK111" s="74"/>
      <c r="LL111" s="74"/>
      <c r="LM111" s="74"/>
      <c r="LN111" s="74"/>
      <c r="LO111" s="74"/>
      <c r="LP111" s="74"/>
      <c r="LQ111" s="74"/>
      <c r="LR111" s="74"/>
    </row>
    <row r="112" spans="1:330" s="71" customFormat="1" x14ac:dyDescent="0.35">
      <c r="A112" s="74"/>
      <c r="B112" s="75"/>
      <c r="C112" s="75"/>
      <c r="D112" s="76"/>
      <c r="E112" s="74"/>
      <c r="F112" s="74"/>
      <c r="G112" s="78"/>
      <c r="M112" s="67"/>
      <c r="N112" s="67"/>
      <c r="O112" s="76"/>
      <c r="P112" s="76"/>
      <c r="Q112" s="77"/>
      <c r="R112" s="77"/>
      <c r="S112" s="74"/>
      <c r="T112" s="74"/>
      <c r="U112" s="74"/>
      <c r="V112" s="74"/>
      <c r="W112" s="74"/>
      <c r="Y112" s="74"/>
      <c r="AA112" s="74"/>
      <c r="AB112" s="74"/>
      <c r="AC112" s="62"/>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c r="KP112" s="74"/>
      <c r="KQ112" s="74"/>
      <c r="KR112" s="74"/>
      <c r="KS112" s="74"/>
      <c r="KT112" s="74"/>
      <c r="KU112" s="74"/>
      <c r="KV112" s="74"/>
      <c r="KW112" s="74"/>
      <c r="KX112" s="74"/>
      <c r="KY112" s="74"/>
      <c r="KZ112" s="74"/>
      <c r="LA112" s="74"/>
      <c r="LB112" s="74"/>
      <c r="LC112" s="74"/>
      <c r="LD112" s="74"/>
      <c r="LE112" s="74"/>
      <c r="LF112" s="74"/>
      <c r="LG112" s="74"/>
      <c r="LH112" s="74"/>
      <c r="LI112" s="74"/>
      <c r="LJ112" s="74"/>
      <c r="LK112" s="74"/>
      <c r="LL112" s="74"/>
      <c r="LM112" s="74"/>
      <c r="LN112" s="74"/>
      <c r="LO112" s="74"/>
      <c r="LP112" s="74"/>
      <c r="LQ112" s="74"/>
      <c r="LR112" s="74"/>
    </row>
    <row r="113" spans="1:330" s="71" customFormat="1" x14ac:dyDescent="0.35">
      <c r="A113" s="74"/>
      <c r="B113" s="75"/>
      <c r="C113" s="75"/>
      <c r="D113" s="76"/>
      <c r="E113" s="74"/>
      <c r="F113" s="74"/>
      <c r="G113" s="78"/>
      <c r="M113" s="67"/>
      <c r="N113" s="67"/>
      <c r="O113" s="76"/>
      <c r="P113" s="76"/>
      <c r="Q113" s="77"/>
      <c r="R113" s="77"/>
      <c r="S113" s="74"/>
      <c r="T113" s="74"/>
      <c r="U113" s="74"/>
      <c r="V113" s="74"/>
      <c r="W113" s="74"/>
      <c r="Y113" s="74"/>
      <c r="AA113" s="74"/>
      <c r="AB113" s="74"/>
      <c r="AC113" s="62"/>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c r="KP113" s="74"/>
      <c r="KQ113" s="74"/>
      <c r="KR113" s="74"/>
      <c r="KS113" s="74"/>
      <c r="KT113" s="74"/>
      <c r="KU113" s="74"/>
      <c r="KV113" s="74"/>
      <c r="KW113" s="74"/>
      <c r="KX113" s="74"/>
      <c r="KY113" s="74"/>
      <c r="KZ113" s="74"/>
      <c r="LA113" s="74"/>
      <c r="LB113" s="74"/>
      <c r="LC113" s="74"/>
      <c r="LD113" s="74"/>
      <c r="LE113" s="74"/>
      <c r="LF113" s="74"/>
      <c r="LG113" s="74"/>
      <c r="LH113" s="74"/>
      <c r="LI113" s="74"/>
      <c r="LJ113" s="74"/>
      <c r="LK113" s="74"/>
      <c r="LL113" s="74"/>
      <c r="LM113" s="74"/>
      <c r="LN113" s="74"/>
      <c r="LO113" s="74"/>
      <c r="LP113" s="74"/>
      <c r="LQ113" s="74"/>
      <c r="LR113" s="74"/>
    </row>
    <row r="114" spans="1:330" s="71" customFormat="1" x14ac:dyDescent="0.35">
      <c r="A114" s="74"/>
      <c r="B114" s="75"/>
      <c r="C114" s="75"/>
      <c r="D114" s="76"/>
      <c r="E114" s="74"/>
      <c r="F114" s="74"/>
      <c r="G114" s="78"/>
      <c r="M114" s="67"/>
      <c r="N114" s="67"/>
      <c r="O114" s="76"/>
      <c r="P114" s="76"/>
      <c r="Q114" s="77"/>
      <c r="R114" s="77"/>
      <c r="S114" s="74"/>
      <c r="T114" s="74"/>
      <c r="U114" s="74"/>
      <c r="V114" s="74"/>
      <c r="W114" s="74"/>
      <c r="Y114" s="74"/>
      <c r="AA114" s="74"/>
      <c r="AB114" s="74"/>
      <c r="AC114" s="62"/>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c r="IV114" s="74"/>
      <c r="IW114" s="74"/>
      <c r="IX114" s="74"/>
      <c r="IY114" s="74"/>
      <c r="IZ114" s="74"/>
      <c r="JA114" s="74"/>
      <c r="JB114" s="74"/>
      <c r="JC114" s="74"/>
      <c r="JD114" s="74"/>
      <c r="JE114" s="74"/>
      <c r="JF114" s="74"/>
      <c r="JG114" s="74"/>
      <c r="JH114" s="74"/>
      <c r="JI114" s="74"/>
      <c r="JJ114" s="74"/>
      <c r="JK114" s="74"/>
      <c r="JL114" s="74"/>
      <c r="JM114" s="74"/>
      <c r="JN114" s="74"/>
      <c r="JO114" s="74"/>
      <c r="JP114" s="74"/>
      <c r="JQ114" s="74"/>
      <c r="JR114" s="74"/>
      <c r="JS114" s="74"/>
      <c r="JT114" s="74"/>
      <c r="JU114" s="74"/>
      <c r="JV114" s="74"/>
      <c r="JW114" s="74"/>
      <c r="JX114" s="74"/>
      <c r="JY114" s="74"/>
      <c r="JZ114" s="74"/>
      <c r="KA114" s="74"/>
      <c r="KB114" s="74"/>
      <c r="KC114" s="74"/>
      <c r="KD114" s="74"/>
      <c r="KE114" s="74"/>
      <c r="KF114" s="74"/>
      <c r="KG114" s="74"/>
      <c r="KH114" s="74"/>
      <c r="KI114" s="74"/>
      <c r="KJ114" s="74"/>
      <c r="KK114" s="74"/>
      <c r="KL114" s="74"/>
      <c r="KM114" s="74"/>
      <c r="KN114" s="74"/>
      <c r="KO114" s="74"/>
      <c r="KP114" s="74"/>
      <c r="KQ114" s="74"/>
      <c r="KR114" s="74"/>
      <c r="KS114" s="74"/>
      <c r="KT114" s="74"/>
      <c r="KU114" s="74"/>
      <c r="KV114" s="74"/>
      <c r="KW114" s="74"/>
      <c r="KX114" s="74"/>
      <c r="KY114" s="74"/>
      <c r="KZ114" s="74"/>
      <c r="LA114" s="74"/>
      <c r="LB114" s="74"/>
      <c r="LC114" s="74"/>
      <c r="LD114" s="74"/>
      <c r="LE114" s="74"/>
      <c r="LF114" s="74"/>
      <c r="LG114" s="74"/>
      <c r="LH114" s="74"/>
      <c r="LI114" s="74"/>
      <c r="LJ114" s="74"/>
      <c r="LK114" s="74"/>
      <c r="LL114" s="74"/>
      <c r="LM114" s="74"/>
      <c r="LN114" s="74"/>
      <c r="LO114" s="74"/>
      <c r="LP114" s="74"/>
      <c r="LQ114" s="74"/>
      <c r="LR114" s="74"/>
    </row>
    <row r="115" spans="1:330" s="71" customFormat="1" x14ac:dyDescent="0.35">
      <c r="A115" s="74"/>
      <c r="B115" s="75"/>
      <c r="C115" s="75"/>
      <c r="D115" s="76"/>
      <c r="E115" s="74"/>
      <c r="F115" s="74"/>
      <c r="G115" s="78"/>
      <c r="M115" s="67"/>
      <c r="N115" s="67"/>
      <c r="O115" s="76"/>
      <c r="P115" s="76"/>
      <c r="Q115" s="77"/>
      <c r="R115" s="77"/>
      <c r="S115" s="74"/>
      <c r="T115" s="74"/>
      <c r="U115" s="74"/>
      <c r="V115" s="74"/>
      <c r="W115" s="74"/>
      <c r="Y115" s="74"/>
      <c r="AA115" s="74"/>
      <c r="AB115" s="74"/>
      <c r="AC115" s="62"/>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c r="IV115" s="74"/>
      <c r="IW115" s="74"/>
      <c r="IX115" s="74"/>
      <c r="IY115" s="74"/>
      <c r="IZ115" s="74"/>
      <c r="JA115" s="74"/>
      <c r="JB115" s="74"/>
      <c r="JC115" s="74"/>
      <c r="JD115" s="74"/>
      <c r="JE115" s="74"/>
      <c r="JF115" s="74"/>
      <c r="JG115" s="74"/>
      <c r="JH115" s="74"/>
      <c r="JI115" s="74"/>
      <c r="JJ115" s="74"/>
      <c r="JK115" s="74"/>
      <c r="JL115" s="74"/>
      <c r="JM115" s="74"/>
      <c r="JN115" s="74"/>
      <c r="JO115" s="74"/>
      <c r="JP115" s="74"/>
      <c r="JQ115" s="74"/>
      <c r="JR115" s="74"/>
      <c r="JS115" s="74"/>
      <c r="JT115" s="74"/>
      <c r="JU115" s="74"/>
      <c r="JV115" s="74"/>
      <c r="JW115" s="74"/>
      <c r="JX115" s="74"/>
      <c r="JY115" s="74"/>
      <c r="JZ115" s="74"/>
      <c r="KA115" s="74"/>
      <c r="KB115" s="74"/>
      <c r="KC115" s="74"/>
      <c r="KD115" s="74"/>
      <c r="KE115" s="74"/>
      <c r="KF115" s="74"/>
      <c r="KG115" s="74"/>
      <c r="KH115" s="74"/>
      <c r="KI115" s="74"/>
      <c r="KJ115" s="74"/>
      <c r="KK115" s="74"/>
      <c r="KL115" s="74"/>
      <c r="KM115" s="74"/>
      <c r="KN115" s="74"/>
      <c r="KO115" s="74"/>
      <c r="KP115" s="74"/>
      <c r="KQ115" s="74"/>
      <c r="KR115" s="74"/>
      <c r="KS115" s="74"/>
      <c r="KT115" s="74"/>
      <c r="KU115" s="74"/>
      <c r="KV115" s="74"/>
      <c r="KW115" s="74"/>
      <c r="KX115" s="74"/>
      <c r="KY115" s="74"/>
      <c r="KZ115" s="74"/>
      <c r="LA115" s="74"/>
      <c r="LB115" s="74"/>
      <c r="LC115" s="74"/>
      <c r="LD115" s="74"/>
      <c r="LE115" s="74"/>
      <c r="LF115" s="74"/>
      <c r="LG115" s="74"/>
      <c r="LH115" s="74"/>
      <c r="LI115" s="74"/>
      <c r="LJ115" s="74"/>
      <c r="LK115" s="74"/>
      <c r="LL115" s="74"/>
      <c r="LM115" s="74"/>
      <c r="LN115" s="74"/>
      <c r="LO115" s="74"/>
      <c r="LP115" s="74"/>
      <c r="LQ115" s="74"/>
      <c r="LR115" s="74"/>
    </row>
    <row r="116" spans="1:330" s="71" customFormat="1" x14ac:dyDescent="0.35">
      <c r="A116" s="74"/>
      <c r="B116" s="75"/>
      <c r="C116" s="75"/>
      <c r="D116" s="76"/>
      <c r="E116" s="74"/>
      <c r="F116" s="74"/>
      <c r="G116" s="78"/>
      <c r="M116" s="67"/>
      <c r="N116" s="67"/>
      <c r="O116" s="76"/>
      <c r="P116" s="76"/>
      <c r="Q116" s="77"/>
      <c r="R116" s="77"/>
      <c r="S116" s="74"/>
      <c r="T116" s="74"/>
      <c r="U116" s="74"/>
      <c r="V116" s="74"/>
      <c r="W116" s="74"/>
      <c r="Y116" s="74"/>
      <c r="AA116" s="74"/>
      <c r="AB116" s="74"/>
      <c r="AC116" s="62"/>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c r="IX116" s="74"/>
      <c r="IY116" s="74"/>
      <c r="IZ116" s="74"/>
      <c r="JA116" s="74"/>
      <c r="JB116" s="74"/>
      <c r="JC116" s="74"/>
      <c r="JD116" s="74"/>
      <c r="JE116" s="74"/>
      <c r="JF116" s="74"/>
      <c r="JG116" s="74"/>
      <c r="JH116" s="74"/>
      <c r="JI116" s="74"/>
      <c r="JJ116" s="74"/>
      <c r="JK116" s="74"/>
      <c r="JL116" s="74"/>
      <c r="JM116" s="74"/>
      <c r="JN116" s="74"/>
      <c r="JO116" s="74"/>
      <c r="JP116" s="74"/>
      <c r="JQ116" s="74"/>
      <c r="JR116" s="74"/>
      <c r="JS116" s="74"/>
      <c r="JT116" s="74"/>
      <c r="JU116" s="74"/>
      <c r="JV116" s="74"/>
      <c r="JW116" s="74"/>
      <c r="JX116" s="74"/>
      <c r="JY116" s="74"/>
      <c r="JZ116" s="74"/>
      <c r="KA116" s="74"/>
      <c r="KB116" s="74"/>
      <c r="KC116" s="74"/>
      <c r="KD116" s="74"/>
      <c r="KE116" s="74"/>
      <c r="KF116" s="74"/>
      <c r="KG116" s="74"/>
      <c r="KH116" s="74"/>
      <c r="KI116" s="74"/>
      <c r="KJ116" s="74"/>
      <c r="KK116" s="74"/>
      <c r="KL116" s="74"/>
      <c r="KM116" s="74"/>
      <c r="KN116" s="74"/>
      <c r="KO116" s="74"/>
      <c r="KP116" s="74"/>
      <c r="KQ116" s="74"/>
      <c r="KR116" s="74"/>
      <c r="KS116" s="74"/>
      <c r="KT116" s="74"/>
      <c r="KU116" s="74"/>
      <c r="KV116" s="74"/>
      <c r="KW116" s="74"/>
      <c r="KX116" s="74"/>
      <c r="KY116" s="74"/>
      <c r="KZ116" s="74"/>
      <c r="LA116" s="74"/>
      <c r="LB116" s="74"/>
      <c r="LC116" s="74"/>
      <c r="LD116" s="74"/>
      <c r="LE116" s="74"/>
      <c r="LF116" s="74"/>
      <c r="LG116" s="74"/>
      <c r="LH116" s="74"/>
      <c r="LI116" s="74"/>
      <c r="LJ116" s="74"/>
      <c r="LK116" s="74"/>
      <c r="LL116" s="74"/>
      <c r="LM116" s="74"/>
      <c r="LN116" s="74"/>
      <c r="LO116" s="74"/>
      <c r="LP116" s="74"/>
      <c r="LQ116" s="74"/>
      <c r="LR116" s="74"/>
    </row>
    <row r="117" spans="1:330" s="71" customFormat="1" x14ac:dyDescent="0.35">
      <c r="A117" s="74"/>
      <c r="B117" s="75"/>
      <c r="C117" s="75"/>
      <c r="D117" s="76"/>
      <c r="E117" s="74"/>
      <c r="F117" s="74"/>
      <c r="G117" s="78"/>
      <c r="M117" s="67"/>
      <c r="N117" s="67"/>
      <c r="O117" s="76"/>
      <c r="P117" s="76"/>
      <c r="Q117" s="77"/>
      <c r="R117" s="77"/>
      <c r="S117" s="74"/>
      <c r="T117" s="74"/>
      <c r="U117" s="74"/>
      <c r="V117" s="74"/>
      <c r="W117" s="74"/>
      <c r="Y117" s="74"/>
      <c r="AA117" s="74"/>
      <c r="AB117" s="74"/>
      <c r="AC117" s="62"/>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c r="IV117" s="74"/>
      <c r="IW117" s="74"/>
      <c r="IX117" s="74"/>
      <c r="IY117" s="74"/>
      <c r="IZ117" s="74"/>
      <c r="JA117" s="74"/>
      <c r="JB117" s="74"/>
      <c r="JC117" s="74"/>
      <c r="JD117" s="74"/>
      <c r="JE117" s="74"/>
      <c r="JF117" s="74"/>
      <c r="JG117" s="74"/>
      <c r="JH117" s="74"/>
      <c r="JI117" s="74"/>
      <c r="JJ117" s="74"/>
      <c r="JK117" s="74"/>
      <c r="JL117" s="74"/>
      <c r="JM117" s="74"/>
      <c r="JN117" s="74"/>
      <c r="JO117" s="74"/>
      <c r="JP117" s="74"/>
      <c r="JQ117" s="74"/>
      <c r="JR117" s="74"/>
      <c r="JS117" s="74"/>
      <c r="JT117" s="74"/>
      <c r="JU117" s="74"/>
      <c r="JV117" s="74"/>
      <c r="JW117" s="74"/>
      <c r="JX117" s="74"/>
      <c r="JY117" s="74"/>
      <c r="JZ117" s="74"/>
      <c r="KA117" s="74"/>
      <c r="KB117" s="74"/>
      <c r="KC117" s="74"/>
      <c r="KD117" s="74"/>
      <c r="KE117" s="74"/>
      <c r="KF117" s="74"/>
      <c r="KG117" s="74"/>
      <c r="KH117" s="74"/>
      <c r="KI117" s="74"/>
      <c r="KJ117" s="74"/>
      <c r="KK117" s="74"/>
      <c r="KL117" s="74"/>
      <c r="KM117" s="74"/>
      <c r="KN117" s="74"/>
      <c r="KO117" s="74"/>
      <c r="KP117" s="74"/>
      <c r="KQ117" s="74"/>
      <c r="KR117" s="74"/>
      <c r="KS117" s="74"/>
      <c r="KT117" s="74"/>
      <c r="KU117" s="74"/>
      <c r="KV117" s="74"/>
      <c r="KW117" s="74"/>
      <c r="KX117" s="74"/>
      <c r="KY117" s="74"/>
      <c r="KZ117" s="74"/>
      <c r="LA117" s="74"/>
      <c r="LB117" s="74"/>
      <c r="LC117" s="74"/>
      <c r="LD117" s="74"/>
      <c r="LE117" s="74"/>
      <c r="LF117" s="74"/>
      <c r="LG117" s="74"/>
      <c r="LH117" s="74"/>
      <c r="LI117" s="74"/>
      <c r="LJ117" s="74"/>
      <c r="LK117" s="74"/>
      <c r="LL117" s="74"/>
      <c r="LM117" s="74"/>
      <c r="LN117" s="74"/>
      <c r="LO117" s="74"/>
      <c r="LP117" s="74"/>
      <c r="LQ117" s="74"/>
      <c r="LR117" s="74"/>
    </row>
    <row r="118" spans="1:330" s="71" customFormat="1" x14ac:dyDescent="0.35">
      <c r="A118" s="74"/>
      <c r="B118" s="75"/>
      <c r="C118" s="75"/>
      <c r="D118" s="76"/>
      <c r="E118" s="74"/>
      <c r="F118" s="74"/>
      <c r="G118" s="78"/>
      <c r="M118" s="67"/>
      <c r="N118" s="67"/>
      <c r="O118" s="76"/>
      <c r="P118" s="76"/>
      <c r="Q118" s="77"/>
      <c r="R118" s="77"/>
      <c r="S118" s="74"/>
      <c r="T118" s="74"/>
      <c r="U118" s="74"/>
      <c r="V118" s="74"/>
      <c r="W118" s="74"/>
      <c r="Y118" s="74"/>
      <c r="AA118" s="74"/>
      <c r="AB118" s="74"/>
      <c r="AC118" s="62"/>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c r="IV118" s="74"/>
      <c r="IW118" s="74"/>
      <c r="IX118" s="74"/>
      <c r="IY118" s="74"/>
      <c r="IZ118" s="74"/>
      <c r="JA118" s="74"/>
      <c r="JB118" s="74"/>
      <c r="JC118" s="74"/>
      <c r="JD118" s="74"/>
      <c r="JE118" s="74"/>
      <c r="JF118" s="74"/>
      <c r="JG118" s="74"/>
      <c r="JH118" s="74"/>
      <c r="JI118" s="74"/>
      <c r="JJ118" s="74"/>
      <c r="JK118" s="74"/>
      <c r="JL118" s="74"/>
      <c r="JM118" s="74"/>
      <c r="JN118" s="74"/>
      <c r="JO118" s="74"/>
      <c r="JP118" s="74"/>
      <c r="JQ118" s="74"/>
      <c r="JR118" s="74"/>
      <c r="JS118" s="74"/>
      <c r="JT118" s="74"/>
      <c r="JU118" s="74"/>
      <c r="JV118" s="74"/>
      <c r="JW118" s="74"/>
      <c r="JX118" s="74"/>
      <c r="JY118" s="74"/>
      <c r="JZ118" s="74"/>
      <c r="KA118" s="74"/>
      <c r="KB118" s="74"/>
      <c r="KC118" s="74"/>
      <c r="KD118" s="74"/>
      <c r="KE118" s="74"/>
      <c r="KF118" s="74"/>
      <c r="KG118" s="74"/>
      <c r="KH118" s="74"/>
      <c r="KI118" s="74"/>
      <c r="KJ118" s="74"/>
      <c r="KK118" s="74"/>
      <c r="KL118" s="74"/>
      <c r="KM118" s="74"/>
      <c r="KN118" s="74"/>
      <c r="KO118" s="74"/>
      <c r="KP118" s="74"/>
      <c r="KQ118" s="74"/>
      <c r="KR118" s="74"/>
      <c r="KS118" s="74"/>
      <c r="KT118" s="74"/>
      <c r="KU118" s="74"/>
      <c r="KV118" s="74"/>
      <c r="KW118" s="74"/>
      <c r="KX118" s="74"/>
      <c r="KY118" s="74"/>
      <c r="KZ118" s="74"/>
      <c r="LA118" s="74"/>
      <c r="LB118" s="74"/>
      <c r="LC118" s="74"/>
      <c r="LD118" s="74"/>
      <c r="LE118" s="74"/>
      <c r="LF118" s="74"/>
      <c r="LG118" s="74"/>
      <c r="LH118" s="74"/>
      <c r="LI118" s="74"/>
      <c r="LJ118" s="74"/>
      <c r="LK118" s="74"/>
      <c r="LL118" s="74"/>
      <c r="LM118" s="74"/>
      <c r="LN118" s="74"/>
      <c r="LO118" s="74"/>
      <c r="LP118" s="74"/>
      <c r="LQ118" s="74"/>
      <c r="LR118" s="74"/>
    </row>
    <row r="119" spans="1:330" s="71" customFormat="1" x14ac:dyDescent="0.35">
      <c r="A119" s="74"/>
      <c r="B119" s="75"/>
      <c r="C119" s="75"/>
      <c r="D119" s="76"/>
      <c r="E119" s="74"/>
      <c r="F119" s="74"/>
      <c r="G119" s="78"/>
      <c r="M119" s="67"/>
      <c r="N119" s="67"/>
      <c r="O119" s="76"/>
      <c r="P119" s="76"/>
      <c r="Q119" s="77"/>
      <c r="R119" s="77"/>
      <c r="S119" s="74"/>
      <c r="T119" s="74"/>
      <c r="U119" s="74"/>
      <c r="V119" s="74"/>
      <c r="W119" s="74"/>
      <c r="Y119" s="74"/>
      <c r="AA119" s="74"/>
      <c r="AB119" s="74"/>
      <c r="AC119" s="62"/>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c r="IV119" s="74"/>
      <c r="IW119" s="74"/>
      <c r="IX119" s="74"/>
      <c r="IY119" s="74"/>
      <c r="IZ119" s="74"/>
      <c r="JA119" s="74"/>
      <c r="JB119" s="74"/>
      <c r="JC119" s="74"/>
      <c r="JD119" s="74"/>
      <c r="JE119" s="74"/>
      <c r="JF119" s="74"/>
      <c r="JG119" s="74"/>
      <c r="JH119" s="74"/>
      <c r="JI119" s="74"/>
      <c r="JJ119" s="74"/>
      <c r="JK119" s="74"/>
      <c r="JL119" s="74"/>
      <c r="JM119" s="74"/>
      <c r="JN119" s="74"/>
      <c r="JO119" s="74"/>
      <c r="JP119" s="74"/>
      <c r="JQ119" s="74"/>
      <c r="JR119" s="74"/>
      <c r="JS119" s="74"/>
      <c r="JT119" s="74"/>
      <c r="JU119" s="74"/>
      <c r="JV119" s="74"/>
      <c r="JW119" s="74"/>
      <c r="JX119" s="74"/>
      <c r="JY119" s="74"/>
      <c r="JZ119" s="74"/>
      <c r="KA119" s="74"/>
      <c r="KB119" s="74"/>
      <c r="KC119" s="74"/>
      <c r="KD119" s="74"/>
      <c r="KE119" s="74"/>
      <c r="KF119" s="74"/>
      <c r="KG119" s="74"/>
      <c r="KH119" s="74"/>
      <c r="KI119" s="74"/>
      <c r="KJ119" s="74"/>
      <c r="KK119" s="74"/>
      <c r="KL119" s="74"/>
      <c r="KM119" s="74"/>
      <c r="KN119" s="74"/>
      <c r="KO119" s="74"/>
      <c r="KP119" s="74"/>
      <c r="KQ119" s="74"/>
      <c r="KR119" s="74"/>
      <c r="KS119" s="74"/>
      <c r="KT119" s="74"/>
      <c r="KU119" s="74"/>
      <c r="KV119" s="74"/>
      <c r="KW119" s="74"/>
      <c r="KX119" s="74"/>
      <c r="KY119" s="74"/>
      <c r="KZ119" s="74"/>
      <c r="LA119" s="74"/>
      <c r="LB119" s="74"/>
      <c r="LC119" s="74"/>
      <c r="LD119" s="74"/>
      <c r="LE119" s="74"/>
      <c r="LF119" s="74"/>
      <c r="LG119" s="74"/>
      <c r="LH119" s="74"/>
      <c r="LI119" s="74"/>
      <c r="LJ119" s="74"/>
      <c r="LK119" s="74"/>
      <c r="LL119" s="74"/>
      <c r="LM119" s="74"/>
      <c r="LN119" s="74"/>
      <c r="LO119" s="74"/>
      <c r="LP119" s="74"/>
      <c r="LQ119" s="74"/>
      <c r="LR119" s="74"/>
    </row>
    <row r="120" spans="1:330" s="71" customFormat="1" x14ac:dyDescent="0.35">
      <c r="A120" s="74"/>
      <c r="B120" s="75"/>
      <c r="C120" s="75"/>
      <c r="D120" s="76"/>
      <c r="E120" s="74"/>
      <c r="F120" s="74"/>
      <c r="G120" s="78"/>
      <c r="M120" s="67"/>
      <c r="N120" s="67"/>
      <c r="O120" s="76"/>
      <c r="P120" s="76"/>
      <c r="Q120" s="77"/>
      <c r="R120" s="77"/>
      <c r="S120" s="74"/>
      <c r="T120" s="74"/>
      <c r="U120" s="74"/>
      <c r="V120" s="74"/>
      <c r="W120" s="74"/>
      <c r="Y120" s="74"/>
      <c r="AA120" s="74"/>
      <c r="AB120" s="74"/>
      <c r="AC120" s="62"/>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c r="IV120" s="74"/>
      <c r="IW120" s="74"/>
      <c r="IX120" s="74"/>
      <c r="IY120" s="74"/>
      <c r="IZ120" s="74"/>
      <c r="JA120" s="74"/>
      <c r="JB120" s="74"/>
      <c r="JC120" s="74"/>
      <c r="JD120" s="74"/>
      <c r="JE120" s="74"/>
      <c r="JF120" s="74"/>
      <c r="JG120" s="74"/>
      <c r="JH120" s="74"/>
      <c r="JI120" s="74"/>
      <c r="JJ120" s="74"/>
      <c r="JK120" s="74"/>
      <c r="JL120" s="74"/>
      <c r="JM120" s="74"/>
      <c r="JN120" s="74"/>
      <c r="JO120" s="74"/>
      <c r="JP120" s="74"/>
      <c r="JQ120" s="74"/>
      <c r="JR120" s="74"/>
      <c r="JS120" s="74"/>
      <c r="JT120" s="74"/>
      <c r="JU120" s="74"/>
      <c r="JV120" s="74"/>
      <c r="JW120" s="74"/>
      <c r="JX120" s="74"/>
      <c r="JY120" s="74"/>
      <c r="JZ120" s="74"/>
      <c r="KA120" s="74"/>
      <c r="KB120" s="74"/>
      <c r="KC120" s="74"/>
      <c r="KD120" s="74"/>
      <c r="KE120" s="74"/>
      <c r="KF120" s="74"/>
      <c r="KG120" s="74"/>
      <c r="KH120" s="74"/>
      <c r="KI120" s="74"/>
      <c r="KJ120" s="74"/>
      <c r="KK120" s="74"/>
      <c r="KL120" s="74"/>
      <c r="KM120" s="74"/>
      <c r="KN120" s="74"/>
      <c r="KO120" s="74"/>
      <c r="KP120" s="74"/>
      <c r="KQ120" s="74"/>
      <c r="KR120" s="74"/>
      <c r="KS120" s="74"/>
      <c r="KT120" s="74"/>
      <c r="KU120" s="74"/>
      <c r="KV120" s="74"/>
      <c r="KW120" s="74"/>
      <c r="KX120" s="74"/>
      <c r="KY120" s="74"/>
      <c r="KZ120" s="74"/>
      <c r="LA120" s="74"/>
      <c r="LB120" s="74"/>
      <c r="LC120" s="74"/>
      <c r="LD120" s="74"/>
      <c r="LE120" s="74"/>
      <c r="LF120" s="74"/>
      <c r="LG120" s="74"/>
      <c r="LH120" s="74"/>
      <c r="LI120" s="74"/>
      <c r="LJ120" s="74"/>
      <c r="LK120" s="74"/>
      <c r="LL120" s="74"/>
      <c r="LM120" s="74"/>
      <c r="LN120" s="74"/>
      <c r="LO120" s="74"/>
      <c r="LP120" s="74"/>
      <c r="LQ120" s="74"/>
      <c r="LR120" s="74"/>
    </row>
    <row r="121" spans="1:330" s="71" customFormat="1" x14ac:dyDescent="0.35">
      <c r="A121" s="74"/>
      <c r="B121" s="75"/>
      <c r="C121" s="75"/>
      <c r="D121" s="76"/>
      <c r="E121" s="74"/>
      <c r="F121" s="74"/>
      <c r="G121" s="78"/>
      <c r="M121" s="67"/>
      <c r="N121" s="67"/>
      <c r="O121" s="76"/>
      <c r="P121" s="76"/>
      <c r="Q121" s="77"/>
      <c r="R121" s="77"/>
      <c r="S121" s="74"/>
      <c r="T121" s="74"/>
      <c r="U121" s="74"/>
      <c r="V121" s="74"/>
      <c r="W121" s="74"/>
      <c r="Y121" s="74"/>
      <c r="AA121" s="74"/>
      <c r="AB121" s="74"/>
      <c r="AC121" s="62"/>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c r="IV121" s="74"/>
      <c r="IW121" s="74"/>
      <c r="IX121" s="74"/>
      <c r="IY121" s="74"/>
      <c r="IZ121" s="74"/>
      <c r="JA121" s="74"/>
      <c r="JB121" s="74"/>
      <c r="JC121" s="74"/>
      <c r="JD121" s="74"/>
      <c r="JE121" s="74"/>
      <c r="JF121" s="74"/>
      <c r="JG121" s="74"/>
      <c r="JH121" s="74"/>
      <c r="JI121" s="74"/>
      <c r="JJ121" s="74"/>
      <c r="JK121" s="74"/>
      <c r="JL121" s="74"/>
      <c r="JM121" s="74"/>
      <c r="JN121" s="74"/>
      <c r="JO121" s="74"/>
      <c r="JP121" s="74"/>
      <c r="JQ121" s="74"/>
      <c r="JR121" s="74"/>
      <c r="JS121" s="74"/>
      <c r="JT121" s="74"/>
      <c r="JU121" s="74"/>
      <c r="JV121" s="74"/>
      <c r="JW121" s="74"/>
      <c r="JX121" s="74"/>
      <c r="JY121" s="74"/>
      <c r="JZ121" s="74"/>
      <c r="KA121" s="74"/>
      <c r="KB121" s="74"/>
      <c r="KC121" s="74"/>
      <c r="KD121" s="74"/>
      <c r="KE121" s="74"/>
      <c r="KF121" s="74"/>
      <c r="KG121" s="74"/>
      <c r="KH121" s="74"/>
      <c r="KI121" s="74"/>
      <c r="KJ121" s="74"/>
      <c r="KK121" s="74"/>
      <c r="KL121" s="74"/>
      <c r="KM121" s="74"/>
      <c r="KN121" s="74"/>
      <c r="KO121" s="74"/>
      <c r="KP121" s="74"/>
      <c r="KQ121" s="74"/>
      <c r="KR121" s="74"/>
      <c r="KS121" s="74"/>
      <c r="KT121" s="74"/>
      <c r="KU121" s="74"/>
      <c r="KV121" s="74"/>
      <c r="KW121" s="74"/>
      <c r="KX121" s="74"/>
      <c r="KY121" s="74"/>
      <c r="KZ121" s="74"/>
      <c r="LA121" s="74"/>
      <c r="LB121" s="74"/>
      <c r="LC121" s="74"/>
      <c r="LD121" s="74"/>
      <c r="LE121" s="74"/>
      <c r="LF121" s="74"/>
      <c r="LG121" s="74"/>
      <c r="LH121" s="74"/>
      <c r="LI121" s="74"/>
      <c r="LJ121" s="74"/>
      <c r="LK121" s="74"/>
      <c r="LL121" s="74"/>
      <c r="LM121" s="74"/>
      <c r="LN121" s="74"/>
      <c r="LO121" s="74"/>
      <c r="LP121" s="74"/>
      <c r="LQ121" s="74"/>
      <c r="LR121" s="74"/>
    </row>
    <row r="122" spans="1:330" s="71" customFormat="1" x14ac:dyDescent="0.35">
      <c r="A122" s="74"/>
      <c r="B122" s="75"/>
      <c r="C122" s="75"/>
      <c r="D122" s="76"/>
      <c r="E122" s="74"/>
      <c r="F122" s="74"/>
      <c r="G122" s="78"/>
      <c r="M122" s="67"/>
      <c r="N122" s="67"/>
      <c r="O122" s="76"/>
      <c r="P122" s="76"/>
      <c r="Q122" s="77"/>
      <c r="R122" s="77"/>
      <c r="S122" s="74"/>
      <c r="T122" s="74"/>
      <c r="U122" s="74"/>
      <c r="V122" s="74"/>
      <c r="W122" s="74"/>
      <c r="Y122" s="74"/>
      <c r="AA122" s="74"/>
      <c r="AB122" s="74"/>
      <c r="AC122" s="62"/>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c r="IV122" s="74"/>
      <c r="IW122" s="74"/>
      <c r="IX122" s="74"/>
      <c r="IY122" s="74"/>
      <c r="IZ122" s="74"/>
      <c r="JA122" s="74"/>
      <c r="JB122" s="74"/>
      <c r="JC122" s="74"/>
      <c r="JD122" s="74"/>
      <c r="JE122" s="74"/>
      <c r="JF122" s="74"/>
      <c r="JG122" s="74"/>
      <c r="JH122" s="74"/>
      <c r="JI122" s="74"/>
      <c r="JJ122" s="74"/>
      <c r="JK122" s="74"/>
      <c r="JL122" s="74"/>
      <c r="JM122" s="74"/>
      <c r="JN122" s="74"/>
      <c r="JO122" s="74"/>
      <c r="JP122" s="74"/>
      <c r="JQ122" s="74"/>
      <c r="JR122" s="74"/>
      <c r="JS122" s="74"/>
      <c r="JT122" s="74"/>
      <c r="JU122" s="74"/>
      <c r="JV122" s="74"/>
      <c r="JW122" s="74"/>
      <c r="JX122" s="74"/>
      <c r="JY122" s="74"/>
      <c r="JZ122" s="74"/>
      <c r="KA122" s="74"/>
      <c r="KB122" s="74"/>
      <c r="KC122" s="74"/>
      <c r="KD122" s="74"/>
      <c r="KE122" s="74"/>
      <c r="KF122" s="74"/>
      <c r="KG122" s="74"/>
      <c r="KH122" s="74"/>
      <c r="KI122" s="74"/>
      <c r="KJ122" s="74"/>
      <c r="KK122" s="74"/>
      <c r="KL122" s="74"/>
      <c r="KM122" s="74"/>
      <c r="KN122" s="74"/>
      <c r="KO122" s="74"/>
      <c r="KP122" s="74"/>
      <c r="KQ122" s="74"/>
      <c r="KR122" s="74"/>
      <c r="KS122" s="74"/>
      <c r="KT122" s="74"/>
      <c r="KU122" s="74"/>
      <c r="KV122" s="74"/>
      <c r="KW122" s="74"/>
      <c r="KX122" s="74"/>
      <c r="KY122" s="74"/>
      <c r="KZ122" s="74"/>
      <c r="LA122" s="74"/>
      <c r="LB122" s="74"/>
      <c r="LC122" s="74"/>
      <c r="LD122" s="74"/>
      <c r="LE122" s="74"/>
      <c r="LF122" s="74"/>
      <c r="LG122" s="74"/>
      <c r="LH122" s="74"/>
      <c r="LI122" s="74"/>
      <c r="LJ122" s="74"/>
      <c r="LK122" s="74"/>
      <c r="LL122" s="74"/>
      <c r="LM122" s="74"/>
      <c r="LN122" s="74"/>
      <c r="LO122" s="74"/>
      <c r="LP122" s="74"/>
      <c r="LQ122" s="74"/>
      <c r="LR122" s="74"/>
    </row>
    <row r="123" spans="1:330" s="71" customFormat="1" x14ac:dyDescent="0.35">
      <c r="A123" s="74"/>
      <c r="B123" s="75"/>
      <c r="C123" s="75"/>
      <c r="D123" s="76"/>
      <c r="E123" s="74"/>
      <c r="F123" s="74"/>
      <c r="G123" s="78"/>
      <c r="M123" s="67"/>
      <c r="N123" s="67"/>
      <c r="O123" s="76"/>
      <c r="P123" s="76"/>
      <c r="Q123" s="77"/>
      <c r="R123" s="77"/>
      <c r="S123" s="74"/>
      <c r="T123" s="74"/>
      <c r="U123" s="74"/>
      <c r="V123" s="74"/>
      <c r="W123" s="74"/>
      <c r="Y123" s="74"/>
      <c r="AA123" s="74"/>
      <c r="AB123" s="74"/>
      <c r="AC123" s="62"/>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c r="IV123" s="74"/>
      <c r="IW123" s="74"/>
      <c r="IX123" s="74"/>
      <c r="IY123" s="74"/>
      <c r="IZ123" s="74"/>
      <c r="JA123" s="74"/>
      <c r="JB123" s="74"/>
      <c r="JC123" s="74"/>
      <c r="JD123" s="74"/>
      <c r="JE123" s="74"/>
      <c r="JF123" s="74"/>
      <c r="JG123" s="74"/>
      <c r="JH123" s="74"/>
      <c r="JI123" s="74"/>
      <c r="JJ123" s="74"/>
      <c r="JK123" s="74"/>
      <c r="JL123" s="74"/>
      <c r="JM123" s="74"/>
      <c r="JN123" s="74"/>
      <c r="JO123" s="74"/>
      <c r="JP123" s="74"/>
      <c r="JQ123" s="74"/>
      <c r="JR123" s="74"/>
      <c r="JS123" s="74"/>
      <c r="JT123" s="74"/>
      <c r="JU123" s="74"/>
      <c r="JV123" s="74"/>
      <c r="JW123" s="74"/>
      <c r="JX123" s="74"/>
      <c r="JY123" s="74"/>
      <c r="JZ123" s="74"/>
      <c r="KA123" s="74"/>
      <c r="KB123" s="74"/>
      <c r="KC123" s="74"/>
      <c r="KD123" s="74"/>
      <c r="KE123" s="74"/>
      <c r="KF123" s="74"/>
      <c r="KG123" s="74"/>
      <c r="KH123" s="74"/>
      <c r="KI123" s="74"/>
      <c r="KJ123" s="74"/>
      <c r="KK123" s="74"/>
      <c r="KL123" s="74"/>
      <c r="KM123" s="74"/>
      <c r="KN123" s="74"/>
      <c r="KO123" s="74"/>
      <c r="KP123" s="74"/>
      <c r="KQ123" s="74"/>
      <c r="KR123" s="74"/>
      <c r="KS123" s="74"/>
      <c r="KT123" s="74"/>
      <c r="KU123" s="74"/>
      <c r="KV123" s="74"/>
      <c r="KW123" s="74"/>
      <c r="KX123" s="74"/>
      <c r="KY123" s="74"/>
      <c r="KZ123" s="74"/>
      <c r="LA123" s="74"/>
      <c r="LB123" s="74"/>
      <c r="LC123" s="74"/>
      <c r="LD123" s="74"/>
      <c r="LE123" s="74"/>
      <c r="LF123" s="74"/>
      <c r="LG123" s="74"/>
      <c r="LH123" s="74"/>
      <c r="LI123" s="74"/>
      <c r="LJ123" s="74"/>
      <c r="LK123" s="74"/>
      <c r="LL123" s="74"/>
      <c r="LM123" s="74"/>
      <c r="LN123" s="74"/>
      <c r="LO123" s="74"/>
      <c r="LP123" s="74"/>
      <c r="LQ123" s="74"/>
      <c r="LR123" s="74"/>
    </row>
  </sheetData>
  <protectedRanges>
    <protectedRange password="E1A2" sqref="N13:O13 N33:O34" name="Range1_1_3"/>
    <protectedRange password="E1A2" sqref="V4" name="Range1_1_4_2"/>
    <protectedRange password="E1A2" sqref="U2" name="Range1_1"/>
    <protectedRange password="E1A2" sqref="N16:O16" name="Range1_1_2_2"/>
    <protectedRange password="E1A2" sqref="N6:O7" name="Range1_1_2_1"/>
    <protectedRange password="E1A2" sqref="N8" name="Range1_1_4_1"/>
    <protectedRange password="E1A2" sqref="N36:O36" name="Range1_1_2_3"/>
    <protectedRange password="E1A2" sqref="N28:O32" name="Range1_1_2_4"/>
    <protectedRange password="E1A2" sqref="N4:N5" name="Range1_1_4_3"/>
    <protectedRange password="E1A2" sqref="N18:O18" name="Range1_1_2_5"/>
    <protectedRange password="E1A2" sqref="N20:O20" name="Range1_1_2_2_1"/>
  </protectedRanges>
  <autoFilter ref="A2:LR36" xr:uid="{AC3EC211-72F9-456F-859A-DFED10710852}"/>
  <conditionalFormatting sqref="J4:J36">
    <cfRule type="cellIs" dxfId="6" priority="35" operator="equal">
      <formula>"Info"</formula>
    </cfRule>
    <cfRule type="cellIs" dxfId="5" priority="36" operator="equal">
      <formula>"Fail"</formula>
    </cfRule>
    <cfRule type="cellIs" dxfId="4" priority="37" operator="equal">
      <formula>"Pass"</formula>
    </cfRule>
  </conditionalFormatting>
  <conditionalFormatting sqref="J3:J36">
    <cfRule type="cellIs" dxfId="3" priority="32" operator="equal">
      <formula>"Info"</formula>
    </cfRule>
    <cfRule type="cellIs" dxfId="2" priority="33" operator="equal">
      <formula>"Fail"</formula>
    </cfRule>
    <cfRule type="cellIs" dxfId="1" priority="34" operator="equal">
      <formula>"Pass"</formula>
    </cfRule>
  </conditionalFormatting>
  <conditionalFormatting sqref="N3:N36">
    <cfRule type="expression" dxfId="0" priority="38" stopIfTrue="1">
      <formula>ISERROR(AA3)</formula>
    </cfRule>
  </conditionalFormatting>
  <dataValidations count="6">
    <dataValidation type="list" allowBlank="1" showInputMessage="1" showErrorMessage="1" sqref="G100:G104 G120:G123 G48:G57 G81 G89:G95 G106:G111 G113:G116 G61:G62 G85 G71:G76" xr:uid="{EFBAEA21-C8D8-4D15-B5B3-80F250F5635C}">
      <formula1>#REF!</formula1>
    </dataValidation>
    <dataValidation type="list" allowBlank="1" showInputMessage="1" showErrorMessage="1" sqref="G96" xr:uid="{C8E9AC53-7057-4E98-9B36-C4D1EBE99FC1}">
      <formula1>$H$137:$H$140</formula1>
    </dataValidation>
    <dataValidation type="list" allowBlank="1" showInputMessage="1" showErrorMessage="1" sqref="G77:G79 G117 G97:G98 G84 G82 J3:J36" xr:uid="{71DF488B-B992-409D-81E7-68FF23244842}">
      <formula1>$G$40:$G$43</formula1>
    </dataValidation>
    <dataValidation type="list" allowBlank="1" showInputMessage="1" showErrorMessage="1" sqref="G86 G105 G58:G60 G80 G47 G83 G112 G62:G70 G118:G119 G99" xr:uid="{6A029FFC-C03F-4F30-A48A-72C236C9ED12}">
      <formula1>$H$40:$H$43</formula1>
    </dataValidation>
    <dataValidation type="list" allowBlank="1" showInputMessage="1" showErrorMessage="1" sqref="G87:G88" xr:uid="{4A196F8E-C033-494E-9B1E-A565F3B185E9}">
      <formula1>$I$137:$I$140</formula1>
    </dataValidation>
    <dataValidation type="list" allowBlank="1" showInputMessage="1" showErrorMessage="1" sqref="M3:M36" xr:uid="{382FC2D4-4936-4644-A810-88DAF59814B8}">
      <formula1>$H$40:$H$44</formula1>
    </dataValidation>
  </dataValidations>
  <pageMargins left="0.7" right="0.7" top="0.75" bottom="0.75" header="0.3" footer="0.3"/>
  <pageSetup scale="21" orientation="portrait" r:id="rId1"/>
  <headerFooter alignWithMargins="0"/>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31"/>
  <sheetViews>
    <sheetView showGridLines="0" zoomScaleNormal="100" workbookViewId="0">
      <pane ySplit="1" topLeftCell="A2" activePane="bottomLeft" state="frozen"/>
      <selection pane="bottomLeft" activeCell="B18" sqref="B18:D18"/>
    </sheetView>
  </sheetViews>
  <sheetFormatPr defaultRowHeight="12.5" x14ac:dyDescent="0.25"/>
  <cols>
    <col min="2" max="2" width="13.26953125" customWidth="1"/>
    <col min="3" max="3" width="84.453125" customWidth="1"/>
    <col min="4" max="4" width="31.54296875" customWidth="1"/>
  </cols>
  <sheetData>
    <row r="1" spans="1:4" ht="13" x14ac:dyDescent="0.3">
      <c r="A1" s="159" t="s">
        <v>1050</v>
      </c>
      <c r="B1" s="160"/>
      <c r="C1" s="160"/>
      <c r="D1" s="160"/>
    </row>
    <row r="2" spans="1:4" ht="12.75" customHeight="1" x14ac:dyDescent="0.25">
      <c r="A2" s="161" t="s">
        <v>119</v>
      </c>
      <c r="B2" s="161" t="s">
        <v>1051</v>
      </c>
      <c r="C2" s="161" t="s">
        <v>1052</v>
      </c>
      <c r="D2" s="161" t="s">
        <v>1053</v>
      </c>
    </row>
    <row r="3" spans="1:4" x14ac:dyDescent="0.25">
      <c r="A3" s="162">
        <v>1</v>
      </c>
      <c r="B3" s="163">
        <v>41365</v>
      </c>
      <c r="C3" s="164" t="s">
        <v>1054</v>
      </c>
      <c r="D3" s="165" t="s">
        <v>2101</v>
      </c>
    </row>
    <row r="4" spans="1:4" x14ac:dyDescent="0.25">
      <c r="A4" s="162">
        <v>1.1000000000000001</v>
      </c>
      <c r="B4" s="163">
        <v>41740</v>
      </c>
      <c r="C4" s="165" t="s">
        <v>1055</v>
      </c>
      <c r="D4" s="165" t="s">
        <v>2101</v>
      </c>
    </row>
    <row r="5" spans="1:4" ht="25" x14ac:dyDescent="0.25">
      <c r="A5" s="162">
        <v>1.2</v>
      </c>
      <c r="B5" s="163">
        <v>42094</v>
      </c>
      <c r="C5" s="166" t="s">
        <v>1056</v>
      </c>
      <c r="D5" s="165" t="s">
        <v>2101</v>
      </c>
    </row>
    <row r="6" spans="1:4" ht="25" x14ac:dyDescent="0.25">
      <c r="A6" s="162">
        <v>2</v>
      </c>
      <c r="B6" s="167">
        <v>42454</v>
      </c>
      <c r="C6" s="166" t="s">
        <v>1057</v>
      </c>
      <c r="D6" s="165" t="s">
        <v>2101</v>
      </c>
    </row>
    <row r="7" spans="1:4" x14ac:dyDescent="0.25">
      <c r="A7" s="291">
        <v>2.1</v>
      </c>
      <c r="B7" s="292">
        <v>42735</v>
      </c>
      <c r="C7" s="169" t="s">
        <v>1058</v>
      </c>
      <c r="D7" s="165" t="s">
        <v>2101</v>
      </c>
    </row>
    <row r="8" spans="1:4" x14ac:dyDescent="0.25">
      <c r="A8" s="162">
        <v>2.1</v>
      </c>
      <c r="B8" s="163">
        <v>42766</v>
      </c>
      <c r="C8" s="293" t="s">
        <v>1059</v>
      </c>
      <c r="D8" s="165" t="s">
        <v>2101</v>
      </c>
    </row>
    <row r="9" spans="1:4" x14ac:dyDescent="0.25">
      <c r="A9" s="162">
        <v>2.1</v>
      </c>
      <c r="B9" s="163">
        <v>43008</v>
      </c>
      <c r="C9" s="293" t="s">
        <v>1060</v>
      </c>
      <c r="D9" s="165" t="s">
        <v>2101</v>
      </c>
    </row>
    <row r="10" spans="1:4" x14ac:dyDescent="0.25">
      <c r="A10" s="162">
        <v>2.1</v>
      </c>
      <c r="B10" s="163">
        <v>43373</v>
      </c>
      <c r="C10" s="166" t="s">
        <v>1061</v>
      </c>
      <c r="D10" s="165" t="s">
        <v>2101</v>
      </c>
    </row>
    <row r="11" spans="1:4" x14ac:dyDescent="0.25">
      <c r="A11" s="294">
        <v>2.1</v>
      </c>
      <c r="B11" s="295" t="s">
        <v>1062</v>
      </c>
      <c r="C11" s="169" t="s">
        <v>1060</v>
      </c>
      <c r="D11" s="165" t="s">
        <v>2101</v>
      </c>
    </row>
    <row r="12" spans="1:4" x14ac:dyDescent="0.25">
      <c r="A12" s="294">
        <v>2.2000000000000002</v>
      </c>
      <c r="B12" s="295" t="s">
        <v>1063</v>
      </c>
      <c r="C12" s="169" t="s">
        <v>1060</v>
      </c>
      <c r="D12" s="165" t="s">
        <v>2101</v>
      </c>
    </row>
    <row r="13" spans="1:4" x14ac:dyDescent="0.25">
      <c r="A13" s="162">
        <v>3</v>
      </c>
      <c r="B13" s="167">
        <v>44104</v>
      </c>
      <c r="C13" s="164" t="s">
        <v>1064</v>
      </c>
      <c r="D13" s="165" t="s">
        <v>2101</v>
      </c>
    </row>
    <row r="14" spans="1:4" ht="25" x14ac:dyDescent="0.25">
      <c r="A14" s="162">
        <v>3.1</v>
      </c>
      <c r="B14" s="167">
        <v>44469</v>
      </c>
      <c r="C14" s="166" t="s">
        <v>1065</v>
      </c>
      <c r="D14" s="165" t="s">
        <v>2101</v>
      </c>
    </row>
    <row r="15" spans="1:4" x14ac:dyDescent="0.25">
      <c r="A15" s="162">
        <v>3.2</v>
      </c>
      <c r="B15" s="163">
        <v>44469</v>
      </c>
      <c r="C15" s="166" t="s">
        <v>1061</v>
      </c>
      <c r="D15" s="165" t="s">
        <v>2101</v>
      </c>
    </row>
    <row r="16" spans="1:4" x14ac:dyDescent="0.25">
      <c r="A16" s="162">
        <v>3.3</v>
      </c>
      <c r="B16" s="300">
        <v>44834</v>
      </c>
      <c r="C16" s="301" t="s">
        <v>1060</v>
      </c>
      <c r="D16" s="165" t="s">
        <v>2101</v>
      </c>
    </row>
    <row r="17" spans="1:4" x14ac:dyDescent="0.25">
      <c r="A17" s="162">
        <v>3.4</v>
      </c>
      <c r="B17" s="167">
        <v>45174</v>
      </c>
      <c r="C17" s="164" t="s">
        <v>2102</v>
      </c>
      <c r="D17" s="165" t="s">
        <v>2101</v>
      </c>
    </row>
    <row r="18" spans="1:4" x14ac:dyDescent="0.25">
      <c r="A18" s="162">
        <v>3.5</v>
      </c>
      <c r="B18" s="167">
        <v>45199</v>
      </c>
      <c r="C18" s="164" t="s">
        <v>2123</v>
      </c>
      <c r="D18" s="296" t="s">
        <v>2101</v>
      </c>
    </row>
    <row r="19" spans="1:4" x14ac:dyDescent="0.25">
      <c r="A19" s="162"/>
      <c r="B19" s="167"/>
      <c r="C19" s="164"/>
      <c r="D19" s="296"/>
    </row>
    <row r="20" spans="1:4" x14ac:dyDescent="0.25">
      <c r="A20" s="162"/>
      <c r="B20" s="167"/>
      <c r="C20" s="164"/>
      <c r="D20" s="296"/>
    </row>
    <row r="21" spans="1:4" x14ac:dyDescent="0.25">
      <c r="A21" s="162"/>
      <c r="B21" s="167"/>
      <c r="C21" s="164"/>
      <c r="D21" s="296"/>
    </row>
    <row r="22" spans="1:4" x14ac:dyDescent="0.25">
      <c r="A22" s="162"/>
      <c r="B22" s="167"/>
      <c r="C22" s="164"/>
      <c r="D22" s="296"/>
    </row>
    <row r="23" spans="1:4" x14ac:dyDescent="0.25">
      <c r="A23" s="162"/>
      <c r="B23" s="167"/>
      <c r="C23" s="164"/>
      <c r="D23" s="296"/>
    </row>
    <row r="24" spans="1:4" x14ac:dyDescent="0.25">
      <c r="A24" s="162"/>
      <c r="B24" s="167"/>
      <c r="C24" s="164"/>
      <c r="D24" s="296"/>
    </row>
    <row r="25" spans="1:4" x14ac:dyDescent="0.25">
      <c r="A25" s="162"/>
      <c r="B25" s="167"/>
      <c r="C25" s="164"/>
      <c r="D25" s="296"/>
    </row>
    <row r="26" spans="1:4" x14ac:dyDescent="0.25">
      <c r="A26" s="162"/>
      <c r="B26" s="167"/>
      <c r="C26" s="164"/>
      <c r="D26" s="296"/>
    </row>
    <row r="27" spans="1:4" x14ac:dyDescent="0.25">
      <c r="A27" s="162"/>
      <c r="B27" s="167"/>
      <c r="C27" s="164"/>
      <c r="D27" s="296"/>
    </row>
    <row r="28" spans="1:4" x14ac:dyDescent="0.25">
      <c r="A28" s="162"/>
      <c r="B28" s="167"/>
      <c r="C28" s="164"/>
      <c r="D28" s="296"/>
    </row>
    <row r="29" spans="1:4" x14ac:dyDescent="0.25">
      <c r="A29" s="162"/>
      <c r="B29" s="167"/>
      <c r="C29" s="164"/>
      <c r="D29" s="296"/>
    </row>
    <row r="30" spans="1:4" x14ac:dyDescent="0.25">
      <c r="A30" s="162"/>
      <c r="B30" s="167"/>
      <c r="C30" s="164"/>
      <c r="D30" s="296"/>
    </row>
    <row r="31" spans="1:4" x14ac:dyDescent="0.25">
      <c r="A31" s="162"/>
      <c r="B31" s="167"/>
      <c r="C31" s="164"/>
      <c r="D31" s="296"/>
    </row>
  </sheetData>
  <sheetProtection sort="0" autoFilter="0"/>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DD56-A298-4C86-A410-5E3D00155162}">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302" t="s">
        <v>1050</v>
      </c>
      <c r="B1" s="303"/>
      <c r="C1" s="303"/>
      <c r="D1" s="303"/>
    </row>
    <row r="2" spans="1:4" ht="12.65" customHeight="1" x14ac:dyDescent="0.25">
      <c r="A2" s="304" t="s">
        <v>119</v>
      </c>
      <c r="B2" s="304" t="s">
        <v>2099</v>
      </c>
      <c r="C2" s="304" t="s">
        <v>1052</v>
      </c>
      <c r="D2" s="304" t="s">
        <v>2100</v>
      </c>
    </row>
    <row r="3" spans="1:4" ht="54.65" customHeight="1" x14ac:dyDescent="0.25">
      <c r="A3" s="305">
        <v>3.3</v>
      </c>
      <c r="B3" s="306" t="s">
        <v>47</v>
      </c>
      <c r="C3" s="307" t="s">
        <v>2103</v>
      </c>
      <c r="D3" s="308">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U548"/>
  <sheetViews>
    <sheetView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59"/>
    <col min="22" max="16384" width="9.1796875" style="60"/>
  </cols>
  <sheetData>
    <row r="1" spans="1:4" ht="14.5" x14ac:dyDescent="0.35">
      <c r="A1" s="297" t="s">
        <v>178</v>
      </c>
      <c r="B1" s="297" t="s">
        <v>331</v>
      </c>
      <c r="C1" s="297" t="s">
        <v>60</v>
      </c>
      <c r="D1" s="1">
        <v>45199</v>
      </c>
    </row>
    <row r="2" spans="1:4" ht="15.5" x14ac:dyDescent="0.35">
      <c r="A2" s="298" t="s">
        <v>1066</v>
      </c>
      <c r="B2" s="298" t="s">
        <v>1067</v>
      </c>
      <c r="C2" s="299">
        <v>6</v>
      </c>
    </row>
    <row r="3" spans="1:4" ht="15.5" x14ac:dyDescent="0.35">
      <c r="A3" s="298" t="s">
        <v>413</v>
      </c>
      <c r="B3" s="298" t="s">
        <v>1068</v>
      </c>
      <c r="C3" s="299">
        <v>4</v>
      </c>
    </row>
    <row r="4" spans="1:4" ht="15.5" x14ac:dyDescent="0.35">
      <c r="A4" s="298" t="s">
        <v>1069</v>
      </c>
      <c r="B4" s="298" t="s">
        <v>1070</v>
      </c>
      <c r="C4" s="299">
        <v>1</v>
      </c>
    </row>
    <row r="5" spans="1:4" ht="15.5" x14ac:dyDescent="0.35">
      <c r="A5" s="298" t="s">
        <v>1071</v>
      </c>
      <c r="B5" s="298" t="s">
        <v>1072</v>
      </c>
      <c r="C5" s="299">
        <v>2</v>
      </c>
    </row>
    <row r="6" spans="1:4" ht="15.5" x14ac:dyDescent="0.35">
      <c r="A6" s="298" t="s">
        <v>1073</v>
      </c>
      <c r="B6" s="298" t="s">
        <v>1074</v>
      </c>
      <c r="C6" s="299">
        <v>2</v>
      </c>
    </row>
    <row r="7" spans="1:4" ht="15.5" x14ac:dyDescent="0.35">
      <c r="A7" s="298" t="s">
        <v>1075</v>
      </c>
      <c r="B7" s="298" t="s">
        <v>1076</v>
      </c>
      <c r="C7" s="299">
        <v>4</v>
      </c>
    </row>
    <row r="8" spans="1:4" ht="15.5" x14ac:dyDescent="0.35">
      <c r="A8" s="298" t="s">
        <v>1077</v>
      </c>
      <c r="B8" s="298" t="s">
        <v>1078</v>
      </c>
      <c r="C8" s="299">
        <v>2</v>
      </c>
    </row>
    <row r="9" spans="1:4" ht="15.5" x14ac:dyDescent="0.35">
      <c r="A9" s="298" t="s">
        <v>1079</v>
      </c>
      <c r="B9" s="298" t="s">
        <v>1080</v>
      </c>
      <c r="C9" s="299">
        <v>5</v>
      </c>
    </row>
    <row r="10" spans="1:4" ht="15.5" x14ac:dyDescent="0.35">
      <c r="A10" s="298" t="s">
        <v>1081</v>
      </c>
      <c r="B10" s="298" t="s">
        <v>1082</v>
      </c>
      <c r="C10" s="299">
        <v>5</v>
      </c>
    </row>
    <row r="11" spans="1:4" ht="15.5" x14ac:dyDescent="0.35">
      <c r="A11" s="298" t="s">
        <v>1083</v>
      </c>
      <c r="B11" s="298" t="s">
        <v>1084</v>
      </c>
      <c r="C11" s="299">
        <v>5</v>
      </c>
    </row>
    <row r="12" spans="1:4" ht="15.5" x14ac:dyDescent="0.35">
      <c r="A12" s="298" t="s">
        <v>1085</v>
      </c>
      <c r="B12" s="298" t="s">
        <v>1086</v>
      </c>
      <c r="C12" s="299">
        <v>2</v>
      </c>
    </row>
    <row r="13" spans="1:4" ht="15.5" x14ac:dyDescent="0.35">
      <c r="A13" s="298" t="s">
        <v>307</v>
      </c>
      <c r="B13" s="298" t="s">
        <v>1087</v>
      </c>
      <c r="C13" s="299">
        <v>5</v>
      </c>
    </row>
    <row r="14" spans="1:4" ht="15.5" x14ac:dyDescent="0.35">
      <c r="A14" s="298" t="s">
        <v>1088</v>
      </c>
      <c r="B14" s="298" t="s">
        <v>1089</v>
      </c>
      <c r="C14" s="299">
        <v>4</v>
      </c>
    </row>
    <row r="15" spans="1:4" ht="15.5" x14ac:dyDescent="0.35">
      <c r="A15" s="298" t="s">
        <v>1090</v>
      </c>
      <c r="B15" s="298" t="s">
        <v>1091</v>
      </c>
      <c r="C15" s="299">
        <v>4</v>
      </c>
    </row>
    <row r="16" spans="1:4" ht="15.5" x14ac:dyDescent="0.35">
      <c r="A16" s="298" t="s">
        <v>1092</v>
      </c>
      <c r="B16" s="298" t="s">
        <v>1093</v>
      </c>
      <c r="C16" s="299">
        <v>1</v>
      </c>
    </row>
    <row r="17" spans="1:3" ht="15.5" x14ac:dyDescent="0.35">
      <c r="A17" s="298" t="s">
        <v>441</v>
      </c>
      <c r="B17" s="298" t="s">
        <v>1094</v>
      </c>
      <c r="C17" s="299">
        <v>5</v>
      </c>
    </row>
    <row r="18" spans="1:3" ht="15.5" x14ac:dyDescent="0.35">
      <c r="A18" s="298" t="s">
        <v>1095</v>
      </c>
      <c r="B18" s="298" t="s">
        <v>1096</v>
      </c>
      <c r="C18" s="299">
        <v>8</v>
      </c>
    </row>
    <row r="19" spans="1:3" ht="15.5" x14ac:dyDescent="0.35">
      <c r="A19" s="298" t="s">
        <v>1097</v>
      </c>
      <c r="B19" s="298" t="s">
        <v>1098</v>
      </c>
      <c r="C19" s="299">
        <v>1</v>
      </c>
    </row>
    <row r="20" spans="1:3" ht="15.5" x14ac:dyDescent="0.35">
      <c r="A20" s="298" t="s">
        <v>1099</v>
      </c>
      <c r="B20" s="298" t="s">
        <v>1100</v>
      </c>
      <c r="C20" s="299">
        <v>8</v>
      </c>
    </row>
    <row r="21" spans="1:3" ht="15.5" x14ac:dyDescent="0.35">
      <c r="A21" s="298" t="s">
        <v>1101</v>
      </c>
      <c r="B21" s="298" t="s">
        <v>1102</v>
      </c>
      <c r="C21" s="299">
        <v>6</v>
      </c>
    </row>
    <row r="22" spans="1:3" ht="15.5" x14ac:dyDescent="0.35">
      <c r="A22" s="298" t="s">
        <v>1103</v>
      </c>
      <c r="B22" s="298" t="s">
        <v>1104</v>
      </c>
      <c r="C22" s="299">
        <v>7</v>
      </c>
    </row>
    <row r="23" spans="1:3" ht="15.5" x14ac:dyDescent="0.35">
      <c r="A23" s="298" t="s">
        <v>1105</v>
      </c>
      <c r="B23" s="298" t="s">
        <v>1106</v>
      </c>
      <c r="C23" s="299">
        <v>7</v>
      </c>
    </row>
    <row r="24" spans="1:3" ht="15.5" x14ac:dyDescent="0.35">
      <c r="A24" s="298" t="s">
        <v>1107</v>
      </c>
      <c r="B24" s="298" t="s">
        <v>1108</v>
      </c>
      <c r="C24" s="299">
        <v>7</v>
      </c>
    </row>
    <row r="25" spans="1:3" ht="15.5" x14ac:dyDescent="0.35">
      <c r="A25" s="298" t="s">
        <v>1109</v>
      </c>
      <c r="B25" s="298" t="s">
        <v>1110</v>
      </c>
      <c r="C25" s="299">
        <v>5</v>
      </c>
    </row>
    <row r="26" spans="1:3" ht="15.5" x14ac:dyDescent="0.35">
      <c r="A26" s="298" t="s">
        <v>1111</v>
      </c>
      <c r="B26" s="298" t="s">
        <v>1112</v>
      </c>
      <c r="C26" s="299">
        <v>5</v>
      </c>
    </row>
    <row r="27" spans="1:3" ht="15.5" x14ac:dyDescent="0.35">
      <c r="A27" s="298" t="s">
        <v>1113</v>
      </c>
      <c r="B27" s="298" t="s">
        <v>1114</v>
      </c>
      <c r="C27" s="299">
        <v>5</v>
      </c>
    </row>
    <row r="28" spans="1:3" ht="15.5" x14ac:dyDescent="0.35">
      <c r="A28" s="298" t="s">
        <v>1115</v>
      </c>
      <c r="B28" s="298" t="s">
        <v>1116</v>
      </c>
      <c r="C28" s="299">
        <v>6</v>
      </c>
    </row>
    <row r="29" spans="1:3" ht="15.5" x14ac:dyDescent="0.35">
      <c r="A29" s="298" t="s">
        <v>894</v>
      </c>
      <c r="B29" s="298" t="s">
        <v>895</v>
      </c>
      <c r="C29" s="299">
        <v>6</v>
      </c>
    </row>
    <row r="30" spans="1:3" ht="15.5" x14ac:dyDescent="0.35">
      <c r="A30" s="298" t="s">
        <v>1117</v>
      </c>
      <c r="B30" s="298" t="s">
        <v>1118</v>
      </c>
      <c r="C30" s="299">
        <v>4</v>
      </c>
    </row>
    <row r="31" spans="1:3" ht="15.5" x14ac:dyDescent="0.35">
      <c r="A31" s="298" t="s">
        <v>1119</v>
      </c>
      <c r="B31" s="298" t="s">
        <v>1120</v>
      </c>
      <c r="C31" s="299">
        <v>7</v>
      </c>
    </row>
    <row r="32" spans="1:3" ht="15.5" x14ac:dyDescent="0.35">
      <c r="A32" s="298" t="s">
        <v>1121</v>
      </c>
      <c r="B32" s="298" t="s">
        <v>1122</v>
      </c>
      <c r="C32" s="299">
        <v>5</v>
      </c>
    </row>
    <row r="33" spans="1:3" ht="15.5" x14ac:dyDescent="0.35">
      <c r="A33" s="298" t="s">
        <v>1123</v>
      </c>
      <c r="B33" s="298" t="s">
        <v>1124</v>
      </c>
      <c r="C33" s="299">
        <v>5</v>
      </c>
    </row>
    <row r="34" spans="1:3" ht="15.5" x14ac:dyDescent="0.35">
      <c r="A34" s="298" t="s">
        <v>1125</v>
      </c>
      <c r="B34" s="298" t="s">
        <v>1126</v>
      </c>
      <c r="C34" s="299">
        <v>8</v>
      </c>
    </row>
    <row r="35" spans="1:3" ht="15.5" x14ac:dyDescent="0.35">
      <c r="A35" s="298" t="s">
        <v>1127</v>
      </c>
      <c r="B35" s="298" t="s">
        <v>1128</v>
      </c>
      <c r="C35" s="299">
        <v>1</v>
      </c>
    </row>
    <row r="36" spans="1:3" ht="15.5" x14ac:dyDescent="0.35">
      <c r="A36" s="298" t="s">
        <v>1129</v>
      </c>
      <c r="B36" s="298" t="s">
        <v>1130</v>
      </c>
      <c r="C36" s="299">
        <v>5</v>
      </c>
    </row>
    <row r="37" spans="1:3" ht="15.5" x14ac:dyDescent="0.35">
      <c r="A37" s="298" t="s">
        <v>1131</v>
      </c>
      <c r="B37" s="298" t="s">
        <v>1132</v>
      </c>
      <c r="C37" s="299">
        <v>8</v>
      </c>
    </row>
    <row r="38" spans="1:3" ht="15.5" x14ac:dyDescent="0.35">
      <c r="A38" s="298" t="s">
        <v>1133</v>
      </c>
      <c r="B38" s="298" t="s">
        <v>1134</v>
      </c>
      <c r="C38" s="299">
        <v>5</v>
      </c>
    </row>
    <row r="39" spans="1:3" ht="15.5" x14ac:dyDescent="0.35">
      <c r="A39" s="298" t="s">
        <v>1135</v>
      </c>
      <c r="B39" s="298" t="s">
        <v>1136</v>
      </c>
      <c r="C39" s="299">
        <v>5</v>
      </c>
    </row>
    <row r="40" spans="1:3" ht="15.5" x14ac:dyDescent="0.35">
      <c r="A40" s="298" t="s">
        <v>1137</v>
      </c>
      <c r="B40" s="298" t="s">
        <v>1138</v>
      </c>
      <c r="C40" s="299">
        <v>2</v>
      </c>
    </row>
    <row r="41" spans="1:3" ht="15.5" x14ac:dyDescent="0.35">
      <c r="A41" s="298" t="s">
        <v>1139</v>
      </c>
      <c r="B41" s="298" t="s">
        <v>1140</v>
      </c>
      <c r="C41" s="299">
        <v>4</v>
      </c>
    </row>
    <row r="42" spans="1:3" ht="15.5" x14ac:dyDescent="0.35">
      <c r="A42" s="298" t="s">
        <v>1141</v>
      </c>
      <c r="B42" s="298" t="s">
        <v>1142</v>
      </c>
      <c r="C42" s="299">
        <v>5</v>
      </c>
    </row>
    <row r="43" spans="1:3" ht="15.5" x14ac:dyDescent="0.35">
      <c r="A43" s="298" t="s">
        <v>1143</v>
      </c>
      <c r="B43" s="298" t="s">
        <v>1144</v>
      </c>
      <c r="C43" s="299">
        <v>5</v>
      </c>
    </row>
    <row r="44" spans="1:3" ht="15.5" x14ac:dyDescent="0.35">
      <c r="A44" s="298" t="s">
        <v>1145</v>
      </c>
      <c r="B44" s="298" t="s">
        <v>1146</v>
      </c>
      <c r="C44" s="299">
        <v>6</v>
      </c>
    </row>
    <row r="45" spans="1:3" ht="15.5" x14ac:dyDescent="0.35">
      <c r="A45" s="298" t="s">
        <v>1147</v>
      </c>
      <c r="B45" s="298" t="s">
        <v>1148</v>
      </c>
      <c r="C45" s="299">
        <v>5</v>
      </c>
    </row>
    <row r="46" spans="1:3" ht="15.5" x14ac:dyDescent="0.35">
      <c r="A46" s="298" t="s">
        <v>1149</v>
      </c>
      <c r="B46" s="298" t="s">
        <v>1150</v>
      </c>
      <c r="C46" s="299">
        <v>4</v>
      </c>
    </row>
    <row r="47" spans="1:3" ht="15.5" x14ac:dyDescent="0.35">
      <c r="A47" s="298" t="s">
        <v>1151</v>
      </c>
      <c r="B47" s="298" t="s">
        <v>1152</v>
      </c>
      <c r="C47" s="299">
        <v>5</v>
      </c>
    </row>
    <row r="48" spans="1:3" ht="15.5" x14ac:dyDescent="0.35">
      <c r="A48" s="298" t="s">
        <v>1153</v>
      </c>
      <c r="B48" s="298" t="s">
        <v>1154</v>
      </c>
      <c r="C48" s="299">
        <v>6</v>
      </c>
    </row>
    <row r="49" spans="1:3" ht="15.5" x14ac:dyDescent="0.35">
      <c r="A49" s="298" t="s">
        <v>1155</v>
      </c>
      <c r="B49" s="298" t="s">
        <v>1156</v>
      </c>
      <c r="C49" s="299">
        <v>7</v>
      </c>
    </row>
    <row r="50" spans="1:3" ht="15.5" x14ac:dyDescent="0.35">
      <c r="A50" s="298" t="s">
        <v>1157</v>
      </c>
      <c r="B50" s="298" t="s">
        <v>1158</v>
      </c>
      <c r="C50" s="299">
        <v>3</v>
      </c>
    </row>
    <row r="51" spans="1:3" ht="15.5" x14ac:dyDescent="0.35">
      <c r="A51" s="298" t="s">
        <v>1159</v>
      </c>
      <c r="B51" s="298" t="s">
        <v>1160</v>
      </c>
      <c r="C51" s="299">
        <v>6</v>
      </c>
    </row>
    <row r="52" spans="1:3" ht="15.5" x14ac:dyDescent="0.35">
      <c r="A52" s="298" t="s">
        <v>1161</v>
      </c>
      <c r="B52" s="298" t="s">
        <v>1162</v>
      </c>
      <c r="C52" s="299">
        <v>4</v>
      </c>
    </row>
    <row r="53" spans="1:3" ht="15.5" x14ac:dyDescent="0.35">
      <c r="A53" s="298" t="s">
        <v>1163</v>
      </c>
      <c r="B53" s="298" t="s">
        <v>1164</v>
      </c>
      <c r="C53" s="299">
        <v>5</v>
      </c>
    </row>
    <row r="54" spans="1:3" ht="15.5" x14ac:dyDescent="0.35">
      <c r="A54" s="298" t="s">
        <v>1165</v>
      </c>
      <c r="B54" s="298" t="s">
        <v>1166</v>
      </c>
      <c r="C54" s="299">
        <v>2</v>
      </c>
    </row>
    <row r="55" spans="1:3" ht="15.5" x14ac:dyDescent="0.35">
      <c r="A55" s="298" t="s">
        <v>1167</v>
      </c>
      <c r="B55" s="298" t="s">
        <v>1168</v>
      </c>
      <c r="C55" s="299">
        <v>2</v>
      </c>
    </row>
    <row r="56" spans="1:3" ht="15.5" x14ac:dyDescent="0.35">
      <c r="A56" s="298" t="s">
        <v>1169</v>
      </c>
      <c r="B56" s="298" t="s">
        <v>1170</v>
      </c>
      <c r="C56" s="299">
        <v>5</v>
      </c>
    </row>
    <row r="57" spans="1:3" ht="15.5" x14ac:dyDescent="0.35">
      <c r="A57" s="298" t="s">
        <v>1171</v>
      </c>
      <c r="B57" s="298" t="s">
        <v>1172</v>
      </c>
      <c r="C57" s="299">
        <v>5</v>
      </c>
    </row>
    <row r="58" spans="1:3" ht="31" x14ac:dyDescent="0.35">
      <c r="A58" s="298" t="s">
        <v>796</v>
      </c>
      <c r="B58" s="298" t="s">
        <v>1173</v>
      </c>
      <c r="C58" s="299">
        <v>5</v>
      </c>
    </row>
    <row r="59" spans="1:3" ht="15.5" x14ac:dyDescent="0.35">
      <c r="A59" s="298" t="s">
        <v>200</v>
      </c>
      <c r="B59" s="298" t="s">
        <v>1174</v>
      </c>
      <c r="C59" s="299">
        <v>5</v>
      </c>
    </row>
    <row r="60" spans="1:3" ht="15.5" x14ac:dyDescent="0.35">
      <c r="A60" s="298" t="s">
        <v>1175</v>
      </c>
      <c r="B60" s="298" t="s">
        <v>1176</v>
      </c>
      <c r="C60" s="299">
        <v>3</v>
      </c>
    </row>
    <row r="61" spans="1:3" ht="15.5" x14ac:dyDescent="0.35">
      <c r="A61" s="298" t="s">
        <v>1177</v>
      </c>
      <c r="B61" s="298" t="s">
        <v>1178</v>
      </c>
      <c r="C61" s="299">
        <v>6</v>
      </c>
    </row>
    <row r="62" spans="1:3" ht="15.5" x14ac:dyDescent="0.35">
      <c r="A62" s="298" t="s">
        <v>1179</v>
      </c>
      <c r="B62" s="298" t="s">
        <v>1180</v>
      </c>
      <c r="C62" s="299">
        <v>3</v>
      </c>
    </row>
    <row r="63" spans="1:3" ht="15.5" x14ac:dyDescent="0.35">
      <c r="A63" s="298" t="s">
        <v>1181</v>
      </c>
      <c r="B63" s="298" t="s">
        <v>1182</v>
      </c>
      <c r="C63" s="299">
        <v>4</v>
      </c>
    </row>
    <row r="64" spans="1:3" ht="31" x14ac:dyDescent="0.35">
      <c r="A64" s="298" t="s">
        <v>1183</v>
      </c>
      <c r="B64" s="298" t="s">
        <v>1184</v>
      </c>
      <c r="C64" s="299">
        <v>3</v>
      </c>
    </row>
    <row r="65" spans="1:3" ht="15.5" x14ac:dyDescent="0.35">
      <c r="A65" s="298" t="s">
        <v>361</v>
      </c>
      <c r="B65" s="298" t="s">
        <v>1185</v>
      </c>
      <c r="C65" s="299">
        <v>3</v>
      </c>
    </row>
    <row r="66" spans="1:3" ht="31" x14ac:dyDescent="0.35">
      <c r="A66" s="298" t="s">
        <v>1186</v>
      </c>
      <c r="B66" s="298" t="s">
        <v>1187</v>
      </c>
      <c r="C66" s="299">
        <v>6</v>
      </c>
    </row>
    <row r="67" spans="1:3" ht="15.5" x14ac:dyDescent="0.35">
      <c r="A67" s="298" t="s">
        <v>1188</v>
      </c>
      <c r="B67" s="298" t="s">
        <v>1189</v>
      </c>
      <c r="C67" s="299">
        <v>6</v>
      </c>
    </row>
    <row r="68" spans="1:3" ht="31" x14ac:dyDescent="0.35">
      <c r="A68" s="298" t="s">
        <v>1190</v>
      </c>
      <c r="B68" s="298" t="s">
        <v>1191</v>
      </c>
      <c r="C68" s="299">
        <v>5</v>
      </c>
    </row>
    <row r="69" spans="1:3" ht="15.5" x14ac:dyDescent="0.35">
      <c r="A69" s="298" t="s">
        <v>1192</v>
      </c>
      <c r="B69" s="298" t="s">
        <v>1193</v>
      </c>
      <c r="C69" s="299">
        <v>3</v>
      </c>
    </row>
    <row r="70" spans="1:3" ht="15.5" x14ac:dyDescent="0.35">
      <c r="A70" s="298" t="s">
        <v>1194</v>
      </c>
      <c r="B70" s="298" t="s">
        <v>1086</v>
      </c>
      <c r="C70" s="299">
        <v>2</v>
      </c>
    </row>
    <row r="71" spans="1:3" ht="15.5" x14ac:dyDescent="0.35">
      <c r="A71" s="298" t="s">
        <v>1195</v>
      </c>
      <c r="B71" s="298" t="s">
        <v>1196</v>
      </c>
      <c r="C71" s="299">
        <v>3</v>
      </c>
    </row>
    <row r="72" spans="1:3" ht="15.5" x14ac:dyDescent="0.35">
      <c r="A72" s="298" t="s">
        <v>1197</v>
      </c>
      <c r="B72" s="298" t="s">
        <v>1198</v>
      </c>
      <c r="C72" s="299">
        <v>3</v>
      </c>
    </row>
    <row r="73" spans="1:3" ht="15.5" x14ac:dyDescent="0.35">
      <c r="A73" s="298" t="s">
        <v>226</v>
      </c>
      <c r="B73" s="298" t="s">
        <v>1199</v>
      </c>
      <c r="C73" s="299">
        <v>3</v>
      </c>
    </row>
    <row r="74" spans="1:3" ht="15.5" x14ac:dyDescent="0.35">
      <c r="A74" s="298" t="s">
        <v>1200</v>
      </c>
      <c r="B74" s="298" t="s">
        <v>1201</v>
      </c>
      <c r="C74" s="299">
        <v>5</v>
      </c>
    </row>
    <row r="75" spans="1:3" ht="15.5" x14ac:dyDescent="0.35">
      <c r="A75" s="298" t="s">
        <v>1202</v>
      </c>
      <c r="B75" s="298" t="s">
        <v>1203</v>
      </c>
      <c r="C75" s="299">
        <v>3</v>
      </c>
    </row>
    <row r="76" spans="1:3" ht="15.5" x14ac:dyDescent="0.35">
      <c r="A76" s="298" t="s">
        <v>1204</v>
      </c>
      <c r="B76" s="298" t="s">
        <v>1205</v>
      </c>
      <c r="C76" s="299">
        <v>6</v>
      </c>
    </row>
    <row r="77" spans="1:3" ht="15.5" x14ac:dyDescent="0.35">
      <c r="A77" s="298" t="s">
        <v>1206</v>
      </c>
      <c r="B77" s="298" t="s">
        <v>1207</v>
      </c>
      <c r="C77" s="299">
        <v>5</v>
      </c>
    </row>
    <row r="78" spans="1:3" ht="15.5" x14ac:dyDescent="0.35">
      <c r="A78" s="298" t="s">
        <v>882</v>
      </c>
      <c r="B78" s="298" t="s">
        <v>1208</v>
      </c>
      <c r="C78" s="299">
        <v>4</v>
      </c>
    </row>
    <row r="79" spans="1:3" ht="15.5" x14ac:dyDescent="0.35">
      <c r="A79" s="298" t="s">
        <v>1209</v>
      </c>
      <c r="B79" s="298" t="s">
        <v>1210</v>
      </c>
      <c r="C79" s="299">
        <v>4</v>
      </c>
    </row>
    <row r="80" spans="1:3" ht="15.5" x14ac:dyDescent="0.35">
      <c r="A80" s="298" t="s">
        <v>1211</v>
      </c>
      <c r="B80" s="298" t="s">
        <v>1212</v>
      </c>
      <c r="C80" s="299">
        <v>4</v>
      </c>
    </row>
    <row r="81" spans="1:3" ht="15.5" x14ac:dyDescent="0.35">
      <c r="A81" s="298" t="s">
        <v>1213</v>
      </c>
      <c r="B81" s="298" t="s">
        <v>1214</v>
      </c>
      <c r="C81" s="299">
        <v>7</v>
      </c>
    </row>
    <row r="82" spans="1:3" ht="15.5" x14ac:dyDescent="0.35">
      <c r="A82" s="298" t="s">
        <v>1215</v>
      </c>
      <c r="B82" s="298" t="s">
        <v>1216</v>
      </c>
      <c r="C82" s="299">
        <v>6</v>
      </c>
    </row>
    <row r="83" spans="1:3" ht="15.5" x14ac:dyDescent="0.35">
      <c r="A83" s="298" t="s">
        <v>1217</v>
      </c>
      <c r="B83" s="298" t="s">
        <v>1218</v>
      </c>
      <c r="C83" s="299">
        <v>5</v>
      </c>
    </row>
    <row r="84" spans="1:3" ht="15.5" x14ac:dyDescent="0.35">
      <c r="A84" s="298" t="s">
        <v>1219</v>
      </c>
      <c r="B84" s="298" t="s">
        <v>1220</v>
      </c>
      <c r="C84" s="299">
        <v>3</v>
      </c>
    </row>
    <row r="85" spans="1:3" ht="15.5" x14ac:dyDescent="0.35">
      <c r="A85" s="298" t="s">
        <v>1221</v>
      </c>
      <c r="B85" s="298" t="s">
        <v>1222</v>
      </c>
      <c r="C85" s="299">
        <v>5</v>
      </c>
    </row>
    <row r="86" spans="1:3" ht="15.5" x14ac:dyDescent="0.35">
      <c r="A86" s="298" t="s">
        <v>1223</v>
      </c>
      <c r="B86" s="298" t="s">
        <v>1224</v>
      </c>
      <c r="C86" s="299">
        <v>4</v>
      </c>
    </row>
    <row r="87" spans="1:3" ht="15.5" x14ac:dyDescent="0.35">
      <c r="A87" s="298" t="s">
        <v>1225</v>
      </c>
      <c r="B87" s="298" t="s">
        <v>1226</v>
      </c>
      <c r="C87" s="299">
        <v>2</v>
      </c>
    </row>
    <row r="88" spans="1:3" ht="15.5" x14ac:dyDescent="0.35">
      <c r="A88" s="298" t="s">
        <v>1227</v>
      </c>
      <c r="B88" s="298" t="s">
        <v>1228</v>
      </c>
      <c r="C88" s="299">
        <v>4</v>
      </c>
    </row>
    <row r="89" spans="1:3" ht="15.5" x14ac:dyDescent="0.35">
      <c r="A89" s="298" t="s">
        <v>1229</v>
      </c>
      <c r="B89" s="298" t="s">
        <v>1230</v>
      </c>
      <c r="C89" s="299">
        <v>4</v>
      </c>
    </row>
    <row r="90" spans="1:3" ht="15.5" x14ac:dyDescent="0.35">
      <c r="A90" s="298" t="s">
        <v>1231</v>
      </c>
      <c r="B90" s="298" t="s">
        <v>1232</v>
      </c>
      <c r="C90" s="299">
        <v>4</v>
      </c>
    </row>
    <row r="91" spans="1:3" ht="15.5" x14ac:dyDescent="0.35">
      <c r="A91" s="298" t="s">
        <v>1233</v>
      </c>
      <c r="B91" s="298" t="s">
        <v>1086</v>
      </c>
      <c r="C91" s="299">
        <v>2</v>
      </c>
    </row>
    <row r="92" spans="1:3" ht="15.5" x14ac:dyDescent="0.35">
      <c r="A92" s="298" t="s">
        <v>770</v>
      </c>
      <c r="B92" s="298" t="s">
        <v>1234</v>
      </c>
      <c r="C92" s="299">
        <v>3</v>
      </c>
    </row>
    <row r="93" spans="1:3" ht="15.5" x14ac:dyDescent="0.35">
      <c r="A93" s="298" t="s">
        <v>1235</v>
      </c>
      <c r="B93" s="298" t="s">
        <v>1236</v>
      </c>
      <c r="C93" s="299">
        <v>6</v>
      </c>
    </row>
    <row r="94" spans="1:3" ht="15.5" x14ac:dyDescent="0.35">
      <c r="A94" s="298" t="s">
        <v>1237</v>
      </c>
      <c r="B94" s="298" t="s">
        <v>1238</v>
      </c>
      <c r="C94" s="299">
        <v>3</v>
      </c>
    </row>
    <row r="95" spans="1:3" ht="15.5" x14ac:dyDescent="0.35">
      <c r="A95" s="298" t="s">
        <v>1239</v>
      </c>
      <c r="B95" s="298" t="s">
        <v>1240</v>
      </c>
      <c r="C95" s="299">
        <v>6</v>
      </c>
    </row>
    <row r="96" spans="1:3" ht="15.5" x14ac:dyDescent="0.35">
      <c r="A96" s="298" t="s">
        <v>1241</v>
      </c>
      <c r="B96" s="298" t="s">
        <v>1242</v>
      </c>
      <c r="C96" s="299">
        <v>5</v>
      </c>
    </row>
    <row r="97" spans="1:3" ht="15.5" x14ac:dyDescent="0.35">
      <c r="A97" s="298" t="s">
        <v>1243</v>
      </c>
      <c r="B97" s="298" t="s">
        <v>1244</v>
      </c>
      <c r="C97" s="299">
        <v>5</v>
      </c>
    </row>
    <row r="98" spans="1:3" ht="15.5" x14ac:dyDescent="0.35">
      <c r="A98" s="298" t="s">
        <v>1245</v>
      </c>
      <c r="B98" s="298" t="s">
        <v>1246</v>
      </c>
      <c r="C98" s="299">
        <v>5</v>
      </c>
    </row>
    <row r="99" spans="1:3" ht="15.5" x14ac:dyDescent="0.35">
      <c r="A99" s="298" t="s">
        <v>1247</v>
      </c>
      <c r="B99" s="298" t="s">
        <v>1248</v>
      </c>
      <c r="C99" s="299">
        <v>3</v>
      </c>
    </row>
    <row r="100" spans="1:3" ht="15.5" x14ac:dyDescent="0.35">
      <c r="A100" s="298" t="s">
        <v>1249</v>
      </c>
      <c r="B100" s="298" t="s">
        <v>1250</v>
      </c>
      <c r="C100" s="299">
        <v>5</v>
      </c>
    </row>
    <row r="101" spans="1:3" ht="15.5" x14ac:dyDescent="0.35">
      <c r="A101" s="298" t="s">
        <v>1251</v>
      </c>
      <c r="B101" s="298" t="s">
        <v>1252</v>
      </c>
      <c r="C101" s="299">
        <v>2</v>
      </c>
    </row>
    <row r="102" spans="1:3" ht="15.5" x14ac:dyDescent="0.35">
      <c r="A102" s="298" t="s">
        <v>1253</v>
      </c>
      <c r="B102" s="298" t="s">
        <v>1254</v>
      </c>
      <c r="C102" s="299">
        <v>5</v>
      </c>
    </row>
    <row r="103" spans="1:3" ht="15.5" x14ac:dyDescent="0.35">
      <c r="A103" s="298" t="s">
        <v>1255</v>
      </c>
      <c r="B103" s="298" t="s">
        <v>1256</v>
      </c>
      <c r="C103" s="299">
        <v>4</v>
      </c>
    </row>
    <row r="104" spans="1:3" ht="15.5" x14ac:dyDescent="0.35">
      <c r="A104" s="298" t="s">
        <v>1257</v>
      </c>
      <c r="B104" s="298" t="s">
        <v>1258</v>
      </c>
      <c r="C104" s="299">
        <v>2</v>
      </c>
    </row>
    <row r="105" spans="1:3" ht="15.5" x14ac:dyDescent="0.35">
      <c r="A105" s="298" t="s">
        <v>1259</v>
      </c>
      <c r="B105" s="298" t="s">
        <v>1260</v>
      </c>
      <c r="C105" s="299">
        <v>2</v>
      </c>
    </row>
    <row r="106" spans="1:3" ht="15.5" x14ac:dyDescent="0.35">
      <c r="A106" s="298" t="s">
        <v>1261</v>
      </c>
      <c r="B106" s="298" t="s">
        <v>1262</v>
      </c>
      <c r="C106" s="299">
        <v>4</v>
      </c>
    </row>
    <row r="107" spans="1:3" ht="31" x14ac:dyDescent="0.35">
      <c r="A107" s="298" t="s">
        <v>1263</v>
      </c>
      <c r="B107" s="298" t="s">
        <v>1264</v>
      </c>
      <c r="C107" s="299">
        <v>5</v>
      </c>
    </row>
    <row r="108" spans="1:3" ht="15.5" x14ac:dyDescent="0.35">
      <c r="A108" s="298" t="s">
        <v>1265</v>
      </c>
      <c r="B108" s="298" t="s">
        <v>1266</v>
      </c>
      <c r="C108" s="299">
        <v>4</v>
      </c>
    </row>
    <row r="109" spans="1:3" ht="15.5" x14ac:dyDescent="0.35">
      <c r="A109" s="298" t="s">
        <v>1267</v>
      </c>
      <c r="B109" s="298" t="s">
        <v>1268</v>
      </c>
      <c r="C109" s="299">
        <v>4</v>
      </c>
    </row>
    <row r="110" spans="1:3" ht="15.5" x14ac:dyDescent="0.35">
      <c r="A110" s="298" t="s">
        <v>1269</v>
      </c>
      <c r="B110" s="298" t="s">
        <v>1086</v>
      </c>
      <c r="C110" s="299">
        <v>2</v>
      </c>
    </row>
    <row r="111" spans="1:3" ht="15.5" x14ac:dyDescent="0.35">
      <c r="A111" s="298" t="s">
        <v>1270</v>
      </c>
      <c r="B111" s="298" t="s">
        <v>1271</v>
      </c>
      <c r="C111" s="299">
        <v>4</v>
      </c>
    </row>
    <row r="112" spans="1:3" ht="15.5" x14ac:dyDescent="0.35">
      <c r="A112" s="298" t="s">
        <v>1272</v>
      </c>
      <c r="B112" s="298" t="s">
        <v>1273</v>
      </c>
      <c r="C112" s="299">
        <v>5</v>
      </c>
    </row>
    <row r="113" spans="1:3" ht="15.5" x14ac:dyDescent="0.35">
      <c r="A113" s="298" t="s">
        <v>1274</v>
      </c>
      <c r="B113" s="298" t="s">
        <v>1275</v>
      </c>
      <c r="C113" s="299">
        <v>2</v>
      </c>
    </row>
    <row r="114" spans="1:3" ht="15.5" x14ac:dyDescent="0.35">
      <c r="A114" s="298" t="s">
        <v>1276</v>
      </c>
      <c r="B114" s="298" t="s">
        <v>1277</v>
      </c>
      <c r="C114" s="299">
        <v>5</v>
      </c>
    </row>
    <row r="115" spans="1:3" ht="15.5" x14ac:dyDescent="0.35">
      <c r="A115" s="298" t="s">
        <v>1278</v>
      </c>
      <c r="B115" s="298" t="s">
        <v>1279</v>
      </c>
      <c r="C115" s="299">
        <v>6</v>
      </c>
    </row>
    <row r="116" spans="1:3" ht="15.5" x14ac:dyDescent="0.35">
      <c r="A116" s="298" t="s">
        <v>1280</v>
      </c>
      <c r="B116" s="298" t="s">
        <v>1281</v>
      </c>
      <c r="C116" s="299">
        <v>4</v>
      </c>
    </row>
    <row r="117" spans="1:3" ht="15.5" x14ac:dyDescent="0.35">
      <c r="A117" s="298" t="s">
        <v>1282</v>
      </c>
      <c r="B117" s="298" t="s">
        <v>1283</v>
      </c>
      <c r="C117" s="299">
        <v>5</v>
      </c>
    </row>
    <row r="118" spans="1:3" ht="15.5" x14ac:dyDescent="0.35">
      <c r="A118" s="298" t="s">
        <v>1284</v>
      </c>
      <c r="B118" s="298" t="s">
        <v>1285</v>
      </c>
      <c r="C118" s="299">
        <v>4</v>
      </c>
    </row>
    <row r="119" spans="1:3" ht="15.5" x14ac:dyDescent="0.35">
      <c r="A119" s="298" t="s">
        <v>1286</v>
      </c>
      <c r="B119" s="298" t="s">
        <v>1287</v>
      </c>
      <c r="C119" s="299">
        <v>2</v>
      </c>
    </row>
    <row r="120" spans="1:3" ht="15.5" x14ac:dyDescent="0.35">
      <c r="A120" s="298" t="s">
        <v>1288</v>
      </c>
      <c r="B120" s="298" t="s">
        <v>1289</v>
      </c>
      <c r="C120" s="299">
        <v>2</v>
      </c>
    </row>
    <row r="121" spans="1:3" ht="15.5" x14ac:dyDescent="0.35">
      <c r="A121" s="298" t="s">
        <v>1290</v>
      </c>
      <c r="B121" s="298" t="s">
        <v>1291</v>
      </c>
      <c r="C121" s="299">
        <v>3</v>
      </c>
    </row>
    <row r="122" spans="1:3" ht="15.5" x14ac:dyDescent="0.35">
      <c r="A122" s="298" t="s">
        <v>1292</v>
      </c>
      <c r="B122" s="298" t="s">
        <v>1293</v>
      </c>
      <c r="C122" s="299">
        <v>3</v>
      </c>
    </row>
    <row r="123" spans="1:3" ht="15.5" x14ac:dyDescent="0.35">
      <c r="A123" s="298" t="s">
        <v>1294</v>
      </c>
      <c r="B123" s="298" t="s">
        <v>1295</v>
      </c>
      <c r="C123" s="299">
        <v>5</v>
      </c>
    </row>
    <row r="124" spans="1:3" ht="15.5" x14ac:dyDescent="0.35">
      <c r="A124" s="298" t="s">
        <v>1296</v>
      </c>
      <c r="B124" s="298" t="s">
        <v>1297</v>
      </c>
      <c r="C124" s="299">
        <v>4</v>
      </c>
    </row>
    <row r="125" spans="1:3" ht="15.5" x14ac:dyDescent="0.35">
      <c r="A125" s="298" t="s">
        <v>1298</v>
      </c>
      <c r="B125" s="298" t="s">
        <v>1299</v>
      </c>
      <c r="C125" s="299">
        <v>6</v>
      </c>
    </row>
    <row r="126" spans="1:3" ht="15.5" x14ac:dyDescent="0.35">
      <c r="A126" s="298" t="s">
        <v>1300</v>
      </c>
      <c r="B126" s="298" t="s">
        <v>1301</v>
      </c>
      <c r="C126" s="299">
        <v>6</v>
      </c>
    </row>
    <row r="127" spans="1:3" ht="15.5" x14ac:dyDescent="0.35">
      <c r="A127" s="298" t="s">
        <v>1302</v>
      </c>
      <c r="B127" s="298" t="s">
        <v>1303</v>
      </c>
      <c r="C127" s="299">
        <v>6</v>
      </c>
    </row>
    <row r="128" spans="1:3" ht="31" x14ac:dyDescent="0.35">
      <c r="A128" s="298" t="s">
        <v>1304</v>
      </c>
      <c r="B128" s="298" t="s">
        <v>1305</v>
      </c>
      <c r="C128" s="299">
        <v>5</v>
      </c>
    </row>
    <row r="129" spans="1:3" ht="15.5" x14ac:dyDescent="0.35">
      <c r="A129" s="298" t="s">
        <v>1306</v>
      </c>
      <c r="B129" s="298" t="s">
        <v>1307</v>
      </c>
      <c r="C129" s="299">
        <v>5</v>
      </c>
    </row>
    <row r="130" spans="1:3" ht="15.5" x14ac:dyDescent="0.35">
      <c r="A130" s="298" t="s">
        <v>1308</v>
      </c>
      <c r="B130" s="298" t="s">
        <v>1309</v>
      </c>
      <c r="C130" s="299">
        <v>3</v>
      </c>
    </row>
    <row r="131" spans="1:3" ht="15.5" x14ac:dyDescent="0.35">
      <c r="A131" s="298" t="s">
        <v>546</v>
      </c>
      <c r="B131" s="298" t="s">
        <v>1310</v>
      </c>
      <c r="C131" s="299">
        <v>5</v>
      </c>
    </row>
    <row r="132" spans="1:3" ht="15.5" x14ac:dyDescent="0.35">
      <c r="A132" s="298" t="s">
        <v>1311</v>
      </c>
      <c r="B132" s="298" t="s">
        <v>1086</v>
      </c>
      <c r="C132" s="299">
        <v>2</v>
      </c>
    </row>
    <row r="133" spans="1:3" ht="15.5" x14ac:dyDescent="0.35">
      <c r="A133" s="298" t="s">
        <v>1312</v>
      </c>
      <c r="B133" s="298" t="s">
        <v>1313</v>
      </c>
      <c r="C133" s="299">
        <v>4</v>
      </c>
    </row>
    <row r="134" spans="1:3" ht="15.5" x14ac:dyDescent="0.35">
      <c r="A134" s="298" t="s">
        <v>1314</v>
      </c>
      <c r="B134" s="298" t="s">
        <v>1315</v>
      </c>
      <c r="C134" s="299">
        <v>1</v>
      </c>
    </row>
    <row r="135" spans="1:3" ht="15.5" x14ac:dyDescent="0.35">
      <c r="A135" s="298" t="s">
        <v>1316</v>
      </c>
      <c r="B135" s="298" t="s">
        <v>1317</v>
      </c>
      <c r="C135" s="299">
        <v>6</v>
      </c>
    </row>
    <row r="136" spans="1:3" ht="15.5" x14ac:dyDescent="0.35">
      <c r="A136" s="298" t="s">
        <v>1318</v>
      </c>
      <c r="B136" s="298" t="s">
        <v>1319</v>
      </c>
      <c r="C136" s="299">
        <v>5</v>
      </c>
    </row>
    <row r="137" spans="1:3" ht="15.5" x14ac:dyDescent="0.35">
      <c r="A137" s="298" t="s">
        <v>1320</v>
      </c>
      <c r="B137" s="298" t="s">
        <v>1321</v>
      </c>
      <c r="C137" s="299">
        <v>3</v>
      </c>
    </row>
    <row r="138" spans="1:3" ht="15.5" x14ac:dyDescent="0.35">
      <c r="A138" s="298" t="s">
        <v>1322</v>
      </c>
      <c r="B138" s="298" t="s">
        <v>1323</v>
      </c>
      <c r="C138" s="299">
        <v>3</v>
      </c>
    </row>
    <row r="139" spans="1:3" ht="15.5" x14ac:dyDescent="0.35">
      <c r="A139" s="298" t="s">
        <v>1324</v>
      </c>
      <c r="B139" s="298" t="s">
        <v>1325</v>
      </c>
      <c r="C139" s="299">
        <v>4</v>
      </c>
    </row>
    <row r="140" spans="1:3" ht="15.5" x14ac:dyDescent="0.35">
      <c r="A140" s="298" t="s">
        <v>1326</v>
      </c>
      <c r="B140" s="298" t="s">
        <v>1327</v>
      </c>
      <c r="C140" s="299">
        <v>4</v>
      </c>
    </row>
    <row r="141" spans="1:3" ht="15.5" x14ac:dyDescent="0.35">
      <c r="A141" s="298" t="s">
        <v>1328</v>
      </c>
      <c r="B141" s="298" t="s">
        <v>1329</v>
      </c>
      <c r="C141" s="299">
        <v>6</v>
      </c>
    </row>
    <row r="142" spans="1:3" ht="15.5" x14ac:dyDescent="0.35">
      <c r="A142" s="298" t="s">
        <v>1330</v>
      </c>
      <c r="B142" s="298" t="s">
        <v>1331</v>
      </c>
      <c r="C142" s="299">
        <v>3</v>
      </c>
    </row>
    <row r="143" spans="1:3" ht="15.5" x14ac:dyDescent="0.35">
      <c r="A143" s="298" t="s">
        <v>1332</v>
      </c>
      <c r="B143" s="298" t="s">
        <v>1333</v>
      </c>
      <c r="C143" s="299">
        <v>5</v>
      </c>
    </row>
    <row r="144" spans="1:3" ht="15.5" x14ac:dyDescent="0.35">
      <c r="A144" s="298" t="s">
        <v>1334</v>
      </c>
      <c r="B144" s="298" t="s">
        <v>1335</v>
      </c>
      <c r="C144" s="299">
        <v>6</v>
      </c>
    </row>
    <row r="145" spans="1:3" ht="15.5" x14ac:dyDescent="0.35">
      <c r="A145" s="298" t="s">
        <v>1336</v>
      </c>
      <c r="B145" s="298" t="s">
        <v>1337</v>
      </c>
      <c r="C145" s="299">
        <v>4</v>
      </c>
    </row>
    <row r="146" spans="1:3" ht="15.5" x14ac:dyDescent="0.35">
      <c r="A146" s="298" t="s">
        <v>1338</v>
      </c>
      <c r="B146" s="298" t="s">
        <v>1339</v>
      </c>
      <c r="C146" s="299">
        <v>5</v>
      </c>
    </row>
    <row r="147" spans="1:3" ht="15.5" x14ac:dyDescent="0.35">
      <c r="A147" s="298" t="s">
        <v>1340</v>
      </c>
      <c r="B147" s="298" t="s">
        <v>1341</v>
      </c>
      <c r="C147" s="299">
        <v>4</v>
      </c>
    </row>
    <row r="148" spans="1:3" ht="15.5" x14ac:dyDescent="0.35">
      <c r="A148" s="298" t="s">
        <v>1342</v>
      </c>
      <c r="B148" s="298" t="s">
        <v>1343</v>
      </c>
      <c r="C148" s="299">
        <v>4</v>
      </c>
    </row>
    <row r="149" spans="1:3" ht="15.5" x14ac:dyDescent="0.35">
      <c r="A149" s="298" t="s">
        <v>1344</v>
      </c>
      <c r="B149" s="298" t="s">
        <v>1345</v>
      </c>
      <c r="C149" s="299">
        <v>4</v>
      </c>
    </row>
    <row r="150" spans="1:3" ht="15.5" x14ac:dyDescent="0.35">
      <c r="A150" s="298" t="s">
        <v>1346</v>
      </c>
      <c r="B150" s="298" t="s">
        <v>1347</v>
      </c>
      <c r="C150" s="299">
        <v>5</v>
      </c>
    </row>
    <row r="151" spans="1:3" ht="15.5" x14ac:dyDescent="0.35">
      <c r="A151" s="298" t="s">
        <v>1348</v>
      </c>
      <c r="B151" s="298" t="s">
        <v>1349</v>
      </c>
      <c r="C151" s="299">
        <v>6</v>
      </c>
    </row>
    <row r="152" spans="1:3" ht="31" x14ac:dyDescent="0.35">
      <c r="A152" s="298" t="s">
        <v>1350</v>
      </c>
      <c r="B152" s="298" t="s">
        <v>1351</v>
      </c>
      <c r="C152" s="299">
        <v>5</v>
      </c>
    </row>
    <row r="153" spans="1:3" ht="15.5" x14ac:dyDescent="0.35">
      <c r="A153" s="298" t="s">
        <v>1352</v>
      </c>
      <c r="B153" s="298" t="s">
        <v>1353</v>
      </c>
      <c r="C153" s="299">
        <v>7</v>
      </c>
    </row>
    <row r="154" spans="1:3" ht="15.5" x14ac:dyDescent="0.35">
      <c r="A154" s="298" t="s">
        <v>1354</v>
      </c>
      <c r="B154" s="298" t="s">
        <v>1355</v>
      </c>
      <c r="C154" s="299">
        <v>6</v>
      </c>
    </row>
    <row r="155" spans="1:3" ht="15.5" x14ac:dyDescent="0.35">
      <c r="A155" s="298" t="s">
        <v>1356</v>
      </c>
      <c r="B155" s="298" t="s">
        <v>1357</v>
      </c>
      <c r="C155" s="299">
        <v>1</v>
      </c>
    </row>
    <row r="156" spans="1:3" ht="15.5" x14ac:dyDescent="0.35">
      <c r="A156" s="298" t="s">
        <v>1358</v>
      </c>
      <c r="B156" s="298" t="s">
        <v>1359</v>
      </c>
      <c r="C156" s="299">
        <v>6</v>
      </c>
    </row>
    <row r="157" spans="1:3" ht="31" x14ac:dyDescent="0.35">
      <c r="A157" s="298" t="s">
        <v>1360</v>
      </c>
      <c r="B157" s="298" t="s">
        <v>1361</v>
      </c>
      <c r="C157" s="299">
        <v>6</v>
      </c>
    </row>
    <row r="158" spans="1:3" ht="31" x14ac:dyDescent="0.35">
      <c r="A158" s="298" t="s">
        <v>1362</v>
      </c>
      <c r="B158" s="298" t="s">
        <v>1363</v>
      </c>
      <c r="C158" s="299">
        <v>6</v>
      </c>
    </row>
    <row r="159" spans="1:3" ht="15.5" x14ac:dyDescent="0.35">
      <c r="A159" s="298" t="s">
        <v>1364</v>
      </c>
      <c r="B159" s="298" t="s">
        <v>1365</v>
      </c>
      <c r="C159" s="299">
        <v>4</v>
      </c>
    </row>
    <row r="160" spans="1:3" ht="15.5" x14ac:dyDescent="0.35">
      <c r="A160" s="298" t="s">
        <v>266</v>
      </c>
      <c r="B160" s="298" t="s">
        <v>1366</v>
      </c>
      <c r="C160" s="299">
        <v>6</v>
      </c>
    </row>
    <row r="161" spans="1:3" ht="15.5" x14ac:dyDescent="0.35">
      <c r="A161" s="298" t="s">
        <v>1367</v>
      </c>
      <c r="B161" s="298" t="s">
        <v>1368</v>
      </c>
      <c r="C161" s="299">
        <v>3</v>
      </c>
    </row>
    <row r="162" spans="1:3" ht="15.5" x14ac:dyDescent="0.35">
      <c r="A162" s="298" t="s">
        <v>1369</v>
      </c>
      <c r="B162" s="298" t="s">
        <v>1370</v>
      </c>
      <c r="C162" s="299">
        <v>4</v>
      </c>
    </row>
    <row r="163" spans="1:3" ht="15.5" x14ac:dyDescent="0.35">
      <c r="A163" s="298" t="s">
        <v>1371</v>
      </c>
      <c r="B163" s="298" t="s">
        <v>1372</v>
      </c>
      <c r="C163" s="299">
        <v>5</v>
      </c>
    </row>
    <row r="164" spans="1:3" ht="31" x14ac:dyDescent="0.35">
      <c r="A164" s="298" t="s">
        <v>1373</v>
      </c>
      <c r="B164" s="298" t="s">
        <v>1374</v>
      </c>
      <c r="C164" s="299">
        <v>3</v>
      </c>
    </row>
    <row r="165" spans="1:3" ht="15.5" x14ac:dyDescent="0.35">
      <c r="A165" s="298" t="s">
        <v>1375</v>
      </c>
      <c r="B165" s="298" t="s">
        <v>1376</v>
      </c>
      <c r="C165" s="299">
        <v>5</v>
      </c>
    </row>
    <row r="166" spans="1:3" ht="15.5" x14ac:dyDescent="0.35">
      <c r="A166" s="298" t="s">
        <v>1377</v>
      </c>
      <c r="B166" s="298" t="s">
        <v>1378</v>
      </c>
      <c r="C166" s="299">
        <v>5</v>
      </c>
    </row>
    <row r="167" spans="1:3" ht="15.5" x14ac:dyDescent="0.35">
      <c r="A167" s="298" t="s">
        <v>1379</v>
      </c>
      <c r="B167" s="298" t="s">
        <v>1380</v>
      </c>
      <c r="C167" s="299">
        <v>5</v>
      </c>
    </row>
    <row r="168" spans="1:3" ht="15.5" x14ac:dyDescent="0.35">
      <c r="A168" s="298" t="s">
        <v>1381</v>
      </c>
      <c r="B168" s="298" t="s">
        <v>1382</v>
      </c>
      <c r="C168" s="299">
        <v>5</v>
      </c>
    </row>
    <row r="169" spans="1:3" ht="15.5" x14ac:dyDescent="0.35">
      <c r="A169" s="298" t="s">
        <v>1383</v>
      </c>
      <c r="B169" s="298" t="s">
        <v>1384</v>
      </c>
      <c r="C169" s="299">
        <v>5</v>
      </c>
    </row>
    <row r="170" spans="1:3" ht="15.5" x14ac:dyDescent="0.35">
      <c r="A170" s="298" t="s">
        <v>299</v>
      </c>
      <c r="B170" s="298" t="s">
        <v>1385</v>
      </c>
      <c r="C170" s="299">
        <v>5</v>
      </c>
    </row>
    <row r="171" spans="1:3" ht="15.5" x14ac:dyDescent="0.35">
      <c r="A171" s="298" t="s">
        <v>1386</v>
      </c>
      <c r="B171" s="298" t="s">
        <v>1387</v>
      </c>
      <c r="C171" s="299">
        <v>6</v>
      </c>
    </row>
    <row r="172" spans="1:3" ht="15.5" x14ac:dyDescent="0.35">
      <c r="A172" s="298" t="s">
        <v>347</v>
      </c>
      <c r="B172" s="298" t="s">
        <v>1388</v>
      </c>
      <c r="C172" s="299">
        <v>4</v>
      </c>
    </row>
    <row r="173" spans="1:3" ht="15.5" x14ac:dyDescent="0.35">
      <c r="A173" s="298" t="s">
        <v>1389</v>
      </c>
      <c r="B173" s="298" t="s">
        <v>1390</v>
      </c>
      <c r="C173" s="299">
        <v>3</v>
      </c>
    </row>
    <row r="174" spans="1:3" ht="15.5" x14ac:dyDescent="0.35">
      <c r="A174" s="298" t="s">
        <v>1391</v>
      </c>
      <c r="B174" s="298" t="s">
        <v>1392</v>
      </c>
      <c r="C174" s="299">
        <v>4</v>
      </c>
    </row>
    <row r="175" spans="1:3" ht="15.5" x14ac:dyDescent="0.35">
      <c r="A175" s="298" t="s">
        <v>1393</v>
      </c>
      <c r="B175" s="298" t="s">
        <v>1394</v>
      </c>
      <c r="C175" s="299">
        <v>6</v>
      </c>
    </row>
    <row r="176" spans="1:3" ht="31" x14ac:dyDescent="0.35">
      <c r="A176" s="298" t="s">
        <v>1395</v>
      </c>
      <c r="B176" s="298" t="s">
        <v>1396</v>
      </c>
      <c r="C176" s="299">
        <v>5</v>
      </c>
    </row>
    <row r="177" spans="1:3" ht="15.5" x14ac:dyDescent="0.35">
      <c r="A177" s="298" t="s">
        <v>1397</v>
      </c>
      <c r="B177" s="298" t="s">
        <v>1398</v>
      </c>
      <c r="C177" s="299">
        <v>3</v>
      </c>
    </row>
    <row r="178" spans="1:3" ht="15.5" x14ac:dyDescent="0.35">
      <c r="A178" s="298" t="s">
        <v>1399</v>
      </c>
      <c r="B178" s="298" t="s">
        <v>1400</v>
      </c>
      <c r="C178" s="299">
        <v>5</v>
      </c>
    </row>
    <row r="179" spans="1:3" ht="15.5" x14ac:dyDescent="0.35">
      <c r="A179" s="298" t="s">
        <v>1401</v>
      </c>
      <c r="B179" s="298" t="s">
        <v>1402</v>
      </c>
      <c r="C179" s="299">
        <v>5</v>
      </c>
    </row>
    <row r="180" spans="1:3" ht="15.5" x14ac:dyDescent="0.35">
      <c r="A180" s="298" t="s">
        <v>1403</v>
      </c>
      <c r="B180" s="298" t="s">
        <v>1404</v>
      </c>
      <c r="C180" s="299">
        <v>4</v>
      </c>
    </row>
    <row r="181" spans="1:3" ht="15.5" x14ac:dyDescent="0.35">
      <c r="A181" s="298" t="s">
        <v>1405</v>
      </c>
      <c r="B181" s="298" t="s">
        <v>1086</v>
      </c>
      <c r="C181" s="299">
        <v>2</v>
      </c>
    </row>
    <row r="182" spans="1:3" ht="15.5" x14ac:dyDescent="0.35">
      <c r="A182" s="298" t="s">
        <v>1406</v>
      </c>
      <c r="B182" s="298" t="s">
        <v>1407</v>
      </c>
      <c r="C182" s="299">
        <v>3</v>
      </c>
    </row>
    <row r="183" spans="1:3" ht="15.5" x14ac:dyDescent="0.35">
      <c r="A183" s="298" t="s">
        <v>1408</v>
      </c>
      <c r="B183" s="298" t="s">
        <v>1409</v>
      </c>
      <c r="C183" s="299">
        <v>3</v>
      </c>
    </row>
    <row r="184" spans="1:3" ht="15.5" x14ac:dyDescent="0.35">
      <c r="A184" s="298" t="s">
        <v>1410</v>
      </c>
      <c r="B184" s="298" t="s">
        <v>1411</v>
      </c>
      <c r="C184" s="299">
        <v>5</v>
      </c>
    </row>
    <row r="185" spans="1:3" ht="15.5" x14ac:dyDescent="0.35">
      <c r="A185" s="298" t="s">
        <v>1412</v>
      </c>
      <c r="B185" s="298" t="s">
        <v>1413</v>
      </c>
      <c r="C185" s="299">
        <v>5</v>
      </c>
    </row>
    <row r="186" spans="1:3" ht="15.5" x14ac:dyDescent="0.35">
      <c r="A186" s="298" t="s">
        <v>1414</v>
      </c>
      <c r="B186" s="298" t="s">
        <v>1415</v>
      </c>
      <c r="C186" s="299">
        <v>2</v>
      </c>
    </row>
    <row r="187" spans="1:3" ht="15.5" x14ac:dyDescent="0.35">
      <c r="A187" s="298" t="s">
        <v>1416</v>
      </c>
      <c r="B187" s="298" t="s">
        <v>1417</v>
      </c>
      <c r="C187" s="299">
        <v>3</v>
      </c>
    </row>
    <row r="188" spans="1:3" ht="15.5" x14ac:dyDescent="0.35">
      <c r="A188" s="298" t="s">
        <v>1418</v>
      </c>
      <c r="B188" s="298" t="s">
        <v>1419</v>
      </c>
      <c r="C188" s="299">
        <v>4</v>
      </c>
    </row>
    <row r="189" spans="1:3" ht="15.5" x14ac:dyDescent="0.35">
      <c r="A189" s="298" t="s">
        <v>1420</v>
      </c>
      <c r="B189" s="298" t="s">
        <v>1421</v>
      </c>
      <c r="C189" s="299">
        <v>2</v>
      </c>
    </row>
    <row r="190" spans="1:3" ht="15.5" x14ac:dyDescent="0.35">
      <c r="A190" s="298" t="s">
        <v>1422</v>
      </c>
      <c r="B190" s="298" t="s">
        <v>1423</v>
      </c>
      <c r="C190" s="299">
        <v>2</v>
      </c>
    </row>
    <row r="191" spans="1:3" ht="15.5" x14ac:dyDescent="0.35">
      <c r="A191" s="298" t="s">
        <v>1424</v>
      </c>
      <c r="B191" s="298" t="s">
        <v>1425</v>
      </c>
      <c r="C191" s="299">
        <v>5</v>
      </c>
    </row>
    <row r="192" spans="1:3" ht="15.5" x14ac:dyDescent="0.35">
      <c r="A192" s="298" t="s">
        <v>1426</v>
      </c>
      <c r="B192" s="298" t="s">
        <v>1086</v>
      </c>
      <c r="C192" s="299">
        <v>2</v>
      </c>
    </row>
    <row r="193" spans="1:3" ht="15.5" x14ac:dyDescent="0.35">
      <c r="A193" s="298" t="s">
        <v>1427</v>
      </c>
      <c r="B193" s="298" t="s">
        <v>1428</v>
      </c>
      <c r="C193" s="299">
        <v>3</v>
      </c>
    </row>
    <row r="194" spans="1:3" ht="31" x14ac:dyDescent="0.35">
      <c r="A194" s="298" t="s">
        <v>1429</v>
      </c>
      <c r="B194" s="298" t="s">
        <v>1430</v>
      </c>
      <c r="C194" s="299">
        <v>3</v>
      </c>
    </row>
    <row r="195" spans="1:3" ht="31" x14ac:dyDescent="0.35">
      <c r="A195" s="298" t="s">
        <v>1431</v>
      </c>
      <c r="B195" s="298" t="s">
        <v>1432</v>
      </c>
      <c r="C195" s="299">
        <v>3</v>
      </c>
    </row>
    <row r="196" spans="1:3" ht="15.5" x14ac:dyDescent="0.35">
      <c r="A196" s="298" t="s">
        <v>1433</v>
      </c>
      <c r="B196" s="298" t="s">
        <v>1434</v>
      </c>
      <c r="C196" s="299">
        <v>5</v>
      </c>
    </row>
    <row r="197" spans="1:3" ht="15.5" x14ac:dyDescent="0.35">
      <c r="A197" s="298" t="s">
        <v>1435</v>
      </c>
      <c r="B197" s="298" t="s">
        <v>1436</v>
      </c>
      <c r="C197" s="299">
        <v>4</v>
      </c>
    </row>
    <row r="198" spans="1:3" ht="15.5" x14ac:dyDescent="0.35">
      <c r="A198" s="298" t="s">
        <v>1437</v>
      </c>
      <c r="B198" s="298" t="s">
        <v>1086</v>
      </c>
      <c r="C198" s="299">
        <v>2</v>
      </c>
    </row>
    <row r="199" spans="1:3" ht="15.5" x14ac:dyDescent="0.35">
      <c r="A199" s="298" t="s">
        <v>1438</v>
      </c>
      <c r="B199" s="298" t="s">
        <v>1439</v>
      </c>
      <c r="C199" s="299">
        <v>1</v>
      </c>
    </row>
    <row r="200" spans="1:3" ht="15.5" x14ac:dyDescent="0.35">
      <c r="A200" s="298" t="s">
        <v>1440</v>
      </c>
      <c r="B200" s="298" t="s">
        <v>1441</v>
      </c>
      <c r="C200" s="299">
        <v>4</v>
      </c>
    </row>
    <row r="201" spans="1:3" ht="15.5" x14ac:dyDescent="0.35">
      <c r="A201" s="298" t="s">
        <v>1442</v>
      </c>
      <c r="B201" s="298" t="s">
        <v>1443</v>
      </c>
      <c r="C201" s="299">
        <v>3</v>
      </c>
    </row>
    <row r="202" spans="1:3" ht="15.5" x14ac:dyDescent="0.35">
      <c r="A202" s="298" t="s">
        <v>1444</v>
      </c>
      <c r="B202" s="298" t="s">
        <v>1445</v>
      </c>
      <c r="C202" s="299">
        <v>4</v>
      </c>
    </row>
    <row r="203" spans="1:3" ht="15.5" x14ac:dyDescent="0.35">
      <c r="A203" s="298" t="s">
        <v>1446</v>
      </c>
      <c r="B203" s="298" t="s">
        <v>1447</v>
      </c>
      <c r="C203" s="299">
        <v>4</v>
      </c>
    </row>
    <row r="204" spans="1:3" ht="15.5" x14ac:dyDescent="0.35">
      <c r="A204" s="298" t="s">
        <v>1448</v>
      </c>
      <c r="B204" s="298" t="s">
        <v>1449</v>
      </c>
      <c r="C204" s="299">
        <v>4</v>
      </c>
    </row>
    <row r="205" spans="1:3" ht="15.5" x14ac:dyDescent="0.35">
      <c r="A205" s="298" t="s">
        <v>1450</v>
      </c>
      <c r="B205" s="298" t="s">
        <v>1451</v>
      </c>
      <c r="C205" s="299">
        <v>2</v>
      </c>
    </row>
    <row r="206" spans="1:3" ht="15.5" x14ac:dyDescent="0.35">
      <c r="A206" s="298" t="s">
        <v>1452</v>
      </c>
      <c r="B206" s="298" t="s">
        <v>1453</v>
      </c>
      <c r="C206" s="299">
        <v>3</v>
      </c>
    </row>
    <row r="207" spans="1:3" ht="15.5" x14ac:dyDescent="0.35">
      <c r="A207" s="298" t="s">
        <v>1454</v>
      </c>
      <c r="B207" s="298" t="s">
        <v>1455</v>
      </c>
      <c r="C207" s="299">
        <v>4</v>
      </c>
    </row>
    <row r="208" spans="1:3" ht="15.5" x14ac:dyDescent="0.35">
      <c r="A208" s="298" t="s">
        <v>1456</v>
      </c>
      <c r="B208" s="298" t="s">
        <v>1457</v>
      </c>
      <c r="C208" s="299">
        <v>2</v>
      </c>
    </row>
    <row r="209" spans="1:3" ht="15.5" x14ac:dyDescent="0.35">
      <c r="A209" s="298" t="s">
        <v>1458</v>
      </c>
      <c r="B209" s="298" t="s">
        <v>1459</v>
      </c>
      <c r="C209" s="299">
        <v>4</v>
      </c>
    </row>
    <row r="210" spans="1:3" ht="15.5" x14ac:dyDescent="0.35">
      <c r="A210" s="298" t="s">
        <v>1460</v>
      </c>
      <c r="B210" s="298" t="s">
        <v>1461</v>
      </c>
      <c r="C210" s="299">
        <v>4</v>
      </c>
    </row>
    <row r="211" spans="1:3" ht="15.5" x14ac:dyDescent="0.35">
      <c r="A211" s="298" t="s">
        <v>1462</v>
      </c>
      <c r="B211" s="298" t="s">
        <v>1463</v>
      </c>
      <c r="C211" s="299">
        <v>4</v>
      </c>
    </row>
    <row r="212" spans="1:3" ht="15.5" x14ac:dyDescent="0.35">
      <c r="A212" s="298" t="s">
        <v>1464</v>
      </c>
      <c r="B212" s="298" t="s">
        <v>1465</v>
      </c>
      <c r="C212" s="299">
        <v>3</v>
      </c>
    </row>
    <row r="213" spans="1:3" ht="15.5" x14ac:dyDescent="0.35">
      <c r="A213" s="298" t="s">
        <v>1466</v>
      </c>
      <c r="B213" s="298" t="s">
        <v>1086</v>
      </c>
      <c r="C213" s="299">
        <v>2</v>
      </c>
    </row>
    <row r="214" spans="1:3" ht="15.5" x14ac:dyDescent="0.35">
      <c r="A214" s="298" t="s">
        <v>1467</v>
      </c>
      <c r="B214" s="298" t="s">
        <v>1468</v>
      </c>
      <c r="C214" s="299">
        <v>1</v>
      </c>
    </row>
    <row r="215" spans="1:3" ht="15.5" x14ac:dyDescent="0.35">
      <c r="A215" s="298" t="s">
        <v>1469</v>
      </c>
      <c r="B215" s="298" t="s">
        <v>1470</v>
      </c>
      <c r="C215" s="299">
        <v>4</v>
      </c>
    </row>
    <row r="216" spans="1:3" ht="15.5" x14ac:dyDescent="0.35">
      <c r="A216" s="298" t="s">
        <v>1471</v>
      </c>
      <c r="B216" s="298" t="s">
        <v>1472</v>
      </c>
      <c r="C216" s="299">
        <v>4</v>
      </c>
    </row>
    <row r="217" spans="1:3" ht="15.5" x14ac:dyDescent="0.35">
      <c r="A217" s="298" t="s">
        <v>1473</v>
      </c>
      <c r="B217" s="298" t="s">
        <v>1474</v>
      </c>
      <c r="C217" s="299">
        <v>4</v>
      </c>
    </row>
    <row r="218" spans="1:3" ht="31" x14ac:dyDescent="0.35">
      <c r="A218" s="298" t="s">
        <v>1475</v>
      </c>
      <c r="B218" s="298" t="s">
        <v>1476</v>
      </c>
      <c r="C218" s="299">
        <v>4</v>
      </c>
    </row>
    <row r="219" spans="1:3" ht="15.5" x14ac:dyDescent="0.35">
      <c r="A219" s="298" t="s">
        <v>1477</v>
      </c>
      <c r="B219" s="298" t="s">
        <v>1478</v>
      </c>
      <c r="C219" s="299">
        <v>2</v>
      </c>
    </row>
    <row r="220" spans="1:3" ht="15.5" x14ac:dyDescent="0.35">
      <c r="A220" s="298" t="s">
        <v>1479</v>
      </c>
      <c r="B220" s="298" t="s">
        <v>1480</v>
      </c>
      <c r="C220" s="299">
        <v>1</v>
      </c>
    </row>
    <row r="221" spans="1:3" ht="15.5" x14ac:dyDescent="0.35">
      <c r="A221" s="298" t="s">
        <v>1481</v>
      </c>
      <c r="B221" s="298" t="s">
        <v>1482</v>
      </c>
      <c r="C221" s="299">
        <v>1</v>
      </c>
    </row>
    <row r="222" spans="1:3" ht="31" x14ac:dyDescent="0.35">
      <c r="A222" s="298" t="s">
        <v>1483</v>
      </c>
      <c r="B222" s="298" t="s">
        <v>1484</v>
      </c>
      <c r="C222" s="299">
        <v>4</v>
      </c>
    </row>
    <row r="223" spans="1:3" ht="15.5" x14ac:dyDescent="0.35">
      <c r="A223" s="298" t="s">
        <v>425</v>
      </c>
      <c r="B223" s="298" t="s">
        <v>1485</v>
      </c>
      <c r="C223" s="299">
        <v>7</v>
      </c>
    </row>
    <row r="224" spans="1:3" ht="15.5" x14ac:dyDescent="0.35">
      <c r="A224" s="298" t="s">
        <v>1486</v>
      </c>
      <c r="B224" s="298" t="s">
        <v>1487</v>
      </c>
      <c r="C224" s="299">
        <v>5</v>
      </c>
    </row>
    <row r="225" spans="1:3" ht="15.5" x14ac:dyDescent="0.35">
      <c r="A225" s="298" t="s">
        <v>397</v>
      </c>
      <c r="B225" s="298" t="s">
        <v>1488</v>
      </c>
      <c r="C225" s="299">
        <v>6</v>
      </c>
    </row>
    <row r="226" spans="1:3" ht="15.5" x14ac:dyDescent="0.35">
      <c r="A226" s="298" t="s">
        <v>1489</v>
      </c>
      <c r="B226" s="298" t="s">
        <v>1490</v>
      </c>
      <c r="C226" s="299">
        <v>5</v>
      </c>
    </row>
    <row r="227" spans="1:3" ht="15.5" x14ac:dyDescent="0.35">
      <c r="A227" s="298" t="s">
        <v>1491</v>
      </c>
      <c r="B227" s="298" t="s">
        <v>1492</v>
      </c>
      <c r="C227" s="299">
        <v>2</v>
      </c>
    </row>
    <row r="228" spans="1:3" ht="15.5" x14ac:dyDescent="0.35">
      <c r="A228" s="298" t="s">
        <v>1493</v>
      </c>
      <c r="B228" s="298" t="s">
        <v>1494</v>
      </c>
      <c r="C228" s="299">
        <v>3</v>
      </c>
    </row>
    <row r="229" spans="1:3" ht="15.5" x14ac:dyDescent="0.35">
      <c r="A229" s="298" t="s">
        <v>1495</v>
      </c>
      <c r="B229" s="298" t="s">
        <v>1496</v>
      </c>
      <c r="C229" s="299">
        <v>1</v>
      </c>
    </row>
    <row r="230" spans="1:3" ht="15.5" x14ac:dyDescent="0.35">
      <c r="A230" s="298" t="s">
        <v>1497</v>
      </c>
      <c r="B230" s="298" t="s">
        <v>1498</v>
      </c>
      <c r="C230" s="299">
        <v>7</v>
      </c>
    </row>
    <row r="231" spans="1:3" ht="15.5" x14ac:dyDescent="0.35">
      <c r="A231" s="298" t="s">
        <v>1499</v>
      </c>
      <c r="B231" s="298" t="s">
        <v>1500</v>
      </c>
      <c r="C231" s="299">
        <v>2</v>
      </c>
    </row>
    <row r="232" spans="1:3" ht="15.5" x14ac:dyDescent="0.35">
      <c r="A232" s="298" t="s">
        <v>1501</v>
      </c>
      <c r="B232" s="298" t="s">
        <v>1502</v>
      </c>
      <c r="C232" s="299">
        <v>5</v>
      </c>
    </row>
    <row r="233" spans="1:3" ht="15.5" x14ac:dyDescent="0.35">
      <c r="A233" s="298" t="s">
        <v>1503</v>
      </c>
      <c r="B233" s="298" t="s">
        <v>1086</v>
      </c>
      <c r="C233" s="299">
        <v>2</v>
      </c>
    </row>
    <row r="234" spans="1:3" ht="15.5" x14ac:dyDescent="0.35">
      <c r="A234" s="298" t="s">
        <v>1504</v>
      </c>
      <c r="B234" s="298" t="s">
        <v>1505</v>
      </c>
      <c r="C234" s="299">
        <v>6</v>
      </c>
    </row>
    <row r="235" spans="1:3" ht="15.5" x14ac:dyDescent="0.35">
      <c r="A235" s="298" t="s">
        <v>385</v>
      </c>
      <c r="B235" s="298" t="s">
        <v>1506</v>
      </c>
      <c r="C235" s="299">
        <v>4</v>
      </c>
    </row>
    <row r="236" spans="1:3" ht="15.5" x14ac:dyDescent="0.35">
      <c r="A236" s="298" t="s">
        <v>1507</v>
      </c>
      <c r="B236" s="298" t="s">
        <v>1508</v>
      </c>
      <c r="C236" s="299">
        <v>6</v>
      </c>
    </row>
    <row r="237" spans="1:3" ht="15.5" x14ac:dyDescent="0.35">
      <c r="A237" s="298" t="s">
        <v>1509</v>
      </c>
      <c r="B237" s="298" t="s">
        <v>1510</v>
      </c>
      <c r="C237" s="299">
        <v>4</v>
      </c>
    </row>
    <row r="238" spans="1:3" ht="15.5" x14ac:dyDescent="0.35">
      <c r="A238" s="298" t="s">
        <v>1511</v>
      </c>
      <c r="B238" s="298" t="s">
        <v>1512</v>
      </c>
      <c r="C238" s="299">
        <v>6</v>
      </c>
    </row>
    <row r="239" spans="1:3" ht="15.5" x14ac:dyDescent="0.35">
      <c r="A239" s="298" t="s">
        <v>319</v>
      </c>
      <c r="B239" s="298" t="s">
        <v>1513</v>
      </c>
      <c r="C239" s="299">
        <v>4</v>
      </c>
    </row>
    <row r="240" spans="1:3" ht="15.5" x14ac:dyDescent="0.35">
      <c r="A240" s="298" t="s">
        <v>1514</v>
      </c>
      <c r="B240" s="298" t="s">
        <v>1515</v>
      </c>
      <c r="C240" s="299">
        <v>7</v>
      </c>
    </row>
    <row r="241" spans="1:3" ht="15.5" x14ac:dyDescent="0.35">
      <c r="A241" s="298" t="s">
        <v>1516</v>
      </c>
      <c r="B241" s="298" t="s">
        <v>1517</v>
      </c>
      <c r="C241" s="299">
        <v>8</v>
      </c>
    </row>
    <row r="242" spans="1:3" ht="15.5" x14ac:dyDescent="0.35">
      <c r="A242" s="298" t="s">
        <v>1518</v>
      </c>
      <c r="B242" s="298" t="s">
        <v>1519</v>
      </c>
      <c r="C242" s="299">
        <v>6</v>
      </c>
    </row>
    <row r="243" spans="1:3" ht="15.5" x14ac:dyDescent="0.35">
      <c r="A243" s="298" t="s">
        <v>1520</v>
      </c>
      <c r="B243" s="298" t="s">
        <v>1521</v>
      </c>
      <c r="C243" s="299">
        <v>5</v>
      </c>
    </row>
    <row r="244" spans="1:3" ht="15.5" x14ac:dyDescent="0.35">
      <c r="A244" s="298" t="s">
        <v>1522</v>
      </c>
      <c r="B244" s="298" t="s">
        <v>1523</v>
      </c>
      <c r="C244" s="299">
        <v>6</v>
      </c>
    </row>
    <row r="245" spans="1:3" ht="31" x14ac:dyDescent="0.35">
      <c r="A245" s="298" t="s">
        <v>1524</v>
      </c>
      <c r="B245" s="298" t="s">
        <v>1525</v>
      </c>
      <c r="C245" s="299">
        <v>1</v>
      </c>
    </row>
    <row r="246" spans="1:3" ht="15.5" x14ac:dyDescent="0.35">
      <c r="A246" s="298" t="s">
        <v>1526</v>
      </c>
      <c r="B246" s="298" t="s">
        <v>1527</v>
      </c>
      <c r="C246" s="299">
        <v>4</v>
      </c>
    </row>
    <row r="247" spans="1:3" ht="15.5" x14ac:dyDescent="0.35">
      <c r="A247" s="298" t="s">
        <v>1528</v>
      </c>
      <c r="B247" s="298" t="s">
        <v>1529</v>
      </c>
      <c r="C247" s="299">
        <v>5</v>
      </c>
    </row>
    <row r="248" spans="1:3" ht="15.5" x14ac:dyDescent="0.35">
      <c r="A248" s="298" t="s">
        <v>1530</v>
      </c>
      <c r="B248" s="298" t="s">
        <v>1086</v>
      </c>
      <c r="C248" s="299">
        <v>2</v>
      </c>
    </row>
    <row r="249" spans="1:3" ht="15.5" x14ac:dyDescent="0.35">
      <c r="A249" s="298" t="s">
        <v>1531</v>
      </c>
      <c r="B249" s="298" t="s">
        <v>1532</v>
      </c>
      <c r="C249" s="299">
        <v>8</v>
      </c>
    </row>
    <row r="250" spans="1:3" ht="15.5" x14ac:dyDescent="0.35">
      <c r="A250" s="298" t="s">
        <v>1533</v>
      </c>
      <c r="B250" s="298" t="s">
        <v>1534</v>
      </c>
      <c r="C250" s="299">
        <v>8</v>
      </c>
    </row>
    <row r="251" spans="1:3" ht="31" x14ac:dyDescent="0.35">
      <c r="A251" s="298" t="s">
        <v>1535</v>
      </c>
      <c r="B251" s="298" t="s">
        <v>1536</v>
      </c>
      <c r="C251" s="299">
        <v>7</v>
      </c>
    </row>
    <row r="252" spans="1:3" ht="15.5" x14ac:dyDescent="0.35">
      <c r="A252" s="298" t="s">
        <v>1537</v>
      </c>
      <c r="B252" s="298" t="s">
        <v>1538</v>
      </c>
      <c r="C252" s="299">
        <v>5</v>
      </c>
    </row>
    <row r="253" spans="1:3" ht="15.5" x14ac:dyDescent="0.35">
      <c r="A253" s="298" t="s">
        <v>1539</v>
      </c>
      <c r="B253" s="298" t="s">
        <v>1540</v>
      </c>
      <c r="C253" s="299">
        <v>7</v>
      </c>
    </row>
    <row r="254" spans="1:3" ht="31" x14ac:dyDescent="0.35">
      <c r="A254" s="298" t="s">
        <v>1541</v>
      </c>
      <c r="B254" s="298" t="s">
        <v>1542</v>
      </c>
      <c r="C254" s="299">
        <v>4</v>
      </c>
    </row>
    <row r="255" spans="1:3" ht="15.5" x14ac:dyDescent="0.35">
      <c r="A255" s="298" t="s">
        <v>1543</v>
      </c>
      <c r="B255" s="298" t="s">
        <v>1544</v>
      </c>
      <c r="C255" s="299">
        <v>4</v>
      </c>
    </row>
    <row r="256" spans="1:3" ht="15.5" x14ac:dyDescent="0.35">
      <c r="A256" s="298" t="s">
        <v>1545</v>
      </c>
      <c r="B256" s="298" t="s">
        <v>1546</v>
      </c>
      <c r="C256" s="299">
        <v>5</v>
      </c>
    </row>
    <row r="257" spans="1:3" ht="15.5" x14ac:dyDescent="0.35">
      <c r="A257" s="298" t="s">
        <v>1547</v>
      </c>
      <c r="B257" s="298" t="s">
        <v>1548</v>
      </c>
      <c r="C257" s="299">
        <v>8</v>
      </c>
    </row>
    <row r="258" spans="1:3" ht="15.5" x14ac:dyDescent="0.35">
      <c r="A258" s="298" t="s">
        <v>1549</v>
      </c>
      <c r="B258" s="298" t="s">
        <v>1550</v>
      </c>
      <c r="C258" s="299">
        <v>4</v>
      </c>
    </row>
    <row r="259" spans="1:3" ht="15.5" x14ac:dyDescent="0.35">
      <c r="A259" s="298" t="s">
        <v>1551</v>
      </c>
      <c r="B259" s="298" t="s">
        <v>1086</v>
      </c>
      <c r="C259" s="299">
        <v>3</v>
      </c>
    </row>
    <row r="260" spans="1:3" ht="15.5" x14ac:dyDescent="0.35">
      <c r="A260" s="298" t="s">
        <v>1552</v>
      </c>
      <c r="B260" s="298" t="s">
        <v>1553</v>
      </c>
      <c r="C260" s="299">
        <v>5</v>
      </c>
    </row>
    <row r="261" spans="1:3" ht="15.5" x14ac:dyDescent="0.35">
      <c r="A261" s="298" t="s">
        <v>1554</v>
      </c>
      <c r="B261" s="298" t="s">
        <v>1555</v>
      </c>
      <c r="C261" s="299">
        <v>8</v>
      </c>
    </row>
    <row r="262" spans="1:3" ht="15.5" x14ac:dyDescent="0.35">
      <c r="A262" s="298" t="s">
        <v>1556</v>
      </c>
      <c r="B262" s="298" t="s">
        <v>1557</v>
      </c>
      <c r="C262" s="299">
        <v>5</v>
      </c>
    </row>
    <row r="263" spans="1:3" ht="15.5" x14ac:dyDescent="0.35">
      <c r="A263" s="298" t="s">
        <v>1558</v>
      </c>
      <c r="B263" s="298" t="s">
        <v>1559</v>
      </c>
      <c r="C263" s="299">
        <v>4</v>
      </c>
    </row>
    <row r="264" spans="1:3" ht="15.5" x14ac:dyDescent="0.35">
      <c r="A264" s="298" t="s">
        <v>1560</v>
      </c>
      <c r="B264" s="298" t="s">
        <v>1561</v>
      </c>
      <c r="C264" s="299">
        <v>4</v>
      </c>
    </row>
    <row r="265" spans="1:3" ht="15.5" x14ac:dyDescent="0.35">
      <c r="A265" s="298" t="s">
        <v>1562</v>
      </c>
      <c r="B265" s="298" t="s">
        <v>1563</v>
      </c>
      <c r="C265" s="299">
        <v>5</v>
      </c>
    </row>
    <row r="266" spans="1:3" ht="15.5" x14ac:dyDescent="0.35">
      <c r="A266" s="298" t="s">
        <v>1564</v>
      </c>
      <c r="B266" s="298" t="s">
        <v>1565</v>
      </c>
      <c r="C266" s="299">
        <v>6</v>
      </c>
    </row>
    <row r="267" spans="1:3" ht="15.5" x14ac:dyDescent="0.35">
      <c r="A267" s="298" t="s">
        <v>1566</v>
      </c>
      <c r="B267" s="298" t="s">
        <v>1567</v>
      </c>
      <c r="C267" s="299">
        <v>5</v>
      </c>
    </row>
    <row r="268" spans="1:3" ht="15.5" x14ac:dyDescent="0.35">
      <c r="A268" s="298" t="s">
        <v>291</v>
      </c>
      <c r="B268" s="298" t="s">
        <v>1568</v>
      </c>
      <c r="C268" s="299">
        <v>6</v>
      </c>
    </row>
    <row r="269" spans="1:3" ht="31" x14ac:dyDescent="0.35">
      <c r="A269" s="298" t="s">
        <v>1569</v>
      </c>
      <c r="B269" s="298" t="s">
        <v>1570</v>
      </c>
      <c r="C269" s="299">
        <v>8</v>
      </c>
    </row>
    <row r="270" spans="1:3" ht="31" x14ac:dyDescent="0.35">
      <c r="A270" s="298" t="s">
        <v>1571</v>
      </c>
      <c r="B270" s="298" t="s">
        <v>1572</v>
      </c>
      <c r="C270" s="299">
        <v>7</v>
      </c>
    </row>
    <row r="271" spans="1:3" ht="15.5" x14ac:dyDescent="0.35">
      <c r="A271" s="298" t="s">
        <v>1573</v>
      </c>
      <c r="B271" s="298" t="s">
        <v>1574</v>
      </c>
      <c r="C271" s="299">
        <v>6</v>
      </c>
    </row>
    <row r="272" spans="1:3" ht="15.5" x14ac:dyDescent="0.35">
      <c r="A272" s="298" t="s">
        <v>1575</v>
      </c>
      <c r="B272" s="298" t="s">
        <v>1576</v>
      </c>
      <c r="C272" s="299">
        <v>8</v>
      </c>
    </row>
    <row r="273" spans="1:3" ht="31" x14ac:dyDescent="0.35">
      <c r="A273" s="298" t="s">
        <v>1577</v>
      </c>
      <c r="B273" s="298" t="s">
        <v>1578</v>
      </c>
      <c r="C273" s="299">
        <v>4</v>
      </c>
    </row>
    <row r="274" spans="1:3" ht="15.5" x14ac:dyDescent="0.35">
      <c r="A274" s="298" t="s">
        <v>1579</v>
      </c>
      <c r="B274" s="298" t="s">
        <v>1580</v>
      </c>
      <c r="C274" s="299">
        <v>8</v>
      </c>
    </row>
    <row r="275" spans="1:3" ht="15.5" x14ac:dyDescent="0.35">
      <c r="A275" s="298" t="s">
        <v>1581</v>
      </c>
      <c r="B275" s="298" t="s">
        <v>1582</v>
      </c>
      <c r="C275" s="299">
        <v>6</v>
      </c>
    </row>
    <row r="276" spans="1:3" ht="15.5" x14ac:dyDescent="0.35">
      <c r="A276" s="298" t="s">
        <v>1583</v>
      </c>
      <c r="B276" s="298" t="s">
        <v>1584</v>
      </c>
      <c r="C276" s="299">
        <v>6</v>
      </c>
    </row>
    <row r="277" spans="1:3" ht="15.5" x14ac:dyDescent="0.35">
      <c r="A277" s="298" t="s">
        <v>454</v>
      </c>
      <c r="B277" s="298" t="s">
        <v>1585</v>
      </c>
      <c r="C277" s="299">
        <v>6</v>
      </c>
    </row>
    <row r="278" spans="1:3" ht="15.5" x14ac:dyDescent="0.35">
      <c r="A278" s="298" t="s">
        <v>1586</v>
      </c>
      <c r="B278" s="298" t="s">
        <v>1587</v>
      </c>
      <c r="C278" s="299">
        <v>4</v>
      </c>
    </row>
    <row r="279" spans="1:3" ht="15.5" x14ac:dyDescent="0.35">
      <c r="A279" s="298" t="s">
        <v>1588</v>
      </c>
      <c r="B279" s="298" t="s">
        <v>1086</v>
      </c>
      <c r="C279" s="299">
        <v>2</v>
      </c>
    </row>
    <row r="280" spans="1:3" ht="15.5" x14ac:dyDescent="0.35">
      <c r="A280" s="298" t="s">
        <v>1589</v>
      </c>
      <c r="B280" s="298" t="s">
        <v>1590</v>
      </c>
      <c r="C280" s="299">
        <v>2</v>
      </c>
    </row>
    <row r="281" spans="1:3" ht="15.5" x14ac:dyDescent="0.35">
      <c r="A281" s="298" t="s">
        <v>1591</v>
      </c>
      <c r="B281" s="298" t="s">
        <v>1592</v>
      </c>
      <c r="C281" s="299">
        <v>5</v>
      </c>
    </row>
    <row r="282" spans="1:3" ht="15.5" x14ac:dyDescent="0.35">
      <c r="A282" s="298" t="s">
        <v>1593</v>
      </c>
      <c r="B282" s="298" t="s">
        <v>1594</v>
      </c>
      <c r="C282" s="299">
        <v>5</v>
      </c>
    </row>
    <row r="283" spans="1:3" ht="15.5" x14ac:dyDescent="0.35">
      <c r="A283" s="298" t="s">
        <v>1595</v>
      </c>
      <c r="B283" s="298" t="s">
        <v>1596</v>
      </c>
      <c r="C283" s="299">
        <v>4</v>
      </c>
    </row>
    <row r="284" spans="1:3" ht="31" x14ac:dyDescent="0.35">
      <c r="A284" s="298" t="s">
        <v>1597</v>
      </c>
      <c r="B284" s="298" t="s">
        <v>1598</v>
      </c>
      <c r="C284" s="299">
        <v>4</v>
      </c>
    </row>
    <row r="285" spans="1:3" ht="15.5" x14ac:dyDescent="0.35">
      <c r="A285" s="298" t="s">
        <v>1599</v>
      </c>
      <c r="B285" s="298" t="s">
        <v>1600</v>
      </c>
      <c r="C285" s="299">
        <v>8</v>
      </c>
    </row>
    <row r="286" spans="1:3" ht="31" x14ac:dyDescent="0.35">
      <c r="A286" s="298" t="s">
        <v>1601</v>
      </c>
      <c r="B286" s="298" t="s">
        <v>1602</v>
      </c>
      <c r="C286" s="299">
        <v>7</v>
      </c>
    </row>
    <row r="287" spans="1:3" ht="31" x14ac:dyDescent="0.35">
      <c r="A287" s="298" t="s">
        <v>1603</v>
      </c>
      <c r="B287" s="298" t="s">
        <v>1604</v>
      </c>
      <c r="C287" s="299">
        <v>6</v>
      </c>
    </row>
    <row r="288" spans="1:3" ht="31" x14ac:dyDescent="0.35">
      <c r="A288" s="298" t="s">
        <v>1605</v>
      </c>
      <c r="B288" s="298" t="s">
        <v>1606</v>
      </c>
      <c r="C288" s="299">
        <v>8</v>
      </c>
    </row>
    <row r="289" spans="1:3" ht="31" x14ac:dyDescent="0.35">
      <c r="A289" s="298" t="s">
        <v>1607</v>
      </c>
      <c r="B289" s="298" t="s">
        <v>1608</v>
      </c>
      <c r="C289" s="299">
        <v>7</v>
      </c>
    </row>
    <row r="290" spans="1:3" ht="15.5" x14ac:dyDescent="0.35">
      <c r="A290" s="298" t="s">
        <v>1609</v>
      </c>
      <c r="B290" s="298" t="s">
        <v>1610</v>
      </c>
      <c r="C290" s="299">
        <v>6</v>
      </c>
    </row>
    <row r="291" spans="1:3" ht="31" x14ac:dyDescent="0.35">
      <c r="A291" s="298" t="s">
        <v>1611</v>
      </c>
      <c r="B291" s="298" t="s">
        <v>1612</v>
      </c>
      <c r="C291" s="299">
        <v>4</v>
      </c>
    </row>
    <row r="292" spans="1:3" ht="15.5" x14ac:dyDescent="0.35">
      <c r="A292" s="298" t="s">
        <v>1613</v>
      </c>
      <c r="B292" s="298" t="s">
        <v>1614</v>
      </c>
      <c r="C292" s="299">
        <v>4</v>
      </c>
    </row>
    <row r="293" spans="1:3" ht="15.5" x14ac:dyDescent="0.35">
      <c r="A293" s="298" t="s">
        <v>1615</v>
      </c>
      <c r="B293" s="298" t="s">
        <v>1616</v>
      </c>
      <c r="C293" s="299">
        <v>5</v>
      </c>
    </row>
    <row r="294" spans="1:3" ht="15.5" x14ac:dyDescent="0.35">
      <c r="A294" s="298" t="s">
        <v>1617</v>
      </c>
      <c r="B294" s="298" t="s">
        <v>1618</v>
      </c>
      <c r="C294" s="299">
        <v>1</v>
      </c>
    </row>
    <row r="295" spans="1:3" ht="15.5" x14ac:dyDescent="0.35">
      <c r="A295" s="298" t="s">
        <v>1619</v>
      </c>
      <c r="B295" s="298" t="s">
        <v>1620</v>
      </c>
      <c r="C295" s="299">
        <v>4</v>
      </c>
    </row>
    <row r="296" spans="1:3" ht="15.5" x14ac:dyDescent="0.35">
      <c r="A296" s="298" t="s">
        <v>1621</v>
      </c>
      <c r="B296" s="298" t="s">
        <v>1622</v>
      </c>
      <c r="C296" s="299">
        <v>7</v>
      </c>
    </row>
    <row r="297" spans="1:3" ht="15.5" x14ac:dyDescent="0.35">
      <c r="A297" s="298" t="s">
        <v>1623</v>
      </c>
      <c r="B297" s="298" t="s">
        <v>1624</v>
      </c>
      <c r="C297" s="299">
        <v>6</v>
      </c>
    </row>
    <row r="298" spans="1:3" ht="15.5" x14ac:dyDescent="0.35">
      <c r="A298" s="298" t="s">
        <v>1625</v>
      </c>
      <c r="B298" s="298" t="s">
        <v>1626</v>
      </c>
      <c r="C298" s="299">
        <v>5</v>
      </c>
    </row>
    <row r="299" spans="1:3" ht="15.5" x14ac:dyDescent="0.35">
      <c r="A299" s="298" t="s">
        <v>1627</v>
      </c>
      <c r="B299" s="298" t="s">
        <v>1628</v>
      </c>
      <c r="C299" s="299">
        <v>5</v>
      </c>
    </row>
    <row r="300" spans="1:3" ht="15.5" x14ac:dyDescent="0.35">
      <c r="A300" s="298" t="s">
        <v>1629</v>
      </c>
      <c r="B300" s="298" t="s">
        <v>1630</v>
      </c>
      <c r="C300" s="299">
        <v>3</v>
      </c>
    </row>
    <row r="301" spans="1:3" ht="15.5" x14ac:dyDescent="0.35">
      <c r="A301" s="298" t="s">
        <v>1631</v>
      </c>
      <c r="B301" s="298" t="s">
        <v>1632</v>
      </c>
      <c r="C301" s="299">
        <v>6</v>
      </c>
    </row>
    <row r="302" spans="1:3" ht="15.5" x14ac:dyDescent="0.35">
      <c r="A302" s="298" t="s">
        <v>1633</v>
      </c>
      <c r="B302" s="298" t="s">
        <v>1634</v>
      </c>
      <c r="C302" s="299">
        <v>5</v>
      </c>
    </row>
    <row r="303" spans="1:3" ht="15.5" x14ac:dyDescent="0.35">
      <c r="A303" s="298" t="s">
        <v>1635</v>
      </c>
      <c r="B303" s="298" t="s">
        <v>1636</v>
      </c>
      <c r="C303" s="299">
        <v>5</v>
      </c>
    </row>
    <row r="304" spans="1:3" ht="15.5" x14ac:dyDescent="0.35">
      <c r="A304" s="298" t="s">
        <v>1637</v>
      </c>
      <c r="B304" s="298" t="s">
        <v>1638</v>
      </c>
      <c r="C304" s="299">
        <v>6</v>
      </c>
    </row>
    <row r="305" spans="1:3" ht="15.5" x14ac:dyDescent="0.35">
      <c r="A305" s="298" t="s">
        <v>1639</v>
      </c>
      <c r="B305" s="298" t="s">
        <v>1640</v>
      </c>
      <c r="C305" s="299">
        <v>5</v>
      </c>
    </row>
    <row r="306" spans="1:3" ht="15.5" x14ac:dyDescent="0.35">
      <c r="A306" s="298" t="s">
        <v>1641</v>
      </c>
      <c r="B306" s="298" t="s">
        <v>1642</v>
      </c>
      <c r="C306" s="299">
        <v>5</v>
      </c>
    </row>
    <row r="307" spans="1:3" ht="15.5" x14ac:dyDescent="0.35">
      <c r="A307" s="298" t="s">
        <v>1643</v>
      </c>
      <c r="B307" s="298" t="s">
        <v>1086</v>
      </c>
      <c r="C307" s="299">
        <v>2</v>
      </c>
    </row>
    <row r="308" spans="1:3" ht="15.5" x14ac:dyDescent="0.35">
      <c r="A308" s="298" t="s">
        <v>1644</v>
      </c>
      <c r="B308" s="298" t="s">
        <v>1645</v>
      </c>
      <c r="C308" s="299">
        <v>1</v>
      </c>
    </row>
    <row r="309" spans="1:3" ht="15.5" x14ac:dyDescent="0.35">
      <c r="A309" s="298" t="s">
        <v>1646</v>
      </c>
      <c r="B309" s="298" t="s">
        <v>1647</v>
      </c>
      <c r="C309" s="299">
        <v>4</v>
      </c>
    </row>
    <row r="310" spans="1:3" ht="15.5" x14ac:dyDescent="0.35">
      <c r="A310" s="298" t="s">
        <v>1648</v>
      </c>
      <c r="B310" s="298" t="s">
        <v>1649</v>
      </c>
      <c r="C310" s="299">
        <v>5</v>
      </c>
    </row>
    <row r="311" spans="1:3" ht="15.5" x14ac:dyDescent="0.35">
      <c r="A311" s="298" t="s">
        <v>1650</v>
      </c>
      <c r="B311" s="298" t="s">
        <v>1651</v>
      </c>
      <c r="C311" s="299">
        <v>3</v>
      </c>
    </row>
    <row r="312" spans="1:3" ht="15.5" x14ac:dyDescent="0.35">
      <c r="A312" s="298" t="s">
        <v>1652</v>
      </c>
      <c r="B312" s="298" t="s">
        <v>1653</v>
      </c>
      <c r="C312" s="299">
        <v>6</v>
      </c>
    </row>
    <row r="313" spans="1:3" ht="15.5" x14ac:dyDescent="0.35">
      <c r="A313" s="298" t="s">
        <v>1654</v>
      </c>
      <c r="B313" s="298" t="s">
        <v>1655</v>
      </c>
      <c r="C313" s="299">
        <v>4</v>
      </c>
    </row>
    <row r="314" spans="1:3" ht="15.5" x14ac:dyDescent="0.35">
      <c r="A314" s="298" t="s">
        <v>1656</v>
      </c>
      <c r="B314" s="298" t="s">
        <v>1657</v>
      </c>
      <c r="C314" s="299">
        <v>5</v>
      </c>
    </row>
    <row r="315" spans="1:3" ht="15.5" x14ac:dyDescent="0.35">
      <c r="A315" s="298" t="s">
        <v>1658</v>
      </c>
      <c r="B315" s="298" t="s">
        <v>1659</v>
      </c>
      <c r="C315" s="299">
        <v>4</v>
      </c>
    </row>
    <row r="316" spans="1:3" ht="15.5" x14ac:dyDescent="0.35">
      <c r="A316" s="298" t="s">
        <v>1660</v>
      </c>
      <c r="B316" s="298" t="s">
        <v>1661</v>
      </c>
      <c r="C316" s="299">
        <v>6</v>
      </c>
    </row>
    <row r="317" spans="1:3" ht="15.5" x14ac:dyDescent="0.35">
      <c r="A317" s="298" t="s">
        <v>1662</v>
      </c>
      <c r="B317" s="298" t="s">
        <v>1663</v>
      </c>
      <c r="C317" s="299">
        <v>6</v>
      </c>
    </row>
    <row r="318" spans="1:3" ht="15.5" x14ac:dyDescent="0.35">
      <c r="A318" s="298" t="s">
        <v>1664</v>
      </c>
      <c r="B318" s="298" t="s">
        <v>1665</v>
      </c>
      <c r="C318" s="299">
        <v>4</v>
      </c>
    </row>
    <row r="319" spans="1:3" ht="15.5" x14ac:dyDescent="0.35">
      <c r="A319" s="298" t="s">
        <v>1666</v>
      </c>
      <c r="B319" s="298" t="s">
        <v>1667</v>
      </c>
      <c r="C319" s="299">
        <v>6</v>
      </c>
    </row>
    <row r="320" spans="1:3" ht="15.5" x14ac:dyDescent="0.35">
      <c r="A320" s="298" t="s">
        <v>1668</v>
      </c>
      <c r="B320" s="298" t="s">
        <v>1669</v>
      </c>
      <c r="C320" s="299">
        <v>3</v>
      </c>
    </row>
    <row r="321" spans="1:3" ht="15.5" x14ac:dyDescent="0.35">
      <c r="A321" s="298" t="s">
        <v>1670</v>
      </c>
      <c r="B321" s="298" t="s">
        <v>1671</v>
      </c>
      <c r="C321" s="299">
        <v>5</v>
      </c>
    </row>
    <row r="322" spans="1:3" ht="15.5" x14ac:dyDescent="0.35">
      <c r="A322" s="298" t="s">
        <v>1672</v>
      </c>
      <c r="B322" s="298" t="s">
        <v>1673</v>
      </c>
      <c r="C322" s="299">
        <v>4</v>
      </c>
    </row>
    <row r="323" spans="1:3" ht="15.5" x14ac:dyDescent="0.35">
      <c r="A323" s="298" t="s">
        <v>1674</v>
      </c>
      <c r="B323" s="298" t="s">
        <v>1675</v>
      </c>
      <c r="C323" s="299">
        <v>3</v>
      </c>
    </row>
    <row r="324" spans="1:3" ht="15.5" x14ac:dyDescent="0.35">
      <c r="A324" s="298" t="s">
        <v>1676</v>
      </c>
      <c r="B324" s="298" t="s">
        <v>1677</v>
      </c>
      <c r="C324" s="299">
        <v>4</v>
      </c>
    </row>
    <row r="325" spans="1:3" ht="15.5" x14ac:dyDescent="0.35">
      <c r="A325" s="298" t="s">
        <v>1678</v>
      </c>
      <c r="B325" s="298" t="s">
        <v>1679</v>
      </c>
      <c r="C325" s="299">
        <v>5</v>
      </c>
    </row>
    <row r="326" spans="1:3" ht="15.5" x14ac:dyDescent="0.35">
      <c r="A326" s="298" t="s">
        <v>1680</v>
      </c>
      <c r="B326" s="298" t="s">
        <v>1681</v>
      </c>
      <c r="C326" s="299">
        <v>4</v>
      </c>
    </row>
    <row r="327" spans="1:3" ht="15.5" x14ac:dyDescent="0.35">
      <c r="A327" s="298" t="s">
        <v>1682</v>
      </c>
      <c r="B327" s="298" t="s">
        <v>1683</v>
      </c>
      <c r="C327" s="299">
        <v>5</v>
      </c>
    </row>
    <row r="328" spans="1:3" ht="15.5" x14ac:dyDescent="0.35">
      <c r="A328" s="298" t="s">
        <v>1684</v>
      </c>
      <c r="B328" s="298" t="s">
        <v>1685</v>
      </c>
      <c r="C328" s="299">
        <v>4</v>
      </c>
    </row>
    <row r="329" spans="1:3" ht="15.5" x14ac:dyDescent="0.35">
      <c r="A329" s="298" t="s">
        <v>1686</v>
      </c>
      <c r="B329" s="298" t="s">
        <v>1687</v>
      </c>
      <c r="C329" s="299">
        <v>4</v>
      </c>
    </row>
    <row r="330" spans="1:3" ht="15.5" x14ac:dyDescent="0.35">
      <c r="A330" s="298" t="s">
        <v>1688</v>
      </c>
      <c r="B330" s="298" t="s">
        <v>1689</v>
      </c>
      <c r="C330" s="299">
        <v>5</v>
      </c>
    </row>
    <row r="331" spans="1:3" ht="31" x14ac:dyDescent="0.35">
      <c r="A331" s="298" t="s">
        <v>1690</v>
      </c>
      <c r="B331" s="298" t="s">
        <v>1691</v>
      </c>
      <c r="C331" s="299">
        <v>6</v>
      </c>
    </row>
    <row r="332" spans="1:3" ht="15.5" x14ac:dyDescent="0.35">
      <c r="A332" s="298" t="s">
        <v>1692</v>
      </c>
      <c r="B332" s="298" t="s">
        <v>1693</v>
      </c>
      <c r="C332" s="299">
        <v>5</v>
      </c>
    </row>
    <row r="333" spans="1:3" ht="15.5" x14ac:dyDescent="0.35">
      <c r="A333" s="298" t="s">
        <v>1694</v>
      </c>
      <c r="B333" s="298" t="s">
        <v>1695</v>
      </c>
      <c r="C333" s="299">
        <v>5</v>
      </c>
    </row>
    <row r="334" spans="1:3" ht="15.5" x14ac:dyDescent="0.35">
      <c r="A334" s="298" t="s">
        <v>1696</v>
      </c>
      <c r="B334" s="298" t="s">
        <v>1697</v>
      </c>
      <c r="C334" s="299">
        <v>6</v>
      </c>
    </row>
    <row r="335" spans="1:3" ht="15.5" x14ac:dyDescent="0.35">
      <c r="A335" s="298" t="s">
        <v>1698</v>
      </c>
      <c r="B335" s="298" t="s">
        <v>1699</v>
      </c>
      <c r="C335" s="299">
        <v>5</v>
      </c>
    </row>
    <row r="336" spans="1:3" ht="15.5" x14ac:dyDescent="0.35">
      <c r="A336" s="298" t="s">
        <v>1700</v>
      </c>
      <c r="B336" s="298" t="s">
        <v>1701</v>
      </c>
      <c r="C336" s="299">
        <v>5</v>
      </c>
    </row>
    <row r="337" spans="1:3" ht="15.5" x14ac:dyDescent="0.35">
      <c r="A337" s="298" t="s">
        <v>1702</v>
      </c>
      <c r="B337" s="298" t="s">
        <v>1703</v>
      </c>
      <c r="C337" s="299">
        <v>6</v>
      </c>
    </row>
    <row r="338" spans="1:3" ht="15.5" x14ac:dyDescent="0.35">
      <c r="A338" s="298" t="s">
        <v>1704</v>
      </c>
      <c r="B338" s="298" t="s">
        <v>1705</v>
      </c>
      <c r="C338" s="299">
        <v>6</v>
      </c>
    </row>
    <row r="339" spans="1:3" ht="15.5" x14ac:dyDescent="0.35">
      <c r="A339" s="298" t="s">
        <v>218</v>
      </c>
      <c r="B339" s="298" t="s">
        <v>1706</v>
      </c>
      <c r="C339" s="299">
        <v>6</v>
      </c>
    </row>
    <row r="340" spans="1:3" ht="15.5" x14ac:dyDescent="0.35">
      <c r="A340" s="298" t="s">
        <v>1707</v>
      </c>
      <c r="B340" s="298" t="s">
        <v>1708</v>
      </c>
      <c r="C340" s="299">
        <v>6</v>
      </c>
    </row>
    <row r="341" spans="1:3" ht="15.5" x14ac:dyDescent="0.35">
      <c r="A341" s="298" t="s">
        <v>1709</v>
      </c>
      <c r="B341" s="298" t="s">
        <v>1710</v>
      </c>
      <c r="C341" s="299">
        <v>6</v>
      </c>
    </row>
    <row r="342" spans="1:3" ht="15.5" x14ac:dyDescent="0.35">
      <c r="A342" s="298" t="s">
        <v>1711</v>
      </c>
      <c r="B342" s="298" t="s">
        <v>1712</v>
      </c>
      <c r="C342" s="299">
        <v>5</v>
      </c>
    </row>
    <row r="343" spans="1:3" ht="15.5" x14ac:dyDescent="0.35">
      <c r="A343" s="298" t="s">
        <v>1713</v>
      </c>
      <c r="B343" s="298" t="s">
        <v>1714</v>
      </c>
      <c r="C343" s="299">
        <v>6</v>
      </c>
    </row>
    <row r="344" spans="1:3" ht="15.5" x14ac:dyDescent="0.35">
      <c r="A344" s="298" t="s">
        <v>1715</v>
      </c>
      <c r="B344" s="298" t="s">
        <v>1716</v>
      </c>
      <c r="C344" s="299">
        <v>5</v>
      </c>
    </row>
    <row r="345" spans="1:3" ht="15.5" x14ac:dyDescent="0.35">
      <c r="A345" s="298" t="s">
        <v>825</v>
      </c>
      <c r="B345" s="298" t="s">
        <v>1717</v>
      </c>
      <c r="C345" s="299">
        <v>6</v>
      </c>
    </row>
    <row r="346" spans="1:3" ht="15.5" x14ac:dyDescent="0.35">
      <c r="A346" s="298" t="s">
        <v>1718</v>
      </c>
      <c r="B346" s="298" t="s">
        <v>1719</v>
      </c>
      <c r="C346" s="299">
        <v>6</v>
      </c>
    </row>
    <row r="347" spans="1:3" ht="15.5" x14ac:dyDescent="0.35">
      <c r="A347" s="298" t="s">
        <v>1720</v>
      </c>
      <c r="B347" s="298" t="s">
        <v>1721</v>
      </c>
      <c r="C347" s="299">
        <v>4</v>
      </c>
    </row>
    <row r="348" spans="1:3" ht="15.5" x14ac:dyDescent="0.35">
      <c r="A348" s="298" t="s">
        <v>1722</v>
      </c>
      <c r="B348" s="298" t="s">
        <v>1723</v>
      </c>
      <c r="C348" s="299">
        <v>5</v>
      </c>
    </row>
    <row r="349" spans="1:3" ht="15.5" x14ac:dyDescent="0.35">
      <c r="A349" s="298" t="s">
        <v>1724</v>
      </c>
      <c r="B349" s="298" t="s">
        <v>1725</v>
      </c>
      <c r="C349" s="299">
        <v>4</v>
      </c>
    </row>
    <row r="350" spans="1:3" ht="15.5" x14ac:dyDescent="0.35">
      <c r="A350" s="298" t="s">
        <v>1726</v>
      </c>
      <c r="B350" s="298" t="s">
        <v>1727</v>
      </c>
      <c r="C350" s="299">
        <v>3</v>
      </c>
    </row>
    <row r="351" spans="1:3" ht="15.5" x14ac:dyDescent="0.35">
      <c r="A351" s="298" t="s">
        <v>1728</v>
      </c>
      <c r="B351" s="298" t="s">
        <v>1729</v>
      </c>
      <c r="C351" s="299">
        <v>2</v>
      </c>
    </row>
    <row r="352" spans="1:3" ht="15.5" x14ac:dyDescent="0.35">
      <c r="A352" s="298" t="s">
        <v>1730</v>
      </c>
      <c r="B352" s="298" t="s">
        <v>1731</v>
      </c>
      <c r="C352" s="299">
        <v>3</v>
      </c>
    </row>
    <row r="353" spans="1:3" ht="15.5" x14ac:dyDescent="0.35">
      <c r="A353" s="298" t="s">
        <v>1732</v>
      </c>
      <c r="B353" s="298" t="s">
        <v>1086</v>
      </c>
      <c r="C353" s="299">
        <v>2</v>
      </c>
    </row>
    <row r="354" spans="1:3" ht="15.5" x14ac:dyDescent="0.35">
      <c r="A354" s="298" t="s">
        <v>1733</v>
      </c>
      <c r="B354" s="298" t="s">
        <v>1734</v>
      </c>
      <c r="C354" s="299">
        <v>7</v>
      </c>
    </row>
    <row r="355" spans="1:3" ht="15.5" x14ac:dyDescent="0.35">
      <c r="A355" s="298" t="s">
        <v>1735</v>
      </c>
      <c r="B355" s="298" t="s">
        <v>1736</v>
      </c>
      <c r="C355" s="299">
        <v>6</v>
      </c>
    </row>
    <row r="356" spans="1:3" ht="15.5" x14ac:dyDescent="0.35">
      <c r="A356" s="298" t="s">
        <v>1737</v>
      </c>
      <c r="B356" s="298" t="s">
        <v>1738</v>
      </c>
      <c r="C356" s="299">
        <v>7</v>
      </c>
    </row>
    <row r="357" spans="1:3" ht="15.5" x14ac:dyDescent="0.35">
      <c r="A357" s="298" t="s">
        <v>511</v>
      </c>
      <c r="B357" s="298" t="s">
        <v>1739</v>
      </c>
      <c r="C357" s="299">
        <v>5</v>
      </c>
    </row>
    <row r="358" spans="1:3" ht="15.5" x14ac:dyDescent="0.35">
      <c r="A358" s="298" t="s">
        <v>1740</v>
      </c>
      <c r="B358" s="298" t="s">
        <v>1741</v>
      </c>
      <c r="C358" s="299">
        <v>5</v>
      </c>
    </row>
    <row r="359" spans="1:3" ht="15.5" x14ac:dyDescent="0.35">
      <c r="A359" s="298" t="s">
        <v>1742</v>
      </c>
      <c r="B359" s="298" t="s">
        <v>1743</v>
      </c>
      <c r="C359" s="299">
        <v>6</v>
      </c>
    </row>
    <row r="360" spans="1:3" ht="15.5" x14ac:dyDescent="0.35">
      <c r="A360" s="298" t="s">
        <v>1744</v>
      </c>
      <c r="B360" s="298" t="s">
        <v>1745</v>
      </c>
      <c r="C360" s="299">
        <v>5</v>
      </c>
    </row>
    <row r="361" spans="1:3" ht="15.5" x14ac:dyDescent="0.35">
      <c r="A361" s="298" t="s">
        <v>1746</v>
      </c>
      <c r="B361" s="298" t="s">
        <v>1747</v>
      </c>
      <c r="C361" s="299">
        <v>4</v>
      </c>
    </row>
    <row r="362" spans="1:3" ht="15.5" x14ac:dyDescent="0.35">
      <c r="A362" s="298" t="s">
        <v>1748</v>
      </c>
      <c r="B362" s="298" t="s">
        <v>1749</v>
      </c>
      <c r="C362" s="299">
        <v>2</v>
      </c>
    </row>
    <row r="363" spans="1:3" ht="15.5" x14ac:dyDescent="0.35">
      <c r="A363" s="298" t="s">
        <v>1750</v>
      </c>
      <c r="B363" s="298" t="s">
        <v>1751</v>
      </c>
      <c r="C363" s="299">
        <v>4</v>
      </c>
    </row>
    <row r="364" spans="1:3" ht="15.5" x14ac:dyDescent="0.35">
      <c r="A364" s="298" t="s">
        <v>1752</v>
      </c>
      <c r="B364" s="298" t="s">
        <v>1753</v>
      </c>
      <c r="C364" s="299">
        <v>4</v>
      </c>
    </row>
    <row r="365" spans="1:3" ht="15.5" x14ac:dyDescent="0.35">
      <c r="A365" s="298" t="s">
        <v>1754</v>
      </c>
      <c r="B365" s="298" t="s">
        <v>1755</v>
      </c>
      <c r="C365" s="299">
        <v>5</v>
      </c>
    </row>
    <row r="366" spans="1:3" ht="15.5" x14ac:dyDescent="0.35">
      <c r="A366" s="298" t="s">
        <v>1756</v>
      </c>
      <c r="B366" s="298" t="s">
        <v>1757</v>
      </c>
      <c r="C366" s="299">
        <v>2</v>
      </c>
    </row>
    <row r="367" spans="1:3" ht="15.5" x14ac:dyDescent="0.35">
      <c r="A367" s="298" t="s">
        <v>1758</v>
      </c>
      <c r="B367" s="298" t="s">
        <v>1759</v>
      </c>
      <c r="C367" s="299">
        <v>4</v>
      </c>
    </row>
    <row r="368" spans="1:3" ht="15.5" x14ac:dyDescent="0.35">
      <c r="A368" s="298" t="s">
        <v>1760</v>
      </c>
      <c r="B368" s="298" t="s">
        <v>1761</v>
      </c>
      <c r="C368" s="299">
        <v>4</v>
      </c>
    </row>
    <row r="369" spans="1:3" ht="15.5" x14ac:dyDescent="0.35">
      <c r="A369" s="298" t="s">
        <v>1762</v>
      </c>
      <c r="B369" s="298" t="s">
        <v>1763</v>
      </c>
      <c r="C369" s="299">
        <v>5</v>
      </c>
    </row>
    <row r="370" spans="1:3" ht="15.5" x14ac:dyDescent="0.35">
      <c r="A370" s="298" t="s">
        <v>1764</v>
      </c>
      <c r="B370" s="298" t="s">
        <v>1765</v>
      </c>
      <c r="C370" s="299">
        <v>8</v>
      </c>
    </row>
    <row r="371" spans="1:3" ht="15.5" x14ac:dyDescent="0.35">
      <c r="A371" s="298" t="s">
        <v>1766</v>
      </c>
      <c r="B371" s="298" t="s">
        <v>1767</v>
      </c>
      <c r="C371" s="299">
        <v>3</v>
      </c>
    </row>
    <row r="372" spans="1:3" ht="15.5" x14ac:dyDescent="0.35">
      <c r="A372" s="298" t="s">
        <v>1768</v>
      </c>
      <c r="B372" s="298" t="s">
        <v>1769</v>
      </c>
      <c r="C372" s="299">
        <v>4</v>
      </c>
    </row>
    <row r="373" spans="1:3" ht="15.5" x14ac:dyDescent="0.35">
      <c r="A373" s="298" t="s">
        <v>1770</v>
      </c>
      <c r="B373" s="298" t="s">
        <v>1771</v>
      </c>
      <c r="C373" s="299">
        <v>4</v>
      </c>
    </row>
    <row r="374" spans="1:3" ht="31" x14ac:dyDescent="0.35">
      <c r="A374" s="298" t="s">
        <v>1772</v>
      </c>
      <c r="B374" s="298" t="s">
        <v>1773</v>
      </c>
      <c r="C374" s="299">
        <v>4</v>
      </c>
    </row>
    <row r="375" spans="1:3" ht="15.5" x14ac:dyDescent="0.35">
      <c r="A375" s="298" t="s">
        <v>1774</v>
      </c>
      <c r="B375" s="298" t="s">
        <v>1775</v>
      </c>
      <c r="C375" s="299">
        <v>5</v>
      </c>
    </row>
    <row r="376" spans="1:3" ht="15.5" x14ac:dyDescent="0.35">
      <c r="A376" s="298" t="s">
        <v>1776</v>
      </c>
      <c r="B376" s="298" t="s">
        <v>1777</v>
      </c>
      <c r="C376" s="299">
        <v>5</v>
      </c>
    </row>
    <row r="377" spans="1:3" ht="15.5" x14ac:dyDescent="0.35">
      <c r="A377" s="298" t="s">
        <v>1778</v>
      </c>
      <c r="B377" s="298" t="s">
        <v>1779</v>
      </c>
      <c r="C377" s="299">
        <v>5</v>
      </c>
    </row>
    <row r="378" spans="1:3" ht="15.5" x14ac:dyDescent="0.35">
      <c r="A378" s="298" t="s">
        <v>1780</v>
      </c>
      <c r="B378" s="298" t="s">
        <v>1781</v>
      </c>
      <c r="C378" s="299">
        <v>4</v>
      </c>
    </row>
    <row r="379" spans="1:3" ht="15.5" x14ac:dyDescent="0.35">
      <c r="A379" s="298" t="s">
        <v>811</v>
      </c>
      <c r="B379" s="298" t="s">
        <v>1782</v>
      </c>
      <c r="C379" s="299">
        <v>6</v>
      </c>
    </row>
    <row r="380" spans="1:3" ht="15.5" x14ac:dyDescent="0.35">
      <c r="A380" s="298" t="s">
        <v>1783</v>
      </c>
      <c r="B380" s="298" t="s">
        <v>1784</v>
      </c>
      <c r="C380" s="299">
        <v>4</v>
      </c>
    </row>
    <row r="381" spans="1:3" ht="15.5" x14ac:dyDescent="0.35">
      <c r="A381" s="298" t="s">
        <v>1785</v>
      </c>
      <c r="B381" s="298" t="s">
        <v>1086</v>
      </c>
      <c r="C381" s="299">
        <v>2</v>
      </c>
    </row>
    <row r="382" spans="1:3" ht="15.5" x14ac:dyDescent="0.35">
      <c r="A382" s="298" t="s">
        <v>1786</v>
      </c>
      <c r="B382" s="298" t="s">
        <v>1787</v>
      </c>
      <c r="C382" s="299">
        <v>4</v>
      </c>
    </row>
    <row r="383" spans="1:3" ht="15.5" x14ac:dyDescent="0.35">
      <c r="A383" s="298" t="s">
        <v>1788</v>
      </c>
      <c r="B383" s="298" t="s">
        <v>1789</v>
      </c>
      <c r="C383" s="299">
        <v>1</v>
      </c>
    </row>
    <row r="384" spans="1:3" ht="15.5" x14ac:dyDescent="0.35">
      <c r="A384" s="298" t="s">
        <v>1790</v>
      </c>
      <c r="B384" s="298" t="s">
        <v>1791</v>
      </c>
      <c r="C384" s="299">
        <v>4</v>
      </c>
    </row>
    <row r="385" spans="1:3" ht="15.5" x14ac:dyDescent="0.35">
      <c r="A385" s="298" t="s">
        <v>1792</v>
      </c>
      <c r="B385" s="298" t="s">
        <v>1793</v>
      </c>
      <c r="C385" s="299">
        <v>3</v>
      </c>
    </row>
    <row r="386" spans="1:3" ht="15.5" x14ac:dyDescent="0.35">
      <c r="A386" s="298" t="s">
        <v>1794</v>
      </c>
      <c r="B386" s="298" t="s">
        <v>1795</v>
      </c>
      <c r="C386" s="299">
        <v>5</v>
      </c>
    </row>
    <row r="387" spans="1:3" ht="15.5" x14ac:dyDescent="0.35">
      <c r="A387" s="298" t="s">
        <v>1796</v>
      </c>
      <c r="B387" s="298" t="s">
        <v>1797</v>
      </c>
      <c r="C387" s="299">
        <v>4</v>
      </c>
    </row>
    <row r="388" spans="1:3" ht="15.5" x14ac:dyDescent="0.35">
      <c r="A388" s="298" t="s">
        <v>1798</v>
      </c>
      <c r="B388" s="298" t="s">
        <v>1799</v>
      </c>
      <c r="C388" s="299">
        <v>4</v>
      </c>
    </row>
    <row r="389" spans="1:3" ht="15.5" x14ac:dyDescent="0.35">
      <c r="A389" s="298" t="s">
        <v>1800</v>
      </c>
      <c r="B389" s="298" t="s">
        <v>1801</v>
      </c>
      <c r="C389" s="299">
        <v>5</v>
      </c>
    </row>
    <row r="390" spans="1:3" ht="15.5" x14ac:dyDescent="0.35">
      <c r="A390" s="298" t="s">
        <v>1802</v>
      </c>
      <c r="B390" s="298" t="s">
        <v>1803</v>
      </c>
      <c r="C390" s="299">
        <v>1</v>
      </c>
    </row>
    <row r="391" spans="1:3" ht="15.5" x14ac:dyDescent="0.35">
      <c r="A391" s="298" t="s">
        <v>1804</v>
      </c>
      <c r="B391" s="298" t="s">
        <v>1805</v>
      </c>
      <c r="C391" s="299">
        <v>1</v>
      </c>
    </row>
    <row r="392" spans="1:3" ht="15.5" x14ac:dyDescent="0.35">
      <c r="A392" s="298" t="s">
        <v>1806</v>
      </c>
      <c r="B392" s="298" t="s">
        <v>1086</v>
      </c>
      <c r="C392" s="299">
        <v>2</v>
      </c>
    </row>
    <row r="393" spans="1:3" ht="15.5" x14ac:dyDescent="0.35">
      <c r="A393" s="298" t="s">
        <v>1807</v>
      </c>
      <c r="B393" s="298" t="s">
        <v>1808</v>
      </c>
      <c r="C393" s="299">
        <v>1</v>
      </c>
    </row>
    <row r="394" spans="1:3" ht="15.5" x14ac:dyDescent="0.35">
      <c r="A394" s="298" t="s">
        <v>1809</v>
      </c>
      <c r="B394" s="298" t="s">
        <v>1810</v>
      </c>
      <c r="C394" s="299">
        <v>1</v>
      </c>
    </row>
    <row r="395" spans="1:3" ht="15.5" x14ac:dyDescent="0.35">
      <c r="A395" s="298" t="s">
        <v>1811</v>
      </c>
      <c r="B395" s="298" t="s">
        <v>1812</v>
      </c>
      <c r="C395" s="299">
        <v>1</v>
      </c>
    </row>
    <row r="396" spans="1:3" ht="15.5" x14ac:dyDescent="0.35">
      <c r="A396" s="298" t="s">
        <v>1813</v>
      </c>
      <c r="B396" s="298" t="s">
        <v>1814</v>
      </c>
      <c r="C396" s="299">
        <v>1</v>
      </c>
    </row>
    <row r="397" spans="1:3" ht="15.5" x14ac:dyDescent="0.35">
      <c r="A397" s="298" t="s">
        <v>1815</v>
      </c>
      <c r="B397" s="298" t="s">
        <v>1816</v>
      </c>
      <c r="C397" s="299">
        <v>1</v>
      </c>
    </row>
    <row r="398" spans="1:3" ht="15.5" x14ac:dyDescent="0.35">
      <c r="A398" s="298" t="s">
        <v>1817</v>
      </c>
      <c r="B398" s="298" t="s">
        <v>1818</v>
      </c>
      <c r="C398" s="299">
        <v>1</v>
      </c>
    </row>
    <row r="399" spans="1:3" ht="15.5" x14ac:dyDescent="0.35">
      <c r="A399" s="298" t="s">
        <v>1819</v>
      </c>
      <c r="B399" s="298" t="s">
        <v>1820</v>
      </c>
      <c r="C399" s="299">
        <v>1</v>
      </c>
    </row>
    <row r="400" spans="1:3" ht="15.5" x14ac:dyDescent="0.35">
      <c r="A400" s="298" t="s">
        <v>1821</v>
      </c>
      <c r="B400" s="298" t="s">
        <v>1822</v>
      </c>
      <c r="C400" s="299">
        <v>1</v>
      </c>
    </row>
    <row r="401" spans="1:3" ht="15.5" x14ac:dyDescent="0.35">
      <c r="A401" s="298" t="s">
        <v>1823</v>
      </c>
      <c r="B401" s="298" t="s">
        <v>1824</v>
      </c>
      <c r="C401" s="299">
        <v>1</v>
      </c>
    </row>
    <row r="402" spans="1:3" ht="15.5" x14ac:dyDescent="0.35">
      <c r="A402" s="298" t="s">
        <v>1825</v>
      </c>
      <c r="B402" s="298" t="s">
        <v>1826</v>
      </c>
      <c r="C402" s="299">
        <v>1</v>
      </c>
    </row>
    <row r="403" spans="1:3" ht="15.5" x14ac:dyDescent="0.35">
      <c r="A403" s="298" t="s">
        <v>1827</v>
      </c>
      <c r="B403" s="298" t="s">
        <v>1828</v>
      </c>
      <c r="C403" s="299">
        <v>1</v>
      </c>
    </row>
    <row r="404" spans="1:3" ht="15.5" x14ac:dyDescent="0.35">
      <c r="A404" s="298" t="s">
        <v>1829</v>
      </c>
      <c r="B404" s="298" t="s">
        <v>1830</v>
      </c>
      <c r="C404" s="299">
        <v>1</v>
      </c>
    </row>
    <row r="405" spans="1:3" ht="15.5" x14ac:dyDescent="0.35">
      <c r="A405" s="298" t="s">
        <v>1831</v>
      </c>
      <c r="B405" s="298" t="s">
        <v>1832</v>
      </c>
      <c r="C405" s="299">
        <v>1</v>
      </c>
    </row>
    <row r="406" spans="1:3" ht="15.5" x14ac:dyDescent="0.35">
      <c r="A406" s="298" t="s">
        <v>1833</v>
      </c>
      <c r="B406" s="298" t="s">
        <v>1834</v>
      </c>
      <c r="C406" s="299">
        <v>1</v>
      </c>
    </row>
    <row r="407" spans="1:3" ht="15.5" x14ac:dyDescent="0.35">
      <c r="A407" s="298" t="s">
        <v>1835</v>
      </c>
      <c r="B407" s="298" t="s">
        <v>1836</v>
      </c>
      <c r="C407" s="299">
        <v>1</v>
      </c>
    </row>
    <row r="408" spans="1:3" ht="15.5" x14ac:dyDescent="0.35">
      <c r="A408" s="298" t="s">
        <v>1837</v>
      </c>
      <c r="B408" s="298" t="s">
        <v>1838</v>
      </c>
      <c r="C408" s="299">
        <v>1</v>
      </c>
    </row>
    <row r="409" spans="1:3" ht="15.5" x14ac:dyDescent="0.35">
      <c r="A409" s="298" t="s">
        <v>1839</v>
      </c>
      <c r="B409" s="298" t="s">
        <v>1840</v>
      </c>
      <c r="C409" s="299">
        <v>1</v>
      </c>
    </row>
    <row r="410" spans="1:3" ht="15.5" x14ac:dyDescent="0.35">
      <c r="A410" s="298" t="s">
        <v>1841</v>
      </c>
      <c r="B410" s="298" t="s">
        <v>1842</v>
      </c>
      <c r="C410" s="299">
        <v>1</v>
      </c>
    </row>
    <row r="411" spans="1:3" ht="15.5" x14ac:dyDescent="0.35">
      <c r="A411" s="298" t="s">
        <v>1843</v>
      </c>
      <c r="B411" s="298" t="s">
        <v>1844</v>
      </c>
      <c r="C411" s="299">
        <v>1</v>
      </c>
    </row>
    <row r="412" spans="1:3" ht="15.5" x14ac:dyDescent="0.35">
      <c r="A412" s="298" t="s">
        <v>1845</v>
      </c>
      <c r="B412" s="298" t="s">
        <v>1846</v>
      </c>
      <c r="C412" s="299">
        <v>1</v>
      </c>
    </row>
    <row r="413" spans="1:3" ht="15.5" x14ac:dyDescent="0.35">
      <c r="A413" s="298" t="s">
        <v>1847</v>
      </c>
      <c r="B413" s="298" t="s">
        <v>1848</v>
      </c>
      <c r="C413" s="299">
        <v>1</v>
      </c>
    </row>
    <row r="414" spans="1:3" ht="15.5" x14ac:dyDescent="0.35">
      <c r="A414" s="298" t="s">
        <v>1849</v>
      </c>
      <c r="B414" s="298" t="s">
        <v>1850</v>
      </c>
      <c r="C414" s="299">
        <v>1</v>
      </c>
    </row>
    <row r="415" spans="1:3" ht="15.5" x14ac:dyDescent="0.35">
      <c r="A415" s="298" t="s">
        <v>1851</v>
      </c>
      <c r="B415" s="298" t="s">
        <v>1852</v>
      </c>
      <c r="C415" s="299">
        <v>1</v>
      </c>
    </row>
    <row r="416" spans="1:3" ht="15.5" x14ac:dyDescent="0.35">
      <c r="A416" s="298" t="s">
        <v>1853</v>
      </c>
      <c r="B416" s="298" t="s">
        <v>1854</v>
      </c>
      <c r="C416" s="299">
        <v>1</v>
      </c>
    </row>
    <row r="417" spans="1:3" ht="15.5" x14ac:dyDescent="0.35">
      <c r="A417" s="298" t="s">
        <v>1855</v>
      </c>
      <c r="B417" s="298" t="s">
        <v>1856</v>
      </c>
      <c r="C417" s="299">
        <v>1</v>
      </c>
    </row>
    <row r="418" spans="1:3" ht="15.5" x14ac:dyDescent="0.35">
      <c r="A418" s="298" t="s">
        <v>1857</v>
      </c>
      <c r="B418" s="298" t="s">
        <v>1858</v>
      </c>
      <c r="C418" s="299">
        <v>1</v>
      </c>
    </row>
    <row r="419" spans="1:3" ht="15.5" x14ac:dyDescent="0.35">
      <c r="A419" s="298" t="s">
        <v>1859</v>
      </c>
      <c r="B419" s="298" t="s">
        <v>1860</v>
      </c>
      <c r="C419" s="299">
        <v>1</v>
      </c>
    </row>
    <row r="420" spans="1:3" ht="15.5" x14ac:dyDescent="0.35">
      <c r="A420" s="298" t="s">
        <v>1861</v>
      </c>
      <c r="B420" s="298" t="s">
        <v>1862</v>
      </c>
      <c r="C420" s="299">
        <v>1</v>
      </c>
    </row>
    <row r="421" spans="1:3" ht="15.5" x14ac:dyDescent="0.35">
      <c r="A421" s="298" t="s">
        <v>1863</v>
      </c>
      <c r="B421" s="298" t="s">
        <v>1864</v>
      </c>
      <c r="C421" s="299">
        <v>1</v>
      </c>
    </row>
    <row r="422" spans="1:3" ht="15.5" x14ac:dyDescent="0.35">
      <c r="A422" s="298" t="s">
        <v>1865</v>
      </c>
      <c r="B422" s="298" t="s">
        <v>1866</v>
      </c>
      <c r="C422" s="299">
        <v>1</v>
      </c>
    </row>
    <row r="423" spans="1:3" ht="15.5" x14ac:dyDescent="0.35">
      <c r="A423" s="298" t="s">
        <v>1867</v>
      </c>
      <c r="B423" s="298" t="s">
        <v>1868</v>
      </c>
      <c r="C423" s="299">
        <v>1</v>
      </c>
    </row>
    <row r="424" spans="1:3" ht="15.5" x14ac:dyDescent="0.35">
      <c r="A424" s="298" t="s">
        <v>1869</v>
      </c>
      <c r="B424" s="298" t="s">
        <v>1870</v>
      </c>
      <c r="C424" s="299">
        <v>1</v>
      </c>
    </row>
    <row r="425" spans="1:3" ht="15.5" x14ac:dyDescent="0.35">
      <c r="A425" s="298" t="s">
        <v>1871</v>
      </c>
      <c r="B425" s="298" t="s">
        <v>1872</v>
      </c>
      <c r="C425" s="299">
        <v>1</v>
      </c>
    </row>
    <row r="426" spans="1:3" ht="15.5" x14ac:dyDescent="0.35">
      <c r="A426" s="298" t="s">
        <v>1873</v>
      </c>
      <c r="B426" s="298" t="s">
        <v>1874</v>
      </c>
      <c r="C426" s="299">
        <v>1</v>
      </c>
    </row>
    <row r="427" spans="1:3" ht="15.5" x14ac:dyDescent="0.35">
      <c r="A427" s="298" t="s">
        <v>1875</v>
      </c>
      <c r="B427" s="298" t="s">
        <v>1876</v>
      </c>
      <c r="C427" s="299">
        <v>1</v>
      </c>
    </row>
    <row r="428" spans="1:3" ht="15.5" x14ac:dyDescent="0.35">
      <c r="A428" s="298" t="s">
        <v>1877</v>
      </c>
      <c r="B428" s="298" t="s">
        <v>1878</v>
      </c>
      <c r="C428" s="299">
        <v>1</v>
      </c>
    </row>
    <row r="429" spans="1:3" ht="15.5" x14ac:dyDescent="0.35">
      <c r="A429" s="298" t="s">
        <v>1879</v>
      </c>
      <c r="B429" s="298" t="s">
        <v>1866</v>
      </c>
      <c r="C429" s="299">
        <v>1</v>
      </c>
    </row>
    <row r="430" spans="1:3" ht="15.5" x14ac:dyDescent="0.35">
      <c r="A430" s="298" t="s">
        <v>1880</v>
      </c>
      <c r="B430" s="298" t="s">
        <v>1881</v>
      </c>
      <c r="C430" s="299">
        <v>1</v>
      </c>
    </row>
    <row r="431" spans="1:3" ht="15.5" x14ac:dyDescent="0.35">
      <c r="A431" s="298" t="s">
        <v>1882</v>
      </c>
      <c r="B431" s="298" t="s">
        <v>1883</v>
      </c>
      <c r="C431" s="299">
        <v>1</v>
      </c>
    </row>
    <row r="432" spans="1:3" ht="15.5" x14ac:dyDescent="0.35">
      <c r="A432" s="298" t="s">
        <v>1884</v>
      </c>
      <c r="B432" s="298" t="s">
        <v>1885</v>
      </c>
      <c r="C432" s="299">
        <v>1</v>
      </c>
    </row>
    <row r="433" spans="1:3" ht="15.5" x14ac:dyDescent="0.35">
      <c r="A433" s="298" t="s">
        <v>1886</v>
      </c>
      <c r="B433" s="298" t="s">
        <v>1887</v>
      </c>
      <c r="C433" s="299">
        <v>1</v>
      </c>
    </row>
    <row r="434" spans="1:3" ht="15.5" x14ac:dyDescent="0.35">
      <c r="A434" s="298" t="s">
        <v>1888</v>
      </c>
      <c r="B434" s="298" t="s">
        <v>1889</v>
      </c>
      <c r="C434" s="299">
        <v>1</v>
      </c>
    </row>
    <row r="435" spans="1:3" ht="15.5" x14ac:dyDescent="0.35">
      <c r="A435" s="298" t="s">
        <v>1890</v>
      </c>
      <c r="B435" s="298" t="s">
        <v>1891</v>
      </c>
      <c r="C435" s="299">
        <v>1</v>
      </c>
    </row>
    <row r="436" spans="1:3" ht="15.5" x14ac:dyDescent="0.35">
      <c r="A436" s="298" t="s">
        <v>1892</v>
      </c>
      <c r="B436" s="298" t="s">
        <v>1893</v>
      </c>
      <c r="C436" s="299">
        <v>1</v>
      </c>
    </row>
    <row r="437" spans="1:3" ht="15.5" x14ac:dyDescent="0.35">
      <c r="A437" s="298" t="s">
        <v>1894</v>
      </c>
      <c r="B437" s="298" t="s">
        <v>1895</v>
      </c>
      <c r="C437" s="299">
        <v>1</v>
      </c>
    </row>
    <row r="438" spans="1:3" ht="15.5" x14ac:dyDescent="0.35">
      <c r="A438" s="298" t="s">
        <v>1896</v>
      </c>
      <c r="B438" s="298" t="s">
        <v>1897</v>
      </c>
      <c r="C438" s="299">
        <v>1</v>
      </c>
    </row>
    <row r="439" spans="1:3" ht="15.5" x14ac:dyDescent="0.35">
      <c r="A439" s="298" t="s">
        <v>1898</v>
      </c>
      <c r="B439" s="298" t="s">
        <v>1899</v>
      </c>
      <c r="C439" s="299">
        <v>1</v>
      </c>
    </row>
    <row r="440" spans="1:3" ht="15.5" x14ac:dyDescent="0.35">
      <c r="A440" s="298" t="s">
        <v>1900</v>
      </c>
      <c r="B440" s="298" t="s">
        <v>1901</v>
      </c>
      <c r="C440" s="299">
        <v>1</v>
      </c>
    </row>
    <row r="441" spans="1:3" ht="15.5" x14ac:dyDescent="0.35">
      <c r="A441" s="298" t="s">
        <v>1902</v>
      </c>
      <c r="B441" s="298" t="s">
        <v>1903</v>
      </c>
      <c r="C441" s="299">
        <v>1</v>
      </c>
    </row>
    <row r="442" spans="1:3" ht="15.5" x14ac:dyDescent="0.35">
      <c r="A442" s="298" t="s">
        <v>1904</v>
      </c>
      <c r="B442" s="298" t="s">
        <v>1905</v>
      </c>
      <c r="C442" s="299">
        <v>1</v>
      </c>
    </row>
    <row r="443" spans="1:3" ht="15.5" x14ac:dyDescent="0.35">
      <c r="A443" s="298" t="s">
        <v>1906</v>
      </c>
      <c r="B443" s="298" t="s">
        <v>1907</v>
      </c>
      <c r="C443" s="299">
        <v>1</v>
      </c>
    </row>
    <row r="444" spans="1:3" ht="15.5" x14ac:dyDescent="0.35">
      <c r="A444" s="298" t="s">
        <v>1908</v>
      </c>
      <c r="B444" s="298" t="s">
        <v>1909</v>
      </c>
      <c r="C444" s="299">
        <v>1</v>
      </c>
    </row>
    <row r="445" spans="1:3" ht="15.5" x14ac:dyDescent="0.35">
      <c r="A445" s="298" t="s">
        <v>1910</v>
      </c>
      <c r="B445" s="298" t="s">
        <v>1911</v>
      </c>
      <c r="C445" s="299">
        <v>1</v>
      </c>
    </row>
    <row r="446" spans="1:3" ht="15.5" x14ac:dyDescent="0.35">
      <c r="A446" s="298" t="s">
        <v>1912</v>
      </c>
      <c r="B446" s="298" t="s">
        <v>1913</v>
      </c>
      <c r="C446" s="299">
        <v>1</v>
      </c>
    </row>
    <row r="447" spans="1:3" ht="15.5" x14ac:dyDescent="0.35">
      <c r="A447" s="298" t="s">
        <v>1914</v>
      </c>
      <c r="B447" s="298" t="s">
        <v>1915</v>
      </c>
      <c r="C447" s="299">
        <v>1</v>
      </c>
    </row>
    <row r="448" spans="1:3" ht="15.5" x14ac:dyDescent="0.35">
      <c r="A448" s="298" t="s">
        <v>1916</v>
      </c>
      <c r="B448" s="298" t="s">
        <v>1917</v>
      </c>
      <c r="C448" s="299">
        <v>1</v>
      </c>
    </row>
    <row r="449" spans="1:3" ht="15.5" x14ac:dyDescent="0.35">
      <c r="A449" s="298" t="s">
        <v>1918</v>
      </c>
      <c r="B449" s="298" t="s">
        <v>1919</v>
      </c>
      <c r="C449" s="299">
        <v>1</v>
      </c>
    </row>
    <row r="450" spans="1:3" ht="15.5" x14ac:dyDescent="0.35">
      <c r="A450" s="298" t="s">
        <v>1920</v>
      </c>
      <c r="B450" s="298" t="s">
        <v>1921</v>
      </c>
      <c r="C450" s="299">
        <v>1</v>
      </c>
    </row>
    <row r="451" spans="1:3" ht="15.5" x14ac:dyDescent="0.35">
      <c r="A451" s="298" t="s">
        <v>1922</v>
      </c>
      <c r="B451" s="298" t="s">
        <v>1923</v>
      </c>
      <c r="C451" s="299">
        <v>1</v>
      </c>
    </row>
    <row r="452" spans="1:3" ht="15.5" x14ac:dyDescent="0.35">
      <c r="A452" s="298" t="s">
        <v>1924</v>
      </c>
      <c r="B452" s="298" t="s">
        <v>1925</v>
      </c>
      <c r="C452" s="299">
        <v>1</v>
      </c>
    </row>
    <row r="453" spans="1:3" ht="15.5" x14ac:dyDescent="0.35">
      <c r="A453" s="298" t="s">
        <v>1926</v>
      </c>
      <c r="B453" s="298" t="s">
        <v>1927</v>
      </c>
      <c r="C453" s="299">
        <v>1</v>
      </c>
    </row>
    <row r="454" spans="1:3" ht="15.5" x14ac:dyDescent="0.35">
      <c r="A454" s="298" t="s">
        <v>1928</v>
      </c>
      <c r="B454" s="298" t="s">
        <v>1929</v>
      </c>
      <c r="C454" s="299">
        <v>1</v>
      </c>
    </row>
    <row r="455" spans="1:3" ht="15.5" x14ac:dyDescent="0.35">
      <c r="A455" s="298" t="s">
        <v>1930</v>
      </c>
      <c r="B455" s="298" t="s">
        <v>1931</v>
      </c>
      <c r="C455" s="299">
        <v>1</v>
      </c>
    </row>
    <row r="456" spans="1:3" ht="15.5" x14ac:dyDescent="0.35">
      <c r="A456" s="298" t="s">
        <v>1932</v>
      </c>
      <c r="B456" s="298" t="s">
        <v>1933</v>
      </c>
      <c r="C456" s="299">
        <v>1</v>
      </c>
    </row>
    <row r="457" spans="1:3" ht="15.5" x14ac:dyDescent="0.35">
      <c r="A457" s="298" t="s">
        <v>1934</v>
      </c>
      <c r="B457" s="298" t="s">
        <v>1935</v>
      </c>
      <c r="C457" s="299">
        <v>1</v>
      </c>
    </row>
    <row r="458" spans="1:3" ht="15.5" x14ac:dyDescent="0.35">
      <c r="A458" s="298" t="s">
        <v>1936</v>
      </c>
      <c r="B458" s="298" t="s">
        <v>1937</v>
      </c>
      <c r="C458" s="299">
        <v>1</v>
      </c>
    </row>
    <row r="459" spans="1:3" ht="15.5" x14ac:dyDescent="0.35">
      <c r="A459" s="298" t="s">
        <v>1938</v>
      </c>
      <c r="B459" s="298" t="s">
        <v>1939</v>
      </c>
      <c r="C459" s="299">
        <v>1</v>
      </c>
    </row>
    <row r="460" spans="1:3" ht="15.5" x14ac:dyDescent="0.35">
      <c r="A460" s="298" t="s">
        <v>373</v>
      </c>
      <c r="B460" s="298" t="s">
        <v>1940</v>
      </c>
      <c r="C460" s="299">
        <v>1</v>
      </c>
    </row>
    <row r="461" spans="1:3" ht="15.5" x14ac:dyDescent="0.35">
      <c r="A461" s="298" t="s">
        <v>1941</v>
      </c>
      <c r="B461" s="298" t="s">
        <v>1942</v>
      </c>
      <c r="C461" s="299">
        <v>1</v>
      </c>
    </row>
    <row r="462" spans="1:3" ht="15.5" x14ac:dyDescent="0.35">
      <c r="A462" s="298" t="s">
        <v>1943</v>
      </c>
      <c r="B462" s="298" t="s">
        <v>1944</v>
      </c>
      <c r="C462" s="299">
        <v>1</v>
      </c>
    </row>
    <row r="463" spans="1:3" ht="15.5" x14ac:dyDescent="0.35">
      <c r="A463" s="298" t="s">
        <v>1945</v>
      </c>
      <c r="B463" s="298" t="s">
        <v>1946</v>
      </c>
      <c r="C463" s="299">
        <v>1</v>
      </c>
    </row>
    <row r="464" spans="1:3" ht="15.5" x14ac:dyDescent="0.35">
      <c r="A464" s="298" t="s">
        <v>1947</v>
      </c>
      <c r="B464" s="298" t="s">
        <v>1948</v>
      </c>
      <c r="C464" s="299">
        <v>1</v>
      </c>
    </row>
    <row r="465" spans="1:3" ht="15.5" x14ac:dyDescent="0.35">
      <c r="A465" s="298" t="s">
        <v>1949</v>
      </c>
      <c r="B465" s="298" t="s">
        <v>1950</v>
      </c>
      <c r="C465" s="299">
        <v>1</v>
      </c>
    </row>
    <row r="466" spans="1:3" ht="15.5" x14ac:dyDescent="0.35">
      <c r="A466" s="298" t="s">
        <v>1951</v>
      </c>
      <c r="B466" s="298" t="s">
        <v>1952</v>
      </c>
      <c r="C466" s="299">
        <v>1</v>
      </c>
    </row>
    <row r="467" spans="1:3" ht="15.5" x14ac:dyDescent="0.35">
      <c r="A467" s="298" t="s">
        <v>1953</v>
      </c>
      <c r="B467" s="298" t="s">
        <v>1954</v>
      </c>
      <c r="C467" s="299">
        <v>1</v>
      </c>
    </row>
    <row r="468" spans="1:3" ht="15.5" x14ac:dyDescent="0.35">
      <c r="A468" s="298" t="s">
        <v>1955</v>
      </c>
      <c r="B468" s="298" t="s">
        <v>1956</v>
      </c>
      <c r="C468" s="299">
        <v>1</v>
      </c>
    </row>
    <row r="469" spans="1:3" ht="15.5" x14ac:dyDescent="0.35">
      <c r="A469" s="298" t="s">
        <v>523</v>
      </c>
      <c r="B469" s="298" t="s">
        <v>1957</v>
      </c>
      <c r="C469" s="299">
        <v>1</v>
      </c>
    </row>
    <row r="470" spans="1:3" ht="15.5" x14ac:dyDescent="0.35">
      <c r="A470" s="298" t="s">
        <v>782</v>
      </c>
      <c r="B470" s="298" t="s">
        <v>1958</v>
      </c>
      <c r="C470" s="299">
        <v>1</v>
      </c>
    </row>
    <row r="471" spans="1:3" ht="15.5" x14ac:dyDescent="0.35">
      <c r="A471" s="298" t="s">
        <v>1959</v>
      </c>
      <c r="B471" s="298" t="s">
        <v>1960</v>
      </c>
      <c r="C471" s="299">
        <v>1</v>
      </c>
    </row>
    <row r="472" spans="1:3" ht="15.5" x14ac:dyDescent="0.35">
      <c r="A472" s="298" t="s">
        <v>1961</v>
      </c>
      <c r="B472" s="298" t="s">
        <v>1962</v>
      </c>
      <c r="C472" s="299">
        <v>1</v>
      </c>
    </row>
    <row r="473" spans="1:3" ht="15.5" x14ac:dyDescent="0.35">
      <c r="A473" s="298" t="s">
        <v>1963</v>
      </c>
      <c r="B473" s="298" t="s">
        <v>1964</v>
      </c>
      <c r="C473" s="299">
        <v>1</v>
      </c>
    </row>
    <row r="474" spans="1:3" ht="15.5" x14ac:dyDescent="0.35">
      <c r="A474" s="298" t="s">
        <v>1965</v>
      </c>
      <c r="B474" s="298" t="s">
        <v>1966</v>
      </c>
      <c r="C474" s="299">
        <v>1</v>
      </c>
    </row>
    <row r="475" spans="1:3" ht="15.5" x14ac:dyDescent="0.35">
      <c r="A475" s="298" t="s">
        <v>1967</v>
      </c>
      <c r="B475" s="298" t="s">
        <v>1968</v>
      </c>
      <c r="C475" s="299">
        <v>5</v>
      </c>
    </row>
    <row r="476" spans="1:3" ht="15.5" x14ac:dyDescent="0.35">
      <c r="A476" s="298" t="s">
        <v>1969</v>
      </c>
      <c r="B476" s="298" t="s">
        <v>1970</v>
      </c>
      <c r="C476" s="299">
        <v>4</v>
      </c>
    </row>
    <row r="477" spans="1:3" ht="15.5" x14ac:dyDescent="0.35">
      <c r="A477" s="298" t="s">
        <v>1971</v>
      </c>
      <c r="B477" s="298" t="s">
        <v>1972</v>
      </c>
      <c r="C477" s="299">
        <v>1</v>
      </c>
    </row>
    <row r="478" spans="1:3" ht="15.5" x14ac:dyDescent="0.35">
      <c r="A478" s="298" t="s">
        <v>1973</v>
      </c>
      <c r="B478" s="298" t="s">
        <v>1974</v>
      </c>
      <c r="C478" s="299">
        <v>1</v>
      </c>
    </row>
    <row r="479" spans="1:3" ht="15.5" x14ac:dyDescent="0.35">
      <c r="A479" s="298" t="s">
        <v>1975</v>
      </c>
      <c r="B479" s="298" t="s">
        <v>1976</v>
      </c>
      <c r="C479" s="299">
        <v>1</v>
      </c>
    </row>
    <row r="480" spans="1:3" ht="15.5" x14ac:dyDescent="0.35">
      <c r="A480" s="298" t="s">
        <v>1977</v>
      </c>
      <c r="B480" s="298" t="s">
        <v>1978</v>
      </c>
      <c r="C480" s="299">
        <v>1</v>
      </c>
    </row>
    <row r="481" spans="1:3" ht="15.5" x14ac:dyDescent="0.35">
      <c r="A481" s="298" t="s">
        <v>1979</v>
      </c>
      <c r="B481" s="298" t="s">
        <v>1980</v>
      </c>
      <c r="C481" s="299">
        <v>1</v>
      </c>
    </row>
    <row r="482" spans="1:3" ht="15.5" x14ac:dyDescent="0.35">
      <c r="A482" s="298" t="s">
        <v>1981</v>
      </c>
      <c r="B482" s="298" t="s">
        <v>1982</v>
      </c>
      <c r="C482" s="299">
        <v>1</v>
      </c>
    </row>
    <row r="483" spans="1:3" ht="15.5" x14ac:dyDescent="0.35">
      <c r="A483" s="298" t="s">
        <v>1983</v>
      </c>
      <c r="B483" s="298" t="s">
        <v>1984</v>
      </c>
      <c r="C483" s="299">
        <v>1</v>
      </c>
    </row>
    <row r="484" spans="1:3" ht="15.5" x14ac:dyDescent="0.35">
      <c r="A484" s="298" t="s">
        <v>1985</v>
      </c>
      <c r="B484" s="298" t="s">
        <v>1986</v>
      </c>
      <c r="C484" s="299">
        <v>1</v>
      </c>
    </row>
    <row r="485" spans="1:3" ht="15.5" x14ac:dyDescent="0.35">
      <c r="A485" s="298" t="s">
        <v>1987</v>
      </c>
      <c r="B485" s="298" t="s">
        <v>1988</v>
      </c>
      <c r="C485" s="299">
        <v>1</v>
      </c>
    </row>
    <row r="486" spans="1:3" ht="15.5" x14ac:dyDescent="0.35">
      <c r="A486" s="298" t="s">
        <v>1989</v>
      </c>
      <c r="B486" s="298" t="s">
        <v>1990</v>
      </c>
      <c r="C486" s="299">
        <v>1</v>
      </c>
    </row>
    <row r="487" spans="1:3" ht="15.5" x14ac:dyDescent="0.35">
      <c r="A487" s="298" t="s">
        <v>1991</v>
      </c>
      <c r="B487" s="298" t="s">
        <v>1992</v>
      </c>
      <c r="C487" s="299">
        <v>1</v>
      </c>
    </row>
    <row r="488" spans="1:3" ht="15.5" x14ac:dyDescent="0.35">
      <c r="A488" s="298" t="s">
        <v>1993</v>
      </c>
      <c r="B488" s="298" t="s">
        <v>1994</v>
      </c>
      <c r="C488" s="299">
        <v>1</v>
      </c>
    </row>
    <row r="489" spans="1:3" ht="15.5" x14ac:dyDescent="0.35">
      <c r="A489" s="298" t="s">
        <v>1995</v>
      </c>
      <c r="B489" s="298" t="s">
        <v>1996</v>
      </c>
      <c r="C489" s="299">
        <v>1</v>
      </c>
    </row>
    <row r="490" spans="1:3" ht="15.5" x14ac:dyDescent="0.35">
      <c r="A490" s="298" t="s">
        <v>1997</v>
      </c>
      <c r="B490" s="298" t="s">
        <v>1998</v>
      </c>
      <c r="C490" s="299">
        <v>8</v>
      </c>
    </row>
    <row r="491" spans="1:3" ht="15.5" x14ac:dyDescent="0.35">
      <c r="A491" s="298" t="s">
        <v>1999</v>
      </c>
      <c r="B491" s="298" t="s">
        <v>2000</v>
      </c>
      <c r="C491" s="299">
        <v>1</v>
      </c>
    </row>
    <row r="492" spans="1:3" ht="15.5" x14ac:dyDescent="0.35">
      <c r="A492" s="298" t="s">
        <v>2001</v>
      </c>
      <c r="B492" s="298" t="s">
        <v>2002</v>
      </c>
      <c r="C492" s="299">
        <v>1</v>
      </c>
    </row>
    <row r="493" spans="1:3" ht="15.5" x14ac:dyDescent="0.35">
      <c r="A493" s="298" t="s">
        <v>2003</v>
      </c>
      <c r="B493" s="298" t="s">
        <v>2004</v>
      </c>
      <c r="C493" s="299">
        <v>1</v>
      </c>
    </row>
    <row r="494" spans="1:3" ht="15.5" x14ac:dyDescent="0.35">
      <c r="A494" s="298" t="s">
        <v>2005</v>
      </c>
      <c r="B494" s="298" t="s">
        <v>2006</v>
      </c>
      <c r="C494" s="299">
        <v>1</v>
      </c>
    </row>
    <row r="495" spans="1:3" ht="15.5" x14ac:dyDescent="0.35">
      <c r="A495" s="298" t="s">
        <v>2007</v>
      </c>
      <c r="B495" s="298" t="s">
        <v>2008</v>
      </c>
      <c r="C495" s="299">
        <v>1</v>
      </c>
    </row>
    <row r="496" spans="1:3" ht="15.5" x14ac:dyDescent="0.35">
      <c r="A496" s="298" t="s">
        <v>2009</v>
      </c>
      <c r="B496" s="298" t="s">
        <v>2010</v>
      </c>
      <c r="C496" s="299">
        <v>1</v>
      </c>
    </row>
    <row r="497" spans="1:3" ht="15.5" x14ac:dyDescent="0.35">
      <c r="A497" s="298" t="s">
        <v>2011</v>
      </c>
      <c r="B497" s="298" t="s">
        <v>2012</v>
      </c>
      <c r="C497" s="299">
        <v>1</v>
      </c>
    </row>
    <row r="498" spans="1:3" ht="15.5" x14ac:dyDescent="0.35">
      <c r="A498" s="298" t="s">
        <v>2013</v>
      </c>
      <c r="B498" s="298" t="s">
        <v>2014</v>
      </c>
      <c r="C498" s="299">
        <v>1</v>
      </c>
    </row>
    <row r="499" spans="1:3" ht="15.5" x14ac:dyDescent="0.35">
      <c r="A499" s="298" t="s">
        <v>2015</v>
      </c>
      <c r="B499" s="298" t="s">
        <v>2016</v>
      </c>
      <c r="C499" s="299">
        <v>1</v>
      </c>
    </row>
    <row r="500" spans="1:3" ht="15.5" x14ac:dyDescent="0.35">
      <c r="A500" s="298" t="s">
        <v>2017</v>
      </c>
      <c r="B500" s="298" t="s">
        <v>2018</v>
      </c>
      <c r="C500" s="299">
        <v>1</v>
      </c>
    </row>
    <row r="501" spans="1:3" ht="15.5" x14ac:dyDescent="0.35">
      <c r="A501" s="298" t="s">
        <v>2019</v>
      </c>
      <c r="B501" s="298" t="s">
        <v>2020</v>
      </c>
      <c r="C501" s="299">
        <v>1</v>
      </c>
    </row>
    <row r="502" spans="1:3" ht="15.5" x14ac:dyDescent="0.35">
      <c r="A502" s="298" t="s">
        <v>2021</v>
      </c>
      <c r="B502" s="298" t="s">
        <v>2022</v>
      </c>
      <c r="C502" s="299">
        <v>1</v>
      </c>
    </row>
    <row r="503" spans="1:3" ht="15.5" x14ac:dyDescent="0.35">
      <c r="A503" s="298" t="s">
        <v>2023</v>
      </c>
      <c r="B503" s="298" t="s">
        <v>2024</v>
      </c>
      <c r="C503" s="299">
        <v>1</v>
      </c>
    </row>
    <row r="504" spans="1:3" ht="15.5" x14ac:dyDescent="0.35">
      <c r="A504" s="298" t="s">
        <v>2025</v>
      </c>
      <c r="B504" s="298" t="s">
        <v>2026</v>
      </c>
      <c r="C504" s="299">
        <v>1</v>
      </c>
    </row>
    <row r="505" spans="1:3" ht="15.5" x14ac:dyDescent="0.35">
      <c r="A505" s="298" t="s">
        <v>2027</v>
      </c>
      <c r="B505" s="298" t="s">
        <v>2028</v>
      </c>
      <c r="C505" s="299">
        <v>1</v>
      </c>
    </row>
    <row r="506" spans="1:3" ht="15.5" x14ac:dyDescent="0.35">
      <c r="A506" s="298" t="s">
        <v>2029</v>
      </c>
      <c r="B506" s="298" t="s">
        <v>2030</v>
      </c>
      <c r="C506" s="299">
        <v>1</v>
      </c>
    </row>
    <row r="507" spans="1:3" ht="15.5" x14ac:dyDescent="0.35">
      <c r="A507" s="298" t="s">
        <v>2031</v>
      </c>
      <c r="B507" s="298" t="s">
        <v>2032</v>
      </c>
      <c r="C507" s="299">
        <v>1</v>
      </c>
    </row>
    <row r="508" spans="1:3" ht="15.5" x14ac:dyDescent="0.35">
      <c r="A508" s="298" t="s">
        <v>2033</v>
      </c>
      <c r="B508" s="298" t="s">
        <v>2034</v>
      </c>
      <c r="C508" s="299">
        <v>1</v>
      </c>
    </row>
    <row r="509" spans="1:3" ht="15.5" x14ac:dyDescent="0.35">
      <c r="A509" s="298" t="s">
        <v>2035</v>
      </c>
      <c r="B509" s="298" t="s">
        <v>2036</v>
      </c>
      <c r="C509" s="299">
        <v>1</v>
      </c>
    </row>
    <row r="510" spans="1:3" ht="15.5" x14ac:dyDescent="0.35">
      <c r="A510" s="298" t="s">
        <v>2037</v>
      </c>
      <c r="B510" s="298" t="s">
        <v>2038</v>
      </c>
      <c r="C510" s="299">
        <v>1</v>
      </c>
    </row>
    <row r="511" spans="1:3" ht="15.5" x14ac:dyDescent="0.35">
      <c r="A511" s="298" t="s">
        <v>2039</v>
      </c>
      <c r="B511" s="298" t="s">
        <v>2040</v>
      </c>
      <c r="C511" s="299">
        <v>1</v>
      </c>
    </row>
    <row r="512" spans="1:3" ht="15.5" x14ac:dyDescent="0.35">
      <c r="A512" s="298" t="s">
        <v>2041</v>
      </c>
      <c r="B512" s="298" t="s">
        <v>2042</v>
      </c>
      <c r="C512" s="299">
        <v>1</v>
      </c>
    </row>
    <row r="513" spans="1:3" ht="15.5" x14ac:dyDescent="0.35">
      <c r="A513" s="298" t="s">
        <v>2043</v>
      </c>
      <c r="B513" s="298" t="s">
        <v>2044</v>
      </c>
      <c r="C513" s="299">
        <v>1</v>
      </c>
    </row>
    <row r="514" spans="1:3" ht="15.5" x14ac:dyDescent="0.35">
      <c r="A514" s="298" t="s">
        <v>2045</v>
      </c>
      <c r="B514" s="298" t="s">
        <v>2046</v>
      </c>
      <c r="C514" s="299">
        <v>1</v>
      </c>
    </row>
    <row r="515" spans="1:3" ht="15.5" x14ac:dyDescent="0.35">
      <c r="A515" s="298" t="s">
        <v>2047</v>
      </c>
      <c r="B515" s="298" t="s">
        <v>2048</v>
      </c>
      <c r="C515" s="299">
        <v>1</v>
      </c>
    </row>
    <row r="516" spans="1:3" ht="15.5" x14ac:dyDescent="0.35">
      <c r="A516" s="298" t="s">
        <v>2049</v>
      </c>
      <c r="B516" s="298" t="s">
        <v>2050</v>
      </c>
      <c r="C516" s="299">
        <v>1</v>
      </c>
    </row>
    <row r="517" spans="1:3" ht="15.5" x14ac:dyDescent="0.35">
      <c r="A517" s="298" t="s">
        <v>2051</v>
      </c>
      <c r="B517" s="298" t="s">
        <v>2052</v>
      </c>
      <c r="C517" s="299">
        <v>1</v>
      </c>
    </row>
    <row r="518" spans="1:3" ht="15.5" x14ac:dyDescent="0.35">
      <c r="A518" s="298" t="s">
        <v>2053</v>
      </c>
      <c r="B518" s="298" t="s">
        <v>2054</v>
      </c>
      <c r="C518" s="299">
        <v>1</v>
      </c>
    </row>
    <row r="519" spans="1:3" ht="15.5" x14ac:dyDescent="0.35">
      <c r="A519" s="298" t="s">
        <v>2055</v>
      </c>
      <c r="B519" s="298" t="s">
        <v>2056</v>
      </c>
      <c r="C519" s="299">
        <v>1</v>
      </c>
    </row>
    <row r="520" spans="1:3" ht="15.5" x14ac:dyDescent="0.35">
      <c r="A520" s="298" t="s">
        <v>2057</v>
      </c>
      <c r="B520" s="298" t="s">
        <v>2058</v>
      </c>
      <c r="C520" s="299">
        <v>1</v>
      </c>
    </row>
    <row r="521" spans="1:3" ht="15.5" x14ac:dyDescent="0.35">
      <c r="A521" s="298" t="s">
        <v>2059</v>
      </c>
      <c r="B521" s="298" t="s">
        <v>2060</v>
      </c>
      <c r="C521" s="299">
        <v>1</v>
      </c>
    </row>
    <row r="522" spans="1:3" ht="15.5" x14ac:dyDescent="0.35">
      <c r="A522" s="298" t="s">
        <v>2061</v>
      </c>
      <c r="B522" s="298" t="s">
        <v>2062</v>
      </c>
      <c r="C522" s="299">
        <v>1</v>
      </c>
    </row>
    <row r="523" spans="1:3" ht="15.5" x14ac:dyDescent="0.35">
      <c r="A523" s="298" t="s">
        <v>2063</v>
      </c>
      <c r="B523" s="298" t="s">
        <v>2064</v>
      </c>
      <c r="C523" s="299">
        <v>1</v>
      </c>
    </row>
    <row r="524" spans="1:3" ht="15.5" x14ac:dyDescent="0.35">
      <c r="A524" s="298" t="s">
        <v>2065</v>
      </c>
      <c r="B524" s="298" t="s">
        <v>2066</v>
      </c>
      <c r="C524" s="299">
        <v>1</v>
      </c>
    </row>
    <row r="525" spans="1:3" ht="15.5" x14ac:dyDescent="0.35">
      <c r="A525" s="298" t="s">
        <v>2067</v>
      </c>
      <c r="B525" s="298" t="s">
        <v>2068</v>
      </c>
      <c r="C525" s="299">
        <v>1</v>
      </c>
    </row>
    <row r="526" spans="1:3" ht="15.5" x14ac:dyDescent="0.35">
      <c r="A526" s="298" t="s">
        <v>2069</v>
      </c>
      <c r="B526" s="298" t="s">
        <v>2070</v>
      </c>
      <c r="C526" s="299">
        <v>1</v>
      </c>
    </row>
    <row r="527" spans="1:3" ht="15.5" x14ac:dyDescent="0.35">
      <c r="A527" s="298" t="s">
        <v>2071</v>
      </c>
      <c r="B527" s="298" t="s">
        <v>2072</v>
      </c>
      <c r="C527" s="299">
        <v>1</v>
      </c>
    </row>
    <row r="528" spans="1:3" ht="15.5" x14ac:dyDescent="0.35">
      <c r="A528" s="298" t="s">
        <v>2076</v>
      </c>
      <c r="B528" s="298" t="s">
        <v>2077</v>
      </c>
      <c r="C528" s="299">
        <v>1</v>
      </c>
    </row>
    <row r="529" spans="1:3" ht="15.5" x14ac:dyDescent="0.35">
      <c r="A529" s="298" t="s">
        <v>2078</v>
      </c>
      <c r="B529" s="298" t="s">
        <v>2079</v>
      </c>
      <c r="C529" s="299">
        <v>1</v>
      </c>
    </row>
    <row r="530" spans="1:3" ht="15.5" x14ac:dyDescent="0.35">
      <c r="A530" s="298" t="s">
        <v>2080</v>
      </c>
      <c r="B530" s="298" t="s">
        <v>2081</v>
      </c>
      <c r="C530" s="299">
        <v>1</v>
      </c>
    </row>
    <row r="531" spans="1:3" ht="15.5" x14ac:dyDescent="0.35">
      <c r="A531" s="298" t="s">
        <v>2082</v>
      </c>
      <c r="B531" s="298" t="s">
        <v>2083</v>
      </c>
      <c r="C531" s="299">
        <v>1</v>
      </c>
    </row>
    <row r="532" spans="1:3" ht="15.5" x14ac:dyDescent="0.35">
      <c r="A532" s="298" t="s">
        <v>2084</v>
      </c>
      <c r="B532" s="298" t="s">
        <v>2085</v>
      </c>
      <c r="C532" s="299">
        <v>1</v>
      </c>
    </row>
    <row r="533" spans="1:3" ht="15.5" x14ac:dyDescent="0.35">
      <c r="A533" s="298" t="s">
        <v>2086</v>
      </c>
      <c r="B533" s="298" t="s">
        <v>2087</v>
      </c>
      <c r="C533" s="299">
        <v>1</v>
      </c>
    </row>
    <row r="534" spans="1:3" ht="31" x14ac:dyDescent="0.35">
      <c r="A534" s="298" t="s">
        <v>2088</v>
      </c>
      <c r="B534" s="298" t="s">
        <v>2089</v>
      </c>
      <c r="C534" s="299">
        <v>1</v>
      </c>
    </row>
    <row r="535" spans="1:3" ht="31" x14ac:dyDescent="0.35">
      <c r="A535" s="298" t="s">
        <v>2090</v>
      </c>
      <c r="B535" s="298" t="s">
        <v>2091</v>
      </c>
      <c r="C535" s="299">
        <v>1</v>
      </c>
    </row>
    <row r="536" spans="1:3" ht="15.5" x14ac:dyDescent="0.35">
      <c r="A536" s="298" t="s">
        <v>2092</v>
      </c>
      <c r="B536" s="298" t="s">
        <v>2093</v>
      </c>
      <c r="C536" s="299">
        <v>1</v>
      </c>
    </row>
    <row r="537" spans="1:3" ht="15.5" x14ac:dyDescent="0.35">
      <c r="A537" s="298" t="s">
        <v>2094</v>
      </c>
      <c r="B537" s="298" t="s">
        <v>2095</v>
      </c>
      <c r="C537" s="299">
        <v>1</v>
      </c>
    </row>
    <row r="538" spans="1:3" ht="15.5" x14ac:dyDescent="0.35">
      <c r="A538" s="298" t="s">
        <v>2096</v>
      </c>
      <c r="B538" s="298" t="s">
        <v>2097</v>
      </c>
      <c r="C538" s="299">
        <v>1</v>
      </c>
    </row>
    <row r="539" spans="1:3" ht="15.5" x14ac:dyDescent="0.35">
      <c r="A539" s="298" t="s">
        <v>2098</v>
      </c>
      <c r="B539" s="298" t="s">
        <v>2104</v>
      </c>
      <c r="C539" s="299">
        <v>1</v>
      </c>
    </row>
    <row r="540" spans="1:3" ht="15.5" x14ac:dyDescent="0.35">
      <c r="A540" s="298" t="s">
        <v>2105</v>
      </c>
      <c r="B540" s="298" t="s">
        <v>2106</v>
      </c>
      <c r="C540" s="299">
        <v>1</v>
      </c>
    </row>
    <row r="541" spans="1:3" ht="15.5" x14ac:dyDescent="0.35">
      <c r="A541" s="298" t="s">
        <v>2107</v>
      </c>
      <c r="B541" s="298" t="s">
        <v>2108</v>
      </c>
      <c r="C541" s="299">
        <v>1</v>
      </c>
    </row>
    <row r="542" spans="1:3" ht="15.5" x14ac:dyDescent="0.35">
      <c r="A542" s="298" t="s">
        <v>2109</v>
      </c>
      <c r="B542" s="298" t="s">
        <v>2110</v>
      </c>
      <c r="C542" s="299">
        <v>1</v>
      </c>
    </row>
    <row r="543" spans="1:3" ht="15.5" x14ac:dyDescent="0.35">
      <c r="A543" s="298" t="s">
        <v>2111</v>
      </c>
      <c r="B543" s="298" t="s">
        <v>2112</v>
      </c>
      <c r="C543" s="299">
        <v>1</v>
      </c>
    </row>
    <row r="544" spans="1:3" ht="15.5" x14ac:dyDescent="0.35">
      <c r="A544" s="298" t="s">
        <v>2113</v>
      </c>
      <c r="B544" s="298" t="s">
        <v>2114</v>
      </c>
      <c r="C544" s="299">
        <v>1</v>
      </c>
    </row>
    <row r="545" spans="1:3" ht="15.5" x14ac:dyDescent="0.35">
      <c r="A545" s="298" t="s">
        <v>2115</v>
      </c>
      <c r="B545" s="298" t="s">
        <v>2116</v>
      </c>
      <c r="C545" s="299">
        <v>1</v>
      </c>
    </row>
    <row r="546" spans="1:3" ht="15.5" x14ac:dyDescent="0.35">
      <c r="A546" s="298" t="s">
        <v>2117</v>
      </c>
      <c r="B546" s="298" t="s">
        <v>2118</v>
      </c>
      <c r="C546" s="299">
        <v>1</v>
      </c>
    </row>
    <row r="547" spans="1:3" ht="15.5" x14ac:dyDescent="0.35">
      <c r="A547" s="298" t="s">
        <v>2119</v>
      </c>
      <c r="B547" s="298" t="s">
        <v>2120</v>
      </c>
      <c r="C547" s="299">
        <v>1</v>
      </c>
    </row>
    <row r="548" spans="1:3" ht="15.5" x14ac:dyDescent="0.35">
      <c r="A548" s="298" t="s">
        <v>2121</v>
      </c>
      <c r="B548" s="298" t="s">
        <v>2122</v>
      </c>
      <c r="C548" s="299">
        <v>1</v>
      </c>
    </row>
  </sheetData>
  <autoFilter ref="A1:U527" xr:uid="{00000000-0001-0000-06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A120B78C-F4AA-4AB1-87A1-5FF457A01542}">
  <ds:schemaRefs>
    <ds:schemaRef ds:uri="http://schemas.microsoft.com/sharepoint/v3/contenttype/forms"/>
  </ds:schemaRefs>
</ds:datastoreItem>
</file>

<file path=customXml/itemProps2.xml><?xml version="1.0" encoding="utf-8"?>
<ds:datastoreItem xmlns:ds="http://schemas.openxmlformats.org/officeDocument/2006/customXml" ds:itemID="{BD6A6B86-B0CB-4BB9-AC6F-C75BC9117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D289D9-85C2-4732-AB0F-110B6E41E3A3}">
  <ds:schemaRefs>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2c75e67c-ed2d-4c91-baba-8aa4949e551e"/>
    <ds:schemaRef ds:uri="33874043-1092-46f2-b7ed-3863b0441e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Dashboard</vt:lpstr>
      <vt:lpstr>Results</vt:lpstr>
      <vt:lpstr>Instructions</vt:lpstr>
      <vt:lpstr>General Test Cases</vt:lpstr>
      <vt:lpstr>AppleiOS13 </vt:lpstr>
      <vt:lpstr>Android</vt:lpstr>
      <vt:lpstr>Change Log</vt:lpstr>
      <vt:lpstr>New Release Changes</vt:lpstr>
      <vt:lpstr>Issue Code Table</vt:lpstr>
      <vt:lpstr>'Change Log'!Print_Area</vt:lpstr>
      <vt:lpstr>Dashboard!Print_Area</vt:lpstr>
      <vt:lpstr>'General Test Cases'!Print_Area</vt:lpstr>
      <vt:lpstr>Instructions!Print_Area</vt:lpstr>
      <vt:lpstr>'New Release Changes'!Print_Area</vt:lpstr>
      <vt:lpstr>'General 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2023-11-22T18:16:23Z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