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codeName="ThisWorkbook" defaultThemeVersion="124226"/>
  <mc:AlternateContent xmlns:mc="http://schemas.openxmlformats.org/markup-compatibility/2006">
    <mc:Choice Requires="x15">
      <x15ac:absPath xmlns:x15ac="http://schemas.microsoft.com/office/spreadsheetml/2010/11/ac" url="C:\Users\JRHLB\Downloads\"/>
    </mc:Choice>
  </mc:AlternateContent>
  <xr:revisionPtr revIDLastSave="0" documentId="8_{97C4D0D4-F573-4026-8B6A-D596C465E247}" xr6:coauthVersionLast="47" xr6:coauthVersionMax="47" xr10:uidLastSave="{00000000-0000-0000-0000-000000000000}"/>
  <bookViews>
    <workbookView xWindow="-110" yWindow="-110" windowWidth="19420" windowHeight="10420" tabRatio="726" xr2:uid="{00000000-000D-0000-FFFF-FFFF00000000}"/>
  </bookViews>
  <sheets>
    <sheet name="Dashboard" sheetId="1" r:id="rId1"/>
    <sheet name="Results" sheetId="8" r:id="rId2"/>
    <sheet name="Instructions" sheetId="9" r:id="rId3"/>
    <sheet name="Test Cases" sheetId="4" r:id="rId4"/>
    <sheet name="Change Log" sheetId="11" r:id="rId5"/>
    <sheet name="New Release Changes" sheetId="13" r:id="rId6"/>
    <sheet name="Issue Code Table" sheetId="12" r:id="rId7"/>
  </sheets>
  <definedNames>
    <definedName name="_xlnm._FilterDatabase" localSheetId="6" hidden="1">'Issue Code Table'!$A$1:$D$522</definedName>
    <definedName name="_xlnm._FilterDatabase" localSheetId="3" hidden="1">'Test Cases'!$A$2:$AA$40</definedName>
    <definedName name="_xlnm.Print_Area" localSheetId="4">'Change Log'!$A$1:$D$14</definedName>
    <definedName name="_xlnm.Print_Area" localSheetId="0">Dashboard!$A$1:$C$45</definedName>
    <definedName name="_xlnm.Print_Area" localSheetId="2">Instructions!$A$1:$N$37</definedName>
    <definedName name="_xlnm.Print_Area" localSheetId="5">'New Release Changes'!$A$1:$D$3</definedName>
    <definedName name="_xlnm.Print_Area" localSheetId="1">Results!$A$1:$N$23</definedName>
    <definedName name="_xlnm.Print_Area" localSheetId="3">'Test Cases'!$A$1:$K$40</definedName>
    <definedName name="_xlnm.Print_Titles" localSheetId="3">'Test Cases'!$2:$2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2" i="8" l="1"/>
  <c r="M12" i="8"/>
  <c r="E12" i="8"/>
  <c r="D12" i="8"/>
  <c r="C12" i="8"/>
  <c r="B12" i="8"/>
  <c r="AA4" i="4"/>
  <c r="AA5" i="4"/>
  <c r="AA6" i="4"/>
  <c r="AA7" i="4"/>
  <c r="AA8" i="4"/>
  <c r="AA9" i="4"/>
  <c r="AA10" i="4"/>
  <c r="AA11" i="4"/>
  <c r="AA12" i="4"/>
  <c r="AA13" i="4"/>
  <c r="AA14" i="4"/>
  <c r="AA15" i="4"/>
  <c r="AA16" i="4"/>
  <c r="AA17" i="4"/>
  <c r="AA18" i="4"/>
  <c r="AA19" i="4"/>
  <c r="AA20" i="4"/>
  <c r="AA21" i="4"/>
  <c r="AA22" i="4"/>
  <c r="AA23" i="4"/>
  <c r="AA24" i="4"/>
  <c r="AA25" i="4"/>
  <c r="AA26" i="4"/>
  <c r="AA27" i="4"/>
  <c r="AA28" i="4"/>
  <c r="AA29" i="4"/>
  <c r="AA30" i="4"/>
  <c r="AA31" i="4"/>
  <c r="AA32" i="4"/>
  <c r="AA33" i="4"/>
  <c r="AA34" i="4"/>
  <c r="AA35" i="4"/>
  <c r="AA36" i="4"/>
  <c r="AA37" i="4"/>
  <c r="AA38" i="4"/>
  <c r="AA39" i="4"/>
  <c r="AA40" i="4"/>
  <c r="AA3" i="4"/>
  <c r="B29" i="8"/>
  <c r="B27" i="8"/>
  <c r="N12" i="8" l="1"/>
  <c r="A27" i="8" s="1"/>
  <c r="F12" i="8"/>
  <c r="A29" i="8"/>
  <c r="C17" i="8"/>
  <c r="E17" i="8"/>
  <c r="D23" i="8"/>
  <c r="I23" i="8" s="1"/>
  <c r="E19" i="8"/>
  <c r="C18" i="8"/>
  <c r="D17" i="8"/>
  <c r="I17" i="8" s="1"/>
  <c r="F17" i="8"/>
  <c r="H17" i="8" s="1"/>
  <c r="E16" i="8"/>
  <c r="F20" i="8"/>
  <c r="D18" i="8"/>
  <c r="I18" i="8" s="1"/>
  <c r="D16" i="8"/>
  <c r="I16" i="8" s="1"/>
  <c r="C23" i="8"/>
  <c r="F19" i="8"/>
  <c r="E21" i="8"/>
  <c r="D20" i="8"/>
  <c r="I20" i="8" s="1"/>
  <c r="D21" i="8"/>
  <c r="I21" i="8" s="1"/>
  <c r="E20" i="8"/>
  <c r="D22" i="8"/>
  <c r="I22" i="8" s="1"/>
  <c r="C16" i="8"/>
  <c r="C22" i="8"/>
  <c r="F22" i="8"/>
  <c r="D19" i="8"/>
  <c r="I19" i="8" s="1"/>
  <c r="F18" i="8"/>
  <c r="H18" i="8" s="1"/>
  <c r="E23" i="8"/>
  <c r="F23" i="8"/>
  <c r="E22" i="8"/>
  <c r="C19" i="8"/>
  <c r="E18" i="8"/>
  <c r="C21" i="8"/>
  <c r="F21" i="8"/>
  <c r="C20" i="8"/>
  <c r="F16" i="8"/>
  <c r="H20" i="8" l="1"/>
  <c r="H19" i="8"/>
  <c r="H22" i="8"/>
  <c r="H23" i="8"/>
  <c r="H21" i="8"/>
  <c r="H16" i="8"/>
  <c r="D24" i="8" l="1"/>
  <c r="G12" i="8" s="1"/>
</calcChain>
</file>

<file path=xl/sharedStrings.xml><?xml version="1.0" encoding="utf-8"?>
<sst xmlns="http://schemas.openxmlformats.org/spreadsheetml/2006/main" count="1710" uniqueCount="1454">
  <si>
    <t>Internal Revenue Service</t>
  </si>
  <si>
    <t>Office of Safeguards</t>
  </si>
  <si>
    <t xml:space="preserve"> ▪ SCSEM Subject: Generic Web Server (Non-Apache 2.4 and non-IIS Web Servers)</t>
  </si>
  <si>
    <t>NOTICE:</t>
  </si>
  <si>
    <t>The IRS strongly recommends agencies test all Safeguard Computer Security Evaluation Matrix (SCSEM) settings in a development or test</t>
  </si>
  <si>
    <t>environment prior to deployment in production.   In some cases a security setting may impact a system’s functionality and usability. Consequently,</t>
  </si>
  <si>
    <t>it is important to perform testing to determine the impact on system security, functionality, and usability. Ideally, the test system configuration</t>
  </si>
  <si>
    <t>should match the production system configuration.  Prior to making changes to the production system, agencies should back up all critical data</t>
  </si>
  <si>
    <t>files on the system and if possible, make a full backup of the system to ensure it can be restored to its pre-SCSEM state if necessary.</t>
  </si>
  <si>
    <t>General Testing Information</t>
  </si>
  <si>
    <t>Agency Name:</t>
  </si>
  <si>
    <t>Agency Code:</t>
  </si>
  <si>
    <t>Test Location:</t>
  </si>
  <si>
    <t>Test Date:</t>
  </si>
  <si>
    <t>Closing Date:</t>
  </si>
  <si>
    <t>Shared Agencies:</t>
  </si>
  <si>
    <t>Name of Tester:</t>
  </si>
  <si>
    <t>Device Name:</t>
  </si>
  <si>
    <t>OS/App Version:</t>
  </si>
  <si>
    <t>Network Location:</t>
  </si>
  <si>
    <t xml:space="preserve">Device Function: </t>
  </si>
  <si>
    <t>Agency Representatives and Contact Information</t>
  </si>
  <si>
    <t>Name:</t>
  </si>
  <si>
    <t>Org:</t>
  </si>
  <si>
    <t>Title:</t>
  </si>
  <si>
    <t>Phone:</t>
  </si>
  <si>
    <t>E-mail:</t>
  </si>
  <si>
    <t>This SCSEM was designed to comply with Section 508 of the Rehabilitation Act</t>
  </si>
  <si>
    <t>Please submit SCSEM feedback and suggestions to SafeguardReports@IRS.gov</t>
  </si>
  <si>
    <t>Obtain SCSEM updates online at http://www.irs.gov/uac/Safeguards-Program</t>
  </si>
  <si>
    <t>Internal</t>
  </si>
  <si>
    <t>External</t>
  </si>
  <si>
    <t>Stand-alone</t>
  </si>
  <si>
    <t>Testing Results</t>
  </si>
  <si>
    <t>INSTRUCTIONS:</t>
  </si>
  <si>
    <t>Sections below are automatically calculated.</t>
  </si>
  <si>
    <t>The 'Info' status is provided for use by the tester during test execution to indicate more information is needed to complete the test.</t>
  </si>
  <si>
    <t>It is not an acceptable final test status, all test cases should be Pass, Fail or N/A at the conclusion of testing.</t>
  </si>
  <si>
    <t>All SCSEM Test Results</t>
  </si>
  <si>
    <t xml:space="preserve">       </t>
  </si>
  <si>
    <r>
      <t xml:space="preserve">Final Test Results </t>
    </r>
    <r>
      <rPr>
        <sz val="10"/>
        <rFont val="Arial"/>
        <family val="2"/>
      </rPr>
      <t>(This table calculates all tests in the Test Cases tab)</t>
    </r>
  </si>
  <si>
    <t>Overall SCSEM Statistics</t>
  </si>
  <si>
    <t>Passed</t>
  </si>
  <si>
    <t>Failed</t>
  </si>
  <si>
    <t>Additional Information Requested</t>
  </si>
  <si>
    <t>N/A</t>
  </si>
  <si>
    <t>Total Number of Tests Performed</t>
  </si>
  <si>
    <t>Weighted Pass Rate</t>
  </si>
  <si>
    <t>All SCSEM Tests</t>
  </si>
  <si>
    <t>Complete</t>
  </si>
  <si>
    <t>Blank</t>
  </si>
  <si>
    <t>Available</t>
  </si>
  <si>
    <t>Totals</t>
  </si>
  <si>
    <t>Weighted Score</t>
  </si>
  <si>
    <t>Risk Rating</t>
  </si>
  <si>
    <t>Test Cases</t>
  </si>
  <si>
    <t>Pass</t>
  </si>
  <si>
    <t>Fail</t>
  </si>
  <si>
    <t>Weight</t>
  </si>
  <si>
    <t>Possible</t>
  </si>
  <si>
    <t>Actual</t>
  </si>
  <si>
    <t>Device Weighted Score:</t>
  </si>
  <si>
    <t>Instructions</t>
  </si>
  <si>
    <t>Introduction and Purpose:</t>
  </si>
  <si>
    <t>Test Cases Legend:</t>
  </si>
  <si>
    <t>▪ Test ID</t>
  </si>
  <si>
    <t xml:space="preserve">Pre-populated number to uniquely identify SCSEM test cases.  The ID format  includes the platform, platform version </t>
  </si>
  <si>
    <t>and a unique number (01-XX) and can therefore be easily identified after the test has been executed.</t>
  </si>
  <si>
    <t>▪ NIST ID</t>
  </si>
  <si>
    <t>Mapping of test case requirements to one or more NIST SP 800-53 control identifiers for reporting purposes.</t>
  </si>
  <si>
    <t>▪ NIST Control Name</t>
  </si>
  <si>
    <t>Full name which describes the NIST ID.</t>
  </si>
  <si>
    <t>▪ Test Method:</t>
  </si>
  <si>
    <t xml:space="preserve">The test case is executed by Interview, Examine or Test methods in accordance with the test methodology specified </t>
  </si>
  <si>
    <t xml:space="preserve">in NIST SP 800-53A.  In test plans where SCAP testing is available, Automated and Manual indicators are added to </t>
  </si>
  <si>
    <t>the Test method to indicate whether the test can be accomplished through the SCAP tool.</t>
  </si>
  <si>
    <t>▪ Platform</t>
  </si>
  <si>
    <t>If the SCSEM covers multiple platforms, this field will indicate applicability to all platforms or a specific platform.</t>
  </si>
  <si>
    <t>If the test applies only to a specific platform, other platforms should result in a test status of "N/A".</t>
  </si>
  <si>
    <t>▪ Test Objective</t>
  </si>
  <si>
    <t xml:space="preserve">Description of specifically what the test is designed to accomplish.  The objective should be a summary of the </t>
  </si>
  <si>
    <t>test case and expected results.</t>
  </si>
  <si>
    <t>▪ Test Procedures</t>
  </si>
  <si>
    <t xml:space="preserve">A detailed description of the step-by-step instructions to be followed by the tester.  The test procedures should be </t>
  </si>
  <si>
    <t>executed using the applicable NIST 800-53A test method (Interview, Examine, Test).</t>
  </si>
  <si>
    <t>▪ Expected Results</t>
  </si>
  <si>
    <t>Provides a description of the acceptable conditions allowed as a result of the test procedure execution.</t>
  </si>
  <si>
    <t>▪ Actual Results</t>
  </si>
  <si>
    <t>The tester shall provide appropriate detail describing the outcome of the test.  The tester is responsible for identifying</t>
  </si>
  <si>
    <t>Interviewees and Evidence to validate the results in this field or the separate Notes/Evidence field.</t>
  </si>
  <si>
    <t>▪ Status</t>
  </si>
  <si>
    <t xml:space="preserve">The tester indicates the status for the test results (Pass, Fail, Info, N/A).  "Pass" indicates that the expected results </t>
  </si>
  <si>
    <t>were met.  "Fail" indicates the expected results were not met.  "Info" is temporary and indicates that the test execution</t>
  </si>
  <si>
    <t xml:space="preserve">is not completed and additional information is required to determine a Pass/Fail status. "N/A" indicates that the </t>
  </si>
  <si>
    <t xml:space="preserve">test subject is not capable of implementing the expected results and doing so does not impact security.  The tester </t>
  </si>
  <si>
    <t>must determine the appropriateness of the "N/A" status.</t>
  </si>
  <si>
    <t>▪ Notes/Evidence</t>
  </si>
  <si>
    <t xml:space="preserve">As determined appropriate to the tester or as required by the test method, procedures or expected results, the tester </t>
  </si>
  <si>
    <t>may need to provide additional information pertaining to the test execution (Interviewee, Documentation, etc.)</t>
  </si>
  <si>
    <t>▪ Criticality</t>
  </si>
  <si>
    <t>The risk category has been pre-populated next to each control based on Safeguard’s definition of control criticality and to assist agencies in establishing priorities for corrective action.  The reviewer may recommend a change to the prioritization to the SRT Chief in order to accurately reflect the risk and the overall security posture based on environment specific testing.</t>
  </si>
  <si>
    <t>▪ Issue Codes</t>
  </si>
  <si>
    <t>A single issue code must be selected for each test case to calculate the weighted risk score.  The tester must perform this activity when executing each test.</t>
  </si>
  <si>
    <t>Test ID</t>
  </si>
  <si>
    <t>NIST ID</t>
  </si>
  <si>
    <t>NIST Control Name</t>
  </si>
  <si>
    <t>Test Method</t>
  </si>
  <si>
    <t>Platform</t>
  </si>
  <si>
    <t>Test Procedures</t>
  </si>
  <si>
    <t>Expected Results</t>
  </si>
  <si>
    <t>Actual Results</t>
  </si>
  <si>
    <t>Status</t>
  </si>
  <si>
    <t>Notes/Evidence</t>
  </si>
  <si>
    <t>Criticality</t>
  </si>
  <si>
    <t>Issue Code</t>
  </si>
  <si>
    <r>
      <t xml:space="preserve">Issue Code Mapping (Select </t>
    </r>
    <r>
      <rPr>
        <b/>
        <u/>
        <sz val="10"/>
        <rFont val="Arial"/>
        <family val="2"/>
      </rPr>
      <t>one</t>
    </r>
    <r>
      <rPr>
        <b/>
        <sz val="10"/>
        <rFont val="Arial"/>
        <family val="2"/>
      </rPr>
      <t xml:space="preserve"> to enter in column M)</t>
    </r>
  </si>
  <si>
    <t>Risk Rating (Do Not Edit)</t>
  </si>
  <si>
    <t>WEB-01</t>
  </si>
  <si>
    <t>SA-22</t>
  </si>
  <si>
    <t>Unsupported System Components</t>
  </si>
  <si>
    <t>Interview, Examine</t>
  </si>
  <si>
    <t>All</t>
  </si>
  <si>
    <t>The agency maintaining the web server ensures the web server operating system is supported.</t>
  </si>
  <si>
    <t>The reviewer should verify what versions of the web server software are running on the server by examining the server.
The reviewer will need to have the SA or the web administrator provide evidence that the vendor is still supporting the product. This can be done by visiting the vendor's web site, viewing a service agreement that the site has with the vendor, or observing recent patches provided by the vendor for the web server software. These are not the only ways that are acceptable to verify this, so the reviewer will have to make a determination if the site has provided sufficient evidence that the web server software is supported.</t>
  </si>
  <si>
    <t>Current version of the web server software is installed and the agency maintains appropriate service packs.</t>
  </si>
  <si>
    <t>Critical</t>
  </si>
  <si>
    <t>HSA7
HSA10
HSA11</t>
  </si>
  <si>
    <t>HSA7: The external facing system is no longer supported by the vendor
HSA10: The internally hosted software's major release is no longer supported by the vendor
HSA11: The internally hosted software's minor release is no longer supported by the vendor</t>
  </si>
  <si>
    <t>WEB-02</t>
  </si>
  <si>
    <t>SI-2</t>
  </si>
  <si>
    <t>Flaw Remediation</t>
  </si>
  <si>
    <t>Interview,
Examine</t>
  </si>
  <si>
    <t>Verify that the web servers operating system patch levels are up-to-date.</t>
  </si>
  <si>
    <t>Refer to the vendors support website and cross reference the latest security patch update with the systems current patch level.   Check to ensure that known vulnerabilities (i.e., Heartbleed) vulnerabilities have been remediated.  
Note: This test requires the tester to research the current vendor supplied patch level.</t>
  </si>
  <si>
    <t>The latest security patches are installed.</t>
  </si>
  <si>
    <t>Significant</t>
  </si>
  <si>
    <t>HSI2
HSI27</t>
  </si>
  <si>
    <t xml:space="preserve">HSI2: System patch level is insufficient
HSI27: Critical security patches have not been applied </t>
  </si>
  <si>
    <t>WEB-03</t>
  </si>
  <si>
    <t>AC-3</t>
  </si>
  <si>
    <t>Access Enforcement</t>
  </si>
  <si>
    <t>Appropriate access permissions are applied to CGI files.</t>
  </si>
  <si>
    <t xml:space="preserve">Interview the System Administrator to determine if CGI scripts are used on the server. If CGI programs are being used, check the permissions of these files to ensure they are not owned by the non-privileged account running the web server and have proper access controls. If the CGI programs are owned by the web server account, this is a finding. 
The directory used to store .asp or .jsp files in Windows is generally the Scripts directory. This directory should be virtualized. </t>
  </si>
  <si>
    <t>Ensure the CGI scripts are owned by a privileged account and not the non-privileged account running the web site.
Ensure the anonymous web user account and the web service account running the web site only has Read-Only or Read-Execute permissions to such scripts.</t>
  </si>
  <si>
    <t>HAC11</t>
  </si>
  <si>
    <t>HAC11: User access was not established with concept of least privilege</t>
  </si>
  <si>
    <t>WEB-04</t>
  </si>
  <si>
    <t xml:space="preserve">Key web server system configuration files should be owned by the SA account. </t>
  </si>
  <si>
    <t>Interview the SA to determine how key web server configuration files are protected.  Review the following files for permission settings.
- .htaccess, .htaccess.html and htpasswd files - SA or the web administrator account = Full Control. Non-privileged web server account running the web service = Read, Execute.
IIS and Metabase Security in IIS:
The BUILTIN\IWAM_computer_name and the BUILTIN\IUSR_computer_name accounts should never be members of the BUILTIN\Administrators group. The accounts associated with AnonymousUserName and WAMUserName should never be granted administrator privileges.
Access to .nsconfg files should be highly restricted to administrators, service accounts, and authenticated users on a case by case basis, including permissions set on the httpacl directory or its equivalent, if its default location and name have been changed during web server installation. Access permissions should be as restrictive as possible with regard to non-administrative access.</t>
  </si>
  <si>
    <t>The owner of key web server configuration files are privileged accounts and not the web server account or equivalent which runs the web service.</t>
  </si>
  <si>
    <t>WEB-05</t>
  </si>
  <si>
    <t>AC-6</t>
  </si>
  <si>
    <t>Least Privilege</t>
  </si>
  <si>
    <t>Examine</t>
  </si>
  <si>
    <t xml:space="preserve">The minimum amount of administrators, web managers, developers, auditors, and web author accounts exist on the machine hosting the web server.
Sensitive system files are restricted to appropriate accounts. </t>
  </si>
  <si>
    <t>Interview the System Administrator and obtain a copy of user accounts with access to the web server.
WINDOWS -
Search all of the system's hard drives for the command.com and cmd.exe files. The allowed permissions on these files are:
- System Full Control
- Administrators Full Control
1. Non-administrator account, group membership, or service ID should not have access to command.com or cmd.exe files
2. Examine users with access to operating system configuration files, scripts, utilities, privileges, and functions.
3. Access to operating system components is restricted.   Access is documented and approved.
UNIX -
1. Use the command more /etc/passwd to get a list of accounts.  Examine the list of user accounts, noting any privileged UIDs (0 to 100) or GIDs (0 to 100). Also, examine their shells to see if they are /etc/bin or /etc/sbin. 
2. Verify with the system administrator that all privileged accounts are necessary.
3. Access to shell scripts or operating system functions are restricted.  Access is documented and approved.</t>
  </si>
  <si>
    <t>Ensure non-administrators are not allowed access to the directory tree, the shell, or other operating system functions and utilities.</t>
  </si>
  <si>
    <t>WEB-06</t>
  </si>
  <si>
    <t>Interview</t>
  </si>
  <si>
    <t xml:space="preserve">The key web service administrative and configuration tools must only be accessible by the web server staff. </t>
  </si>
  <si>
    <t>Interview the SA to determine what tool or control file is used to control the configuration of the web server. The tool or files need to be restricted to the web manager and assigned designees.
If the control of the web server is done via control files, the reviewer will need to verify who has update access to them. If tools are being used to configure the web server, the reviewer will need to determine who has access to execute the tools.</t>
  </si>
  <si>
    <t>Access is restricted to the web administration tool to only the web manager and the web manager's designees.</t>
  </si>
  <si>
    <t>WEB-07</t>
  </si>
  <si>
    <t>The anonymous web user account cannot upload or execute files on the web server.</t>
  </si>
  <si>
    <t>Determine the web client account (anonymous account) for the web server software that is installed.  For the web content and script directories, determine the permission for the web client account. Permissions for this account should be read and execute or more restrictive.
Permissions for 'everyone' and the UNIX world user will be as restricted as possible.</t>
  </si>
  <si>
    <t xml:space="preserve">Web client account access to the web content and scripts directories is limited to read and execute (or script in the case of IIS). Furthermore, this account has no access to the operating system files and resources, which are to be located on a separate drive or partition.
- If the web client account access to the content and scripts directories is not limited to read and execute, this is a finding.
- If the Microsoft 'everyone' account or the UNIX 'world' user has full access to these directories, this is a finding. </t>
  </si>
  <si>
    <t>WEB-08</t>
  </si>
  <si>
    <t>Windows</t>
  </si>
  <si>
    <t>Access to the Windows Scripting Host (WSH) is tightly controlled.</t>
  </si>
  <si>
    <t>Applicable to Windows NT or Windows 2000.
Search for instances of Wscript.exe and Cscript.exe.
Move to these files, if found, and right-click on them to view their Properties.
Permissions should only exist for System, the SA, and the web administrator, who may have Full Control. User accounts with access to these files that are unknown, or unintended, should be removed.
If these files have permission for other than the SA, the web administrator, or the system, this is a finding.</t>
  </si>
  <si>
    <t>Wscript.exe and Cscript.exe files are removed from the server, or access to these files is restricted to the SA, the web administrator, and the system account.</t>
  </si>
  <si>
    <t>WEB-09</t>
  </si>
  <si>
    <t xml:space="preserve">Only authorized users and administrative accounts will be allowed on the host server to maintain the web server and applications, and to review the server operations. </t>
  </si>
  <si>
    <t xml:space="preserve">Interview the SA to determine if the web server supports an anonymous access account and, if so, note the name of the account. If an anonymous account is used to access the web site, then the reviewer will need to check its privileges. 
If anonymous access is not allowed for the web site, then this check is not applicable. 
If anonymous access is allowed for the web site, then the account should be restricted as much as possible.   </t>
  </si>
  <si>
    <t>The anonymous account does not have  privileged access above what is necessary to access the web site.</t>
  </si>
  <si>
    <t>WEB-10</t>
  </si>
  <si>
    <t>AC-8</t>
  </si>
  <si>
    <t>System Use Notification</t>
  </si>
  <si>
    <t xml:space="preserve">A warning screen is displayed at the logon screen.  </t>
  </si>
  <si>
    <t>Interview the SA and examine system configuration settings to ensure that access to content served by the web server provides the IRS Safeguards approved warning banner prior to logon.</t>
  </si>
  <si>
    <t xml:space="preserve">The warning banner is compliant with IRS guidelines and contains the following 4 elements:
-  the system contains US government information
-  users actions are monitored and audited
-  unauthorized use of the system is prohibited 
-  unauthorized use of the system is subject to criminal and civil penalties"
</t>
  </si>
  <si>
    <t>Limited</t>
  </si>
  <si>
    <t>HAC14
HAC38</t>
  </si>
  <si>
    <t>HAC14: Warning banner is insufficient
HAC38: Warning banner does not exist</t>
  </si>
  <si>
    <t>WEB-11</t>
  </si>
  <si>
    <t>AU-2</t>
  </si>
  <si>
    <t>Audit Events</t>
  </si>
  <si>
    <t>Access and error audit logs are maintained to track web site use, attempted use, unusual conditions, and problems</t>
  </si>
  <si>
    <t>This check is concerned with verifying the existence and the maintenance of web server log files.
Interview the SA and examine configuration documentation  to determine what process, based on policy, governs the collection, maintenance, and retention of web server logs. 
The reviewer should check the following: 
1. The frequency of backups for the web server log files.
2. The method of log files collection such as transmission to a central repository.
3. Event handling when the log files are full.
Inspect the log files, as follows:
- Do the logs indicate contiguous time stamps?
- Does there appear to be any breaks in reporting times that may indicate any kind of problem reporting or logging events?</t>
  </si>
  <si>
    <t xml:space="preserve">The web server is configured to maintain web server logs for both access and errors.
Events records comply with Publication 1075 auditing requirements.
1. all successful &amp; unsuccessful login and logoff attempts.
2. all actions, connections and requests performed by
privileged users and functions
3. changes to user and file rights permissions.
4. creation, modification and deletion of objects, groups &amp; accounts.
5. the date, time, event type, associated user or system account
6. startup and shutdown functions.
7. enabling or disabling of audit report generation services.
The audit log files are protected from modification and restricted to personnel required to have access.
</t>
  </si>
  <si>
    <t>HAU2
HAU17
HAU21
HAU10</t>
  </si>
  <si>
    <t>HAU2: No auditing is being performed on the system
HAU17: Audit logs do not capture sufficient auditable events
HAU21: System does not audit all attempts to gain access
HAU10: Audit logs are not properly protected</t>
  </si>
  <si>
    <t>WEB-12</t>
  </si>
  <si>
    <t>Additional Web Server specific auditing requirements are in place.</t>
  </si>
  <si>
    <t xml:space="preserve">Examine audit configuration documentation or settings.  Items to be logged (where feasible) with regard to web-based servers should be captured and protected in audit logs.
</t>
  </si>
  <si>
    <t>Audit logs are configured by the web server to ensure the log file data includes the required data elements.
• Date, Time
• IP address of the host that initiated the request
• User ID supplied for HTTP authentication
• HTTP Method
• URL in the request
• The protocol and protocol version used to make the request
• Source and destination port numbers
• Status codes for the response
• Size of the response in bytes
• HTTP Status and Referrer for the following events:
- Successful and unsuccessful attempts to access the web server software.
- Successful and unsuccessful attempts to access the web site.
- Successful and unsuccessful attempts to access the web application.</t>
  </si>
  <si>
    <t>Moderate</t>
  </si>
  <si>
    <t>HAU22
HAU12</t>
  </si>
  <si>
    <t>HAU22: Content of audit records is not sufficient
HAU12: Audit records are not timestamped</t>
  </si>
  <si>
    <t>WEB-13</t>
  </si>
  <si>
    <t>AU-9</t>
  </si>
  <si>
    <t>Protection of Audit Information</t>
  </si>
  <si>
    <t>Audit logs are protected from unauthorized access or modification.</t>
  </si>
  <si>
    <t>Grant permission to read log files to only the members of the Auditors group, administrators, and the user assigned to run the web server software.
If any account has access to the log files other than those authorized, this is a finding.
If access is granted to anyone other than the auditors, the administrators, the web administrators, the web server account, or the service used to generate the log files, this is a finding.</t>
  </si>
  <si>
    <t>HAU10</t>
  </si>
  <si>
    <t>HAU10: Audit logs are not properly protected</t>
  </si>
  <si>
    <t>WEB-14</t>
  </si>
  <si>
    <t>CM-6</t>
  </si>
  <si>
    <t>Configuration Settings</t>
  </si>
  <si>
    <t>All CGI program files need to be segregated into their own directory. ASP and JAVA scripts should be placed into separate directories that only contains other ASP and JAVA scripts, respectively.</t>
  </si>
  <si>
    <t>Examine directory contents for the following:
1. All CGI programs will be located in a separate directory that is not under the web root directory.
2. The CGI directory contents will not be available to external FTP clients.
3. CGI scripts will not be located in the web server or web application server document directories, unless required by server software installation.
4. The CGI directory will be owned by a privileged account that is not used to run the web site. The directory permissions should be set as follows:
System Administrator: full
Web service account: read/execute
Group (web users): execute
Other: none 
Identify ASP and JAVA script directory protections.</t>
  </si>
  <si>
    <t>CGI, or an equivalent program, directory has appropriate access controls.
ASP scripts should be placed into a unique directory that only contains other ASP scripts. JAVA and other technology-specific scripts should also be placed into their own unique directories.</t>
  </si>
  <si>
    <t>HAC13</t>
  </si>
  <si>
    <t>HAC13: Operating system configuration files have incorrect permissions</t>
  </si>
  <si>
    <t>WEB-15</t>
  </si>
  <si>
    <t>Compiler applications should not be present on a production server.</t>
  </si>
  <si>
    <t>Interview the SA and the Web Manager to determine if a compiler is present on the server.
WINDOWS - 
1. Using Windows Explorer, search the system for the existence of known compilers such as msc.exe, msvc.exe, Python.exe, javac.exe, Lcc-win32.exe, or equivalent. Look in all hard drives. 
UNIX - 
2. find / -name gcc –print
            find / -name jdk -print
            find / -name javac –print
The reviewer may use the command pkginfo –i to determine what applications may have been installed.
Any compilers required to be present on the systems need to be restricted to administrative users only.</t>
  </si>
  <si>
    <t>Compilers should not be found on the production web server. An exception is the Java Development Kit installed in conjunction with a WebSphere service or Java Server Page (JSP) applications.
Any compilers required to be present on the systems need to be restricted to administrative users only.  Required compilers must be documented and approved by Management.
See Additional Guidance for exceptions.</t>
  </si>
  <si>
    <t>HCM10</t>
  </si>
  <si>
    <t>HCM10: System has unneeded functionality installed</t>
  </si>
  <si>
    <t>WEB-16</t>
  </si>
  <si>
    <t>.java and .jpp files are not allowed on the production web server.</t>
  </si>
  <si>
    <t>Search the web content directory and scripts directory for Java code other than .class, .jre, and .jvm. Executables such as java.exe, jre.exe, and jrew.exe are permitted; but .java and .jpp files are not allowed on the production web server.
UNIX:
-Search the web content directory and scripts directory for Java code file other than .class.
- Use: find / -name *.java or find / -name *.jpp
Windows:
- Search the web content directory and scripts directory for Java code files other than .class.
- Use: Start [Right Click] &gt;&gt; Search *.java with "look in local hard drives"; find *.jpp with "look in local hard drives".
- If Java code with a .java or .jpp extensions are found in the web content or scripts directories, this is a finding.</t>
  </si>
  <si>
    <t>Java software installed on the production web server is limited to class files and the JV M.</t>
  </si>
  <si>
    <t>HCM45</t>
  </si>
  <si>
    <t>HCM45: System configuration provides additional attack surface</t>
  </si>
  <si>
    <t>WEB-17</t>
  </si>
  <si>
    <t>Development and testing environments do not exist on the production server.</t>
  </si>
  <si>
    <t>Interview the System Administrator to find out if development web sites are being housed on production web servers. 
- Do you have development sites on your production web server?
- What is your process to get development web sites / content posted to the production server?
- Do you use under construction notices on production web pages?
The reviewer can also do a manual check or perform a navigation of the web site via a browser could be used to confirm the information provided from interviewing the web staff. Graphics or texts which proclaim Under Construction or Under Development are frequently used to mark folders or directories in that status.</t>
  </si>
  <si>
    <t>Web site pages that proclaim Under Construction or Under Development are clear indications that a production web server is being used for development.  These pages should not exist as well as any other development pages or scripts accessible on the web server.</t>
  </si>
  <si>
    <t>HCM47</t>
  </si>
  <si>
    <t>HCM47: System error messages display system configuration information</t>
  </si>
  <si>
    <t>WEB-18</t>
  </si>
  <si>
    <t>CGI or equivalent files must be monitored by a security tool that reports unauthorized changes.</t>
  </si>
  <si>
    <t xml:space="preserve">The reviewer should Interview the SA and ask to see how the information system monitors files considered to provide active content are, but not limited to, .cgi, .asp, .aspx, .class, .vb, .php, .pl, and .c.
</t>
  </si>
  <si>
    <t>The agency uses a monitoring tool to monitor changes to the CGI or equivalent directory. This can be done with something as simple as a script or batch file that would identify a change in the file.</t>
  </si>
  <si>
    <t>WEB-19</t>
  </si>
  <si>
    <t>PERL scripts should run with "taint mode on".</t>
  </si>
  <si>
    <t xml:space="preserve">CGI scripts running on non-UNIX servers typically do not recognize #!/usr/local/bin/perl on the first line of the script. Instead, the web server must be configured to use the TAINT option.
For IIS, PERL scripts should run with "taint mode on". This can be accomplished by creating a second extension under Windows such as .tcgi or .tgi and associate the new extension with the TAINT mode. Then, rename the scripts using the new extension to activate the TAINT mode.
For example: .tcgi ? C:\perl\bin\perl.exe -T %s %s
If the server is using PERL and scripts do not include a call to the TAINT option, this is a finding.
</t>
  </si>
  <si>
    <t xml:space="preserve">PERL scripts will include a call to the TAINT option.  </t>
  </si>
  <si>
    <t>WEB-20</t>
  </si>
  <si>
    <t>HTTP traffic uses Port 80 and HTTPS traffic uses Port 443.</t>
  </si>
  <si>
    <t>Interview the web site to determine if HTTP and HTTPs are used in accordance well known ports (e.g., 80 and 443) or those ports and services as registered and approved for use by  agency IT management.</t>
  </si>
  <si>
    <t>Web server  enforces the use of well-known ports for HTTP and HTTPS.</t>
  </si>
  <si>
    <t>HCM35</t>
  </si>
  <si>
    <t>HCM35: Services are not configured to use the default/standard ports</t>
  </si>
  <si>
    <t>WEB-21</t>
  </si>
  <si>
    <t>Internally facing web servers must be inaccessible from the public DMZ.  Internally facing servers must be protected from internal threats.</t>
  </si>
  <si>
    <t xml:space="preserve">Examine the network diagram and a visual check of the web server, that the private web server is located on a separate controlled access subnet and is not a part of the public DMZ that houses the public web servers. In addition, the private web server needs to be isolated via a controlled access mechanism from the local general population LAN.
What devices (i.e., router, switch, or firewall) lie between the web server and Internet connectivity?
Is the private web server on a separate subnet?
Is the private web server on a LAN with servers and workstations dedicated to functions not intended for public access?
</t>
  </si>
  <si>
    <t>The private web server  is isolated from the public DMZ and separate from the internal general population LAN. This separation must have access control in place to protect the web server from internal threats.
If the web server is not located inside the premise router, switch, or firewall and is not isolated via a controlled access mechanism from the general population LAN, this is a finding.</t>
  </si>
  <si>
    <t>HSC28
HSC5</t>
  </si>
  <si>
    <t>HSC28: The network is not properly segmented 
HSC5: No DMZ exists for the network</t>
  </si>
  <si>
    <t>WEB-22</t>
  </si>
  <si>
    <t>CM-7</t>
  </si>
  <si>
    <t>Least Functionality</t>
  </si>
  <si>
    <t>Unix</t>
  </si>
  <si>
    <t>Users should not be allowed to access the shell programs.</t>
  </si>
  <si>
    <t>For UNIX Systems Only.
Locate the configuration file for the web server that defines the viewers for the file types and verify that shells are not used to execute web scripts and shell escapes.
The web server should not be configured for /bin/csh, or any other shell as a viewer for documents.</t>
  </si>
  <si>
    <t>MIME types for csh or sh shell programs are disabled.</t>
  </si>
  <si>
    <t>WEB-23</t>
  </si>
  <si>
    <t xml:space="preserve">Symbolic links should be disabled.  </t>
  </si>
  <si>
    <t xml:space="preserve">This check applies only to UNIX servers. 
Locate the directories containing the web content ( i.e., /usr/local/apache/htdocs) by using:
ls –al. 
An entry, such as the following, would indicate the presence and use of symbolic links: 
lr-xr—r-- 4000 wwwusr wwwgrp2345Apr 15 data -&amp;gt; /usr/local/apache/htdocs 
An "l" as the first character indicates a symbolic link and a redirect to another file.
</t>
  </si>
  <si>
    <t xml:space="preserve">No files in the web document directories have symbolic links
</t>
  </si>
  <si>
    <t>WEB-24</t>
  </si>
  <si>
    <t xml:space="preserve">The web server has only the minimum amount of applications and services installed.  Office suites, development tools, and graphical editors are examples of such programs that are unnecessary. </t>
  </si>
  <si>
    <t>Interview the administrator to determine if the web server is configured with unnecessary software. 
Windows:
Start &gt;&gt; Programs &gt;&gt; check for programs services such as:
Front Page (as evident by directories which begin _vti ), MS Access, MS Excel, MS Money, MS Word, Third-party text editors, Graphics editors
UNIX:
The command ps –ef | more can show what processes (applications) are active on the server. Likely programs may include Open Office, Star Office, Adobe tools, or graphics editors.</t>
  </si>
  <si>
    <t xml:space="preserve">Only web support software is installed on the web server.
If a database server is installed on the same platform as the web server, it must be on a separate drive or partition. </t>
  </si>
  <si>
    <t>HCM32</t>
  </si>
  <si>
    <t>HCM32: The device is inappropriately used to serve multiple functions</t>
  </si>
  <si>
    <t>WEB-25</t>
  </si>
  <si>
    <t>Mail program (SMTP) services are not setup to allow incoming e-mail on the web server.</t>
  </si>
  <si>
    <t xml:space="preserve">This check verifies, by checking the OS, that incoming e-mail is not supported.
Windows:
1.) Select START &gt;&gt; Programs &gt;&gt; Administrative Tools &gt;&gt; Services.
2.) Scroll down and review all the entries. If there is a mail program (SMTP service), then the reviewer must run that program to see if it will accept incoming e-mails. (There are too many different programs for detailed instructions.)
3.) The reviewer should also check the Programs menu and sub-menus under Start to see if there are any installed mail programs. The reviewer can also check the Add/Delete programs icon in the Control Panel to see if there are any e-mail programs installed.
UNIX -
Use the command ps –ef | grep sendmail to see if the sendmail daemon has been started on the system.
</t>
  </si>
  <si>
    <t xml:space="preserve">On the SMTP or other e-mail server, the mail relay option must be disabled.
Outbound e-mail is allowed so the web-based application to send timely notices to users and administrators. 
</t>
  </si>
  <si>
    <t>WEB-26</t>
  </si>
  <si>
    <t xml:space="preserve">The directories containing the CGI scripts, such as PERL, must not be accessible to anonymous users via FTP. </t>
  </si>
  <si>
    <t xml:space="preserve">Locate the directories containing the CGI scripts. These directories should be language-specific (e.g., PERL, ASP, JS, JSP, etc.). 
WINDOWS -
- Right-click on the web content directory and the related CGI directories. On the Properties tab, examine the access rights for the CGI, cgi-bin, or cgi-shl directories. 
UNIX -
Using ls –al, examine the file permissions on the CGI, the cgi-bin, and the cgi-shl directories.
</t>
  </si>
  <si>
    <t>Anonymous FTP users must not have access to these directories.  CGI, the cgi-bin, or the cgi-shl directories cannot be accessed via FTP by any group or user that does not require access.</t>
  </si>
  <si>
    <t>WEB-27</t>
  </si>
  <si>
    <t>The web server response header of an HTTP response does not contain web server information or operating system information.</t>
  </si>
  <si>
    <t xml:space="preserve">Interview the SA regarding the publishing of the web server information or operating system information. The SA should be able to show that the web server is configured to not display information about the web server which would include, web server product, version, or host operating system of the web server. </t>
  </si>
  <si>
    <t>The web server is configured to not advertise the web server and operating system information to the client.</t>
  </si>
  <si>
    <t>WEB-28</t>
  </si>
  <si>
    <t>The web server should not be run by an account with excess privileges.</t>
  </si>
  <si>
    <t xml:space="preserve">The reviewer will need to determine which account the web server is using to run and determine the privileges that account has. If the account has administrative or superuser privilege, the SA will need to provide justification showing that this type of account is necessary for the function and operation of the web server.
WINDOWS-
Right-click on My Computer and select Manage.
Then Select Local Users and Groups. Examine the account that is used to run the web server and determine its group affiliations.
UNIX-
Use the command ps -ef to get a list of processes and to determine the account that is being used to run the web server.
Use the command more /etc/passwd to examine the account and to determine if it is running as a privileged account. If the account has an ID of 100 or greater, the account is not privileged.
</t>
  </si>
  <si>
    <t>The account running the web server is not a member of a privileged group such as Administrators.</t>
  </si>
  <si>
    <t>WEB-29</t>
  </si>
  <si>
    <t>The web server does not function as a HTTP or FTP upload server.</t>
  </si>
  <si>
    <t xml:space="preserve">Interview the SA to determine if there is a process for the uploading of files to the web site. This process should include the requirement for the use of a secure encrypted logon and secure encrypted connection.
</t>
  </si>
  <si>
    <t>Only secure encrypted logons and connections for uploading files to the web site are allowed.</t>
  </si>
  <si>
    <t>WEB-30</t>
  </si>
  <si>
    <t>Access to a private web server by public search engine agents must be prevented.</t>
  </si>
  <si>
    <t>This requirement only applies to private web servers.
Interview the SA to determine what type of restriction from public search engines is in place. 
The use of one or more of the following restrictions will satisfy this requirement:
1. IP address restrictions
2. User IDs and passwords
3. Certificate authentication
4. Domain restrictions
5. Implementation of a robots.txt defense</t>
  </si>
  <si>
    <t>The internally facing web server employs the use of one or more of the following restrictions:
robots.txt file
DoD PKI authentication
User ID and Password
IP Address restrictions
Domain restrictions \
If robots.txt file used, In the document root directory, include a file named robots.txt that contains at least the following content to disallow any access from robots:
User-agent: *
Disallow: /</t>
  </si>
  <si>
    <t>WEB-31</t>
  </si>
  <si>
    <t>CP-9</t>
  </si>
  <si>
    <t>Information System Backup</t>
  </si>
  <si>
    <t>Copies of backup files should not execute on the server and cannot be read by an anonymous user.</t>
  </si>
  <si>
    <t xml:space="preserve">This check is limited to CGI/interactive content and not static HTML.  Find on all hard drives files containing the following extensions: *.bak, *.old, *.temp, *.tmp, *.backup, or 'copy of..'.
-WINDOWS - Use File Explorer &amp; Find
-UNIX: 
find / name "*.bak" –print
find / name "*.*~" –print
find / name "*.old" –print 
These files should NOT be present in the following locations:
- in a document directory or home directory
- in a repository directory (not in the document root) 
</t>
  </si>
  <si>
    <t>Ensure that CGI backup scripts are not left on the production web server.
If is acceptable if the file is not accessible by the web application.</t>
  </si>
  <si>
    <t>HSI31</t>
  </si>
  <si>
    <t>HSI31: Agency does not properly retire or remove unneeded source code from production</t>
  </si>
  <si>
    <t>WEB-32</t>
  </si>
  <si>
    <t>IA-5</t>
  </si>
  <si>
    <t>Authenticator Management</t>
  </si>
  <si>
    <t xml:space="preserve">If the service account established for the web service runs under system or root, the passwords on such accounts must be changed every 366 days. </t>
  </si>
  <si>
    <t>Interview the System Administrator and verify the following:
- What is your policy for service account passwords? 
- What types of services does this policy apply to? 
- How often is service account passwords changed? 
NOTE: For IIS or other web server installations that are running as localsystem, the password is changed automatically by the OS every 7 days, so this should be marked as N/A.</t>
  </si>
  <si>
    <t>Service account IDs used to run the web site has its password changed every 366 days.
Passwords are not to be null and must not to be set to never expire.</t>
  </si>
  <si>
    <t>HPW2</t>
  </si>
  <si>
    <t>HPW2: Password does not expire timely</t>
  </si>
  <si>
    <t>WEB-33</t>
  </si>
  <si>
    <t>SC-17</t>
  </si>
  <si>
    <t>Public Key Infrastructure Certificates</t>
  </si>
  <si>
    <t>The web server is issued a valid certificate from a valid Certificate Authority (CA).</t>
  </si>
  <si>
    <t>Interview the SA and determine if the web server is assigned a valid certificate from a valid CA.
Navigate to the web site and validate the certificate authority.  Digital certificates are authenticated, issued, and managed by a trusted Certificate Authority (CA).</t>
  </si>
  <si>
    <t>The web server is issued a valid certificate from a valid CA.</t>
  </si>
  <si>
    <t>HSC32</t>
  </si>
  <si>
    <t>HSC32: PKI certificates are not issued from an approved authority</t>
  </si>
  <si>
    <t>WEB-34</t>
  </si>
  <si>
    <t>SC-7</t>
  </si>
  <si>
    <t>Boundary Protection</t>
  </si>
  <si>
    <t>Segregate public web server resources from private resources located behind the DMZ in order to protect private assets.</t>
  </si>
  <si>
    <t>Public web servers to not have a trusted relationship with any system resource that is also not accessible to the public. Web content is not to be shared via Microsoft shares or NFS mounts.
Private web server resources (e.g., drives, folders, printers, etc.) will not be directly mapped to or shared with public web servers.</t>
  </si>
  <si>
    <t>HAC35
HSC28
HSC5</t>
  </si>
  <si>
    <t>HAC35: Inappropriate public access to FTI
HSC28: The network is not properly segmented 
HSC5: No DMZ exists for the network</t>
  </si>
  <si>
    <t>WEB-35</t>
  </si>
  <si>
    <t>SC-8</t>
  </si>
  <si>
    <t>Transmission Confidentiality and Integrity</t>
  </si>
  <si>
    <t>Logging in to a web server via a telnet session or using HTTP or FTP to perform updates and maintenance is not permitted.</t>
  </si>
  <si>
    <t>Verify that some variety of SSH is running on the web server platform. Check for an SSH daemon, querying the SA and web manager, and use the following command: 
WINDOWS - 
1. Select START, Programs and look for Reflection for Secure IT or equivalent program. Some versions of Windows compatible SSH are Reflection for Secure IT, SecureCRT, NT sshd, and Tera Term with TTSSH.
UNIX -
1. Verify that some variety of ssh is running on the web server platform. Check for an SSH daemon, by querying the SA and web manager, and use the following command: 
ps –ef | grep ssh.</t>
  </si>
  <si>
    <t>Ensure the web server's administration is only performed over a secure path.
NOTE: If all administration is done via the server console, this is not a finding.</t>
  </si>
  <si>
    <t>HRM7
HRM17
HAC16</t>
  </si>
  <si>
    <t>HRM7: The agency does not adequately control remote access to its system
HRM17: SSH is not implemented correctly for device management
HAC16: Network device allows telnet connections</t>
  </si>
  <si>
    <t>WEB-36</t>
  </si>
  <si>
    <t xml:space="preserve">If users authenticate to the web server (internally or externally facing) to access FTI, TLS is required. </t>
  </si>
  <si>
    <t xml:space="preserve">This test applies to both internally and externally facing web servers.
Interview the SA to demonstrate how the web server encrypts web traffic to the web server. </t>
  </si>
  <si>
    <t>A web server must use TLS if it allows customers access to FTI records.  The server must meet the following requirements:
- only allow access to FTI through the TLS protocol version 1.2 or above with 128 bit encryption or higher that is FIPS compliant and operating in FIPS mode.
- prevents the use of the Secure Socket Layer (SSL) protocol on the server. (Verify that TLS is enabled and that SSL is disabled.)</t>
  </si>
  <si>
    <r>
      <rPr>
        <b/>
        <sz val="10"/>
        <rFont val="Arial"/>
        <family val="2"/>
      </rPr>
      <t xml:space="preserve">Note - </t>
    </r>
    <r>
      <rPr>
        <sz val="10"/>
        <rFont val="Arial"/>
        <family val="2"/>
      </rPr>
      <t>As of 9/30/2021, TLS 1.2 does not have an announced end of life date and is still acceptable.  Refer to NIST 800-52 Rev 2 for further information.</t>
    </r>
  </si>
  <si>
    <t>HSC42</t>
  </si>
  <si>
    <t>HSC42: Encryption capabilities do not meet the latest FIPS 140 requirements</t>
  </si>
  <si>
    <t>WEB-37</t>
  </si>
  <si>
    <t>SI-3</t>
  </si>
  <si>
    <t>Malicious Code Protection</t>
  </si>
  <si>
    <t>Anti-virus software is active on the server with auto-protect enabled.</t>
  </si>
  <si>
    <t>Anti-virus software is installed on the system and set it to automatically scan new files that are introduced to the web server.
Symantec: The value OnOff is not 1.
McAfee:  If the value of bStartDisabled is not 0, this is not in auto mode.</t>
  </si>
  <si>
    <t>HSI12
HSI17</t>
  </si>
  <si>
    <t>HSI12: No antivirus is configured on the system
HSI17: Antivirus is not configured appropriately</t>
  </si>
  <si>
    <t>WEB-38</t>
  </si>
  <si>
    <t>Web users will not obtain directory browsing information or an error message that reveals the server type and version.</t>
  </si>
  <si>
    <t>Interview the SA to determine if the web server is configured to have all web sites point to a default web page. 
This goal can be met through various scenarios.  Examples include:
a. Ensuring all web content directories have at least the equivalent of an index.html file.
b. Enumeration techniques, such as URL parameter manipulation (virtual directories).</t>
  </si>
  <si>
    <t>Each readable web document directory will contain either default, home, index, or equivalent file.</t>
  </si>
  <si>
    <t>Do not edit below</t>
  </si>
  <si>
    <t>Info</t>
  </si>
  <si>
    <t>Test (Automated)</t>
  </si>
  <si>
    <t>Test (Manual)</t>
  </si>
  <si>
    <t>Criticality Ratings</t>
  </si>
  <si>
    <t>Change Log</t>
  </si>
  <si>
    <t>Version</t>
  </si>
  <si>
    <t>Date</t>
  </si>
  <si>
    <t>Description of Changes</t>
  </si>
  <si>
    <t>Author</t>
  </si>
  <si>
    <t>First Release</t>
  </si>
  <si>
    <t>Update to new template.</t>
  </si>
  <si>
    <t>Minor update to correct worksheet locking capabilities.  Added back NIST control name to Test Cases Tab.  Correction made to "Test Method" column.</t>
  </si>
  <si>
    <t>Update test cases based on NIST 800-53 R4</t>
  </si>
  <si>
    <t>Updates based on Publication 1075.  See SCSEM notes column for specific updates.</t>
  </si>
  <si>
    <t>Added baseline Criticality Score and Issue Codes, weighted test cases based on criticality, and updated Results Tab</t>
  </si>
  <si>
    <t>Re-assigned issue codes and revised weighted risk formulas</t>
  </si>
  <si>
    <t>Session terminations set to 30 minutes, account automated unlock set to 15 minutes, TLS requirements raised to TLS 1.2, Issue code changes</t>
  </si>
  <si>
    <t>Moved Risk Rating to column AA, deleted lagging spaces from HAC40 and HSA14 in IC Table</t>
  </si>
  <si>
    <t>Updated issue code table</t>
  </si>
  <si>
    <t>Internal changes &amp; updates</t>
  </si>
  <si>
    <t>Updated Test Cases</t>
  </si>
  <si>
    <t>Internal Updates and updated issue code table</t>
  </si>
  <si>
    <t>Description</t>
  </si>
  <si>
    <t>HAC1</t>
  </si>
  <si>
    <t>Contractors with unauthorized access to FTI</t>
  </si>
  <si>
    <t>HAC2</t>
  </si>
  <si>
    <t>User sessions do not lock after the Publication 1075 required timeframe</t>
  </si>
  <si>
    <t>HAC3</t>
  </si>
  <si>
    <t>Agency processes FTI at a contractor-run consolidated data center</t>
  </si>
  <si>
    <t>HAC4</t>
  </si>
  <si>
    <t>FTI is not labeled and is commingled with non-FTI</t>
  </si>
  <si>
    <t>HAC5</t>
  </si>
  <si>
    <t>FTI is commingled with non-FTI data in the data warehouse</t>
  </si>
  <si>
    <t>HAC6</t>
  </si>
  <si>
    <t>Cannot determine who has access to FTI</t>
  </si>
  <si>
    <t>HAC7</t>
  </si>
  <si>
    <t>Account management procedures are not in place</t>
  </si>
  <si>
    <t>HAC8</t>
  </si>
  <si>
    <t>Accounts are not reviewed periodically for proper privileges</t>
  </si>
  <si>
    <t>HAC9</t>
  </si>
  <si>
    <t>Accounts have not been created using user roles</t>
  </si>
  <si>
    <t>HAC10</t>
  </si>
  <si>
    <t>Accounts do not expire after the correct period of inactivity</t>
  </si>
  <si>
    <t>HAC100</t>
  </si>
  <si>
    <t>Other</t>
  </si>
  <si>
    <t>User access was not established with concept of least privilege</t>
  </si>
  <si>
    <t>HAC12</t>
  </si>
  <si>
    <t>Separation of duties is not in place</t>
  </si>
  <si>
    <t>Operating system configuration files have incorrect permissions</t>
  </si>
  <si>
    <t>HAC14</t>
  </si>
  <si>
    <t>Warning banner is insufficient</t>
  </si>
  <si>
    <t>HAC15</t>
  </si>
  <si>
    <t>User accounts not locked out after 3 unsuccessful login attempts</t>
  </si>
  <si>
    <t>HAC16</t>
  </si>
  <si>
    <t xml:space="preserve">Network device allows telnet connections </t>
  </si>
  <si>
    <t>HAC17</t>
  </si>
  <si>
    <t>Account lockouts do not require administrator action</t>
  </si>
  <si>
    <t>HAC18</t>
  </si>
  <si>
    <t>Network device has modems installed</t>
  </si>
  <si>
    <t>HAC19</t>
  </si>
  <si>
    <t>Out of Band Management is not utilized in all instances</t>
  </si>
  <si>
    <t>HAC20</t>
  </si>
  <si>
    <t>Agency duplicates usernames</t>
  </si>
  <si>
    <t>HAC21</t>
  </si>
  <si>
    <t>Agency shares administrative account inappropriately</t>
  </si>
  <si>
    <t>HAC22</t>
  </si>
  <si>
    <t>Administrators do not use su or sudo command to access root privileges</t>
  </si>
  <si>
    <t>HAC23</t>
  </si>
  <si>
    <t>Unauthorized disclosure to other agencies</t>
  </si>
  <si>
    <t>HAC24</t>
  </si>
  <si>
    <t>User roles do not exist within the data warehouse environment</t>
  </si>
  <si>
    <t>HAC25</t>
  </si>
  <si>
    <t>Agency employees with inappropriate access to FTI</t>
  </si>
  <si>
    <t>HAC26</t>
  </si>
  <si>
    <t>Inappropriate access to FTI from mobile devices</t>
  </si>
  <si>
    <t>HAC27</t>
  </si>
  <si>
    <t>Default accounts have not been disabled or renamed</t>
  </si>
  <si>
    <t>HAC28</t>
  </si>
  <si>
    <t>Database trace files are not properly protected</t>
  </si>
  <si>
    <t>HAC29</t>
  </si>
  <si>
    <t>Access to system functionality without identification and authentication</t>
  </si>
  <si>
    <t>HAC30</t>
  </si>
  <si>
    <t>RACF access controls not properly implemented</t>
  </si>
  <si>
    <t>HAC31</t>
  </si>
  <si>
    <t>The database public users has improper access to data and/or resources</t>
  </si>
  <si>
    <t>HAC32</t>
  </si>
  <si>
    <t>Mainframe access control function does not control access to FTI data</t>
  </si>
  <si>
    <t>HAC33</t>
  </si>
  <si>
    <t>FTI is accessible to third parties</t>
  </si>
  <si>
    <t>HAC34</t>
  </si>
  <si>
    <t>Improper access to DBMS by non-DBAs</t>
  </si>
  <si>
    <t>HAC35</t>
  </si>
  <si>
    <t>Inappropriate public access to FTI</t>
  </si>
  <si>
    <t>HAC36</t>
  </si>
  <si>
    <t>Agency allows FTI access from unsecured wireless network</t>
  </si>
  <si>
    <t>HAC37</t>
  </si>
  <si>
    <t>Account management procedures are not implemented</t>
  </si>
  <si>
    <t>HAC38</t>
  </si>
  <si>
    <t>Warning banner does not exist</t>
  </si>
  <si>
    <t>HAC39</t>
  </si>
  <si>
    <t>Access to wireless network exceeds acceptable range</t>
  </si>
  <si>
    <t>HAC40</t>
  </si>
  <si>
    <t>The system does not effectively utilize whitelists or ACLs</t>
  </si>
  <si>
    <t>HAC41</t>
  </si>
  <si>
    <t>Accounts are not removed or suspended when no longer necessary</t>
  </si>
  <si>
    <t>HAC42</t>
  </si>
  <si>
    <t>System configuration files are not stored securely</t>
  </si>
  <si>
    <t>HAC43</t>
  </si>
  <si>
    <t>Management sessions are not properly restricted by ACL</t>
  </si>
  <si>
    <t>HAC44</t>
  </si>
  <si>
    <t>System does not have a manual log off feature</t>
  </si>
  <si>
    <t>HAC45</t>
  </si>
  <si>
    <t>Split tunneling is enabled</t>
  </si>
  <si>
    <t>HAC46</t>
  </si>
  <si>
    <t>Access to mainframe product libraries is not adequately controlled</t>
  </si>
  <si>
    <t>HAC47</t>
  </si>
  <si>
    <t xml:space="preserve">Files containing authentication information are not adequately protected </t>
  </si>
  <si>
    <t>HAC48</t>
  </si>
  <si>
    <t>Usernames are not archived and may be re-issued to different users</t>
  </si>
  <si>
    <t>HAC49</t>
  </si>
  <si>
    <t>Use of emergency userIDs is not properly controlled</t>
  </si>
  <si>
    <t>HAC50</t>
  </si>
  <si>
    <t xml:space="preserve">Print spoolers do not adequately restrict jobs </t>
  </si>
  <si>
    <t>HAC51</t>
  </si>
  <si>
    <t xml:space="preserve">Unauthorized access to FTI </t>
  </si>
  <si>
    <t>HAC52</t>
  </si>
  <si>
    <t>Wireless usage policies are not sufficient</t>
  </si>
  <si>
    <t>HAC53</t>
  </si>
  <si>
    <t>Mobile device policies are not sufficient</t>
  </si>
  <si>
    <t>HAC54</t>
  </si>
  <si>
    <t>FTI is not properly labeled in the cloud environment</t>
  </si>
  <si>
    <t>HAC55</t>
  </si>
  <si>
    <t>FTI is not properly isolated in the cloud environment</t>
  </si>
  <si>
    <t>HAC56</t>
  </si>
  <si>
    <t>Mobile device does not wipe after the required threshold of passcode failures</t>
  </si>
  <si>
    <t>HAC57</t>
  </si>
  <si>
    <t>Mobile devices policies governing access to FTI are not sufficient</t>
  </si>
  <si>
    <t>HAC58</t>
  </si>
  <si>
    <t xml:space="preserve">Access control parameter thresholds are reset </t>
  </si>
  <si>
    <t>HAC59</t>
  </si>
  <si>
    <t>The guest account has improper access to data and/or resources</t>
  </si>
  <si>
    <t>HAC60</t>
  </si>
  <si>
    <t xml:space="preserve">Agency does not centrally manage access to third party environments </t>
  </si>
  <si>
    <t>HAC61</t>
  </si>
  <si>
    <t>User rights and permissions are not adequately configured</t>
  </si>
  <si>
    <t>HAC62</t>
  </si>
  <si>
    <t>Host-based firewall is not configured according to industry standard best practice</t>
  </si>
  <si>
    <t>HAC63</t>
  </si>
  <si>
    <t>Security profiles have not been established</t>
  </si>
  <si>
    <t>HAC64</t>
  </si>
  <si>
    <t>Multi-factor authentication is not required for internal privileged and non-privileged access</t>
  </si>
  <si>
    <t>HAC65</t>
  </si>
  <si>
    <t>Multi-factor authentication is not required for internal privileged access</t>
  </si>
  <si>
    <t>HAC66</t>
  </si>
  <si>
    <t>Multi-factor authentication is not required for internal non-privileged access</t>
  </si>
  <si>
    <t>HAT1</t>
  </si>
  <si>
    <t>Agency does not train employees with FTI access</t>
  </si>
  <si>
    <t>HAT100</t>
  </si>
  <si>
    <t>HAT2</t>
  </si>
  <si>
    <t>Agency does not train contractors with FTI access</t>
  </si>
  <si>
    <t>HAT3</t>
  </si>
  <si>
    <t>Agency does not maintain training records</t>
  </si>
  <si>
    <t>HAT4</t>
  </si>
  <si>
    <t>Agency does not provide security-specific training</t>
  </si>
  <si>
    <t>HIA1</t>
  </si>
  <si>
    <t>Adequate device identification and authentication is not employed</t>
  </si>
  <si>
    <t>HIA2</t>
  </si>
  <si>
    <t>Standardized naming convention is not enforced</t>
  </si>
  <si>
    <t>HIA3</t>
  </si>
  <si>
    <t>Authentication server is not used for end user authentication</t>
  </si>
  <si>
    <t>HIA4</t>
  </si>
  <si>
    <t>Authentication server is not used for device administration</t>
  </si>
  <si>
    <t>HIA5</t>
  </si>
  <si>
    <t>System does not properly control authentication process</t>
  </si>
  <si>
    <t>HAU1</t>
  </si>
  <si>
    <t>No auditing is being performed at the agency</t>
  </si>
  <si>
    <t>HAU2</t>
  </si>
  <si>
    <t>No auditing is being performed on the system</t>
  </si>
  <si>
    <t>HAU3</t>
  </si>
  <si>
    <t>Audit logs are not being reviewed</t>
  </si>
  <si>
    <t>HAU4</t>
  </si>
  <si>
    <t>System does not audit failed attempts to gain access</t>
  </si>
  <si>
    <t>HAU5</t>
  </si>
  <si>
    <t>Auditing is not performed on all data tables containing FTI</t>
  </si>
  <si>
    <t>HAU6</t>
  </si>
  <si>
    <t>System does not audit changes to access control settings</t>
  </si>
  <si>
    <t>HAU7</t>
  </si>
  <si>
    <t>Audit records are not retained per Pub 1075</t>
  </si>
  <si>
    <t>HAU8</t>
  </si>
  <si>
    <t>Logs are not maintained on a centralized log server</t>
  </si>
  <si>
    <t>HAU9</t>
  </si>
  <si>
    <t>No log reduction system exists</t>
  </si>
  <si>
    <t>Audit logs are not properly protected</t>
  </si>
  <si>
    <t>HAU100</t>
  </si>
  <si>
    <t>HAU11</t>
  </si>
  <si>
    <t>NTP is not properly implemented</t>
  </si>
  <si>
    <t>HAU12</t>
  </si>
  <si>
    <t>Audit records are not timestamped</t>
  </si>
  <si>
    <t>HAU13</t>
  </si>
  <si>
    <t>Audit records are not archived during VM rollback</t>
  </si>
  <si>
    <t>HAU14</t>
  </si>
  <si>
    <t>Remote access is not logged</t>
  </si>
  <si>
    <t>HAU15</t>
  </si>
  <si>
    <t>Verbose logging is not being performed on perimeter devices</t>
  </si>
  <si>
    <t>HAU16</t>
  </si>
  <si>
    <t>A centralized automated audit log analysis solution is not implemented</t>
  </si>
  <si>
    <t>HAU17</t>
  </si>
  <si>
    <t>Audit logs do not capture sufficient auditable events</t>
  </si>
  <si>
    <t>HAU18</t>
  </si>
  <si>
    <t>Audit logs are reviewed, but not per Pub 1075 requirements</t>
  </si>
  <si>
    <t>HAU19</t>
  </si>
  <si>
    <t>Audit log anomalies or findings are not reported and tracked</t>
  </si>
  <si>
    <t>HAU20</t>
  </si>
  <si>
    <t>Audit log data not sent from a consistently identified source</t>
  </si>
  <si>
    <t>HAU21</t>
  </si>
  <si>
    <t xml:space="preserve">System does not audit all attempts to gain access </t>
  </si>
  <si>
    <t>HAU22</t>
  </si>
  <si>
    <t>Content of audit records is not sufficient</t>
  </si>
  <si>
    <t>HAU23</t>
  </si>
  <si>
    <t>Audit storage capacity threshold has not been defined</t>
  </si>
  <si>
    <t>HAU24</t>
  </si>
  <si>
    <t>Administrators are not notified when audit storage threshold is reached</t>
  </si>
  <si>
    <t>HAU25</t>
  </si>
  <si>
    <t>Audit processing failures are not properly reported and responded to</t>
  </si>
  <si>
    <t>HAU26</t>
  </si>
  <si>
    <t xml:space="preserve">System/service provider is not held accountable to protect and share audit records with the agency </t>
  </si>
  <si>
    <t>HAU27</t>
  </si>
  <si>
    <t>Audit trail does not include access to FTI in pre-production</t>
  </si>
  <si>
    <t>HCA1</t>
  </si>
  <si>
    <t>Systems are not formally certified by management to process FTI</t>
  </si>
  <si>
    <t>HCA100</t>
  </si>
  <si>
    <t>HCA2</t>
  </si>
  <si>
    <t>Undocumented system interconnections exist</t>
  </si>
  <si>
    <t>HCA3</t>
  </si>
  <si>
    <t>Agency does not conduct routine assessments of security controls</t>
  </si>
  <si>
    <t>HCA4</t>
  </si>
  <si>
    <t>No third party verification of security assessments</t>
  </si>
  <si>
    <t>HCA5</t>
  </si>
  <si>
    <t>POA&amp;Ms are not used to track and mitigate potential weaknesses</t>
  </si>
  <si>
    <t>HCA6</t>
  </si>
  <si>
    <t>The agency's SSR does not address the current FTI environment</t>
  </si>
  <si>
    <t>HCA7</t>
  </si>
  <si>
    <t>SSR is not current with Pub 1075 reporting requirements</t>
  </si>
  <si>
    <t>HCA8</t>
  </si>
  <si>
    <t>Rules of behavior does not exist</t>
  </si>
  <si>
    <t>HCA9</t>
  </si>
  <si>
    <t>Rules of behavior is not sufficient</t>
  </si>
  <si>
    <t>HCA10</t>
  </si>
  <si>
    <t>Assessment results are not shared with designated agency officials</t>
  </si>
  <si>
    <t>HCA11</t>
  </si>
  <si>
    <t>Interconnection Security Agreements are not sufficient</t>
  </si>
  <si>
    <t>HCA12</t>
  </si>
  <si>
    <t>POA&amp;Ms are not reviewed in accordance with Pub 1075</t>
  </si>
  <si>
    <t>HCA13</t>
  </si>
  <si>
    <t xml:space="preserve">System authorizations are not updated in accordance with Pub 1075 </t>
  </si>
  <si>
    <t>HCA14</t>
  </si>
  <si>
    <t>A continuous monitoring program has not been established</t>
  </si>
  <si>
    <t>HCA15</t>
  </si>
  <si>
    <t xml:space="preserve">The continuous monitoring program is not sufficient </t>
  </si>
  <si>
    <t>HCA16</t>
  </si>
  <si>
    <t>Independent control assessments are not conducted at least annually</t>
  </si>
  <si>
    <t>HCA17</t>
  </si>
  <si>
    <t>Penetration testing assessments are not performed</t>
  </si>
  <si>
    <t>HCA18</t>
  </si>
  <si>
    <t>Penetration testing assessments do not generate corrective action plans</t>
  </si>
  <si>
    <t>HCA19</t>
  </si>
  <si>
    <t>Penetration testing assessments are not performed as frequently as required per Publication 1075</t>
  </si>
  <si>
    <t>HCA20</t>
  </si>
  <si>
    <t>Scope of penetration testing assessment is not sufficient</t>
  </si>
  <si>
    <t>HCM1</t>
  </si>
  <si>
    <t>Information system baseline is insufficient</t>
  </si>
  <si>
    <t>System has unneeded functionality installed</t>
  </si>
  <si>
    <t>HCM100</t>
  </si>
  <si>
    <t>HCM11</t>
  </si>
  <si>
    <t>SNMP is not implemented correctly</t>
  </si>
  <si>
    <t>HCM12</t>
  </si>
  <si>
    <t>Offline system configurations are not kept up-to-date</t>
  </si>
  <si>
    <t>HCM13</t>
  </si>
  <si>
    <t>System component inventories do not exist</t>
  </si>
  <si>
    <t>HCM14</t>
  </si>
  <si>
    <t>System component inventories are outdated</t>
  </si>
  <si>
    <t>HCM15</t>
  </si>
  <si>
    <t>Hardware asset inventory is not sufficient</t>
  </si>
  <si>
    <t>HCM16</t>
  </si>
  <si>
    <t>Software asset inventory is not sufficient</t>
  </si>
  <si>
    <t>HCM17</t>
  </si>
  <si>
    <t>Hardware asset inventory does not exist</t>
  </si>
  <si>
    <t>HCM18</t>
  </si>
  <si>
    <t>Software asset inventory does not exist</t>
  </si>
  <si>
    <t>HCM19</t>
  </si>
  <si>
    <t xml:space="preserve">Firewall rules are not reviewed or removed when no longer necessary </t>
  </si>
  <si>
    <t>HCM2</t>
  </si>
  <si>
    <t>FTI is not properly labeled on-screen</t>
  </si>
  <si>
    <t>HCM20</t>
  </si>
  <si>
    <t>Application interfaces are not separated from management functionality</t>
  </si>
  <si>
    <t>HCM21</t>
  </si>
  <si>
    <t>Permitted services have not been documented and approved</t>
  </si>
  <si>
    <t>HCM22</t>
  </si>
  <si>
    <t>Application code is not adequately separated from data sets</t>
  </si>
  <si>
    <t>HCM23</t>
  </si>
  <si>
    <t>System is not monitored for changes from baseline</t>
  </si>
  <si>
    <t>HCM24</t>
  </si>
  <si>
    <t>Agency network diagram is not complete</t>
  </si>
  <si>
    <t>HCM25</t>
  </si>
  <si>
    <t>Zoning has not been configured appropriately</t>
  </si>
  <si>
    <t>HCM26</t>
  </si>
  <si>
    <t>Static IP addresses are not used when needed</t>
  </si>
  <si>
    <t>HCM27</t>
  </si>
  <si>
    <t xml:space="preserve">Information system baseline does not exist </t>
  </si>
  <si>
    <t>HCM28</t>
  </si>
  <si>
    <t>Boundary devices are not scanned for open ports and services</t>
  </si>
  <si>
    <t>HCM29</t>
  </si>
  <si>
    <t>Application architecture does not properly separate user interface from data repository</t>
  </si>
  <si>
    <t>HCM3</t>
  </si>
  <si>
    <t>Operating system does not have vendor support</t>
  </si>
  <si>
    <t>HCM30</t>
  </si>
  <si>
    <t xml:space="preserve">System reset function leaves device in unsecure state </t>
  </si>
  <si>
    <t>HCM31</t>
  </si>
  <si>
    <t>Default SSID has not been changed</t>
  </si>
  <si>
    <t>The device is inappropriately used to serve multiple functions</t>
  </si>
  <si>
    <t>HCM33</t>
  </si>
  <si>
    <t>Significant changes are not reviewed for security impacts before being implemented</t>
  </si>
  <si>
    <t>HCM34</t>
  </si>
  <si>
    <t>Agency does not control significant changes to systems via an approval process</t>
  </si>
  <si>
    <t>Services are not configured to use the default/standard ports</t>
  </si>
  <si>
    <t>HCM36</t>
  </si>
  <si>
    <t xml:space="preserve">The required benchmark has not been applied </t>
  </si>
  <si>
    <t>HCM37</t>
  </si>
  <si>
    <t xml:space="preserve">Configuration settings and benchmarks have not been defined </t>
  </si>
  <si>
    <t>HCM38</t>
  </si>
  <si>
    <t>Agency does not adequately govern or control software usage</t>
  </si>
  <si>
    <t>HCM39</t>
  </si>
  <si>
    <t xml:space="preserve">RACF security settings are not properly configured </t>
  </si>
  <si>
    <t>HCM4</t>
  </si>
  <si>
    <t>Routine operational changes are not reviewed for security impacts before being implemented</t>
  </si>
  <si>
    <t>HCM40</t>
  </si>
  <si>
    <t>ACF security settings are not properly configured</t>
  </si>
  <si>
    <t>HCM41</t>
  </si>
  <si>
    <t>Top Secret security settings are not properly configured</t>
  </si>
  <si>
    <t>HCM42</t>
  </si>
  <si>
    <t>UNISYS security settings are not properly configured</t>
  </si>
  <si>
    <t>HCM43</t>
  </si>
  <si>
    <t>IBMi security settings are not properly configured</t>
  </si>
  <si>
    <t>HCM44</t>
  </si>
  <si>
    <t>Agency does not properly test changes prior to implementation</t>
  </si>
  <si>
    <t>System configuration provides additional attack surface</t>
  </si>
  <si>
    <t>HCM46</t>
  </si>
  <si>
    <t>Agency does not centrally manage mobile device configuration</t>
  </si>
  <si>
    <t>System error messages display system configuration information</t>
  </si>
  <si>
    <t>HCM48</t>
  </si>
  <si>
    <t>Low-risk operating system settings are not configured securely</t>
  </si>
  <si>
    <t>HCM5</t>
  </si>
  <si>
    <t>Web portal with FTI does not have three-tier architecture</t>
  </si>
  <si>
    <t>HCM6</t>
  </si>
  <si>
    <t>Agency does not control routine operational changes to systems via an approval process</t>
  </si>
  <si>
    <t>HCM7</t>
  </si>
  <si>
    <t>Configuration management procedures do not exist</t>
  </si>
  <si>
    <t>HCM8</t>
  </si>
  <si>
    <t>The ability to make changes is not properly limited</t>
  </si>
  <si>
    <t>HCM9</t>
  </si>
  <si>
    <t>Systems are not deployed using the concept of least privilege</t>
  </si>
  <si>
    <t>HCP1</t>
  </si>
  <si>
    <t>No contingency plan exists for FTI data</t>
  </si>
  <si>
    <t>HCP100</t>
  </si>
  <si>
    <t>HCP2</t>
  </si>
  <si>
    <t>Contingency plans are not tested annually</t>
  </si>
  <si>
    <t>HCP3</t>
  </si>
  <si>
    <t>Contingency plan does not exist for consolidated data center</t>
  </si>
  <si>
    <t>HCP4</t>
  </si>
  <si>
    <t>FTI is not encrypted in transit to the DR site</t>
  </si>
  <si>
    <t>HCP5</t>
  </si>
  <si>
    <t>Backup data is not adequately protected</t>
  </si>
  <si>
    <t>HCP6</t>
  </si>
  <si>
    <t>Contingency plan is not updated annually</t>
  </si>
  <si>
    <t>HCP7</t>
  </si>
  <si>
    <t>Contingency plan is not sufficient</t>
  </si>
  <si>
    <t>HCP8</t>
  </si>
  <si>
    <t>Contingency training is not conducted</t>
  </si>
  <si>
    <t>HCP9</t>
  </si>
  <si>
    <t xml:space="preserve">Contingency training is not sufficient </t>
  </si>
  <si>
    <t>HCP10</t>
  </si>
  <si>
    <t>Backup data is located on production systems</t>
  </si>
  <si>
    <t>HIR1</t>
  </si>
  <si>
    <t>Incident response program does not exist</t>
  </si>
  <si>
    <t>HIR100</t>
  </si>
  <si>
    <t>HIR2</t>
  </si>
  <si>
    <t>Incident response plan is not sufficient</t>
  </si>
  <si>
    <t>HIR3</t>
  </si>
  <si>
    <t>Agency does not perform incident response exercises in accordance with Pub 1075</t>
  </si>
  <si>
    <t>HIR4</t>
  </si>
  <si>
    <t>Agency does not provide support resource for assistance in handling and reporting security incidents</t>
  </si>
  <si>
    <t>HIR5</t>
  </si>
  <si>
    <t>Incident response plan does not exist</t>
  </si>
  <si>
    <t>HMA1</t>
  </si>
  <si>
    <t>External maintenance providers not escorted in the data center</t>
  </si>
  <si>
    <t>HMA100</t>
  </si>
  <si>
    <t>HMA2</t>
  </si>
  <si>
    <t>Maintenance not restricted to local access</t>
  </si>
  <si>
    <t>HMA3</t>
  </si>
  <si>
    <t>Maintenance tools are not approved / controlled</t>
  </si>
  <si>
    <t>HMA4</t>
  </si>
  <si>
    <t>Maintenance records are not sufficient</t>
  </si>
  <si>
    <t>HMA5</t>
  </si>
  <si>
    <t>Non local maintenance is not implemented securely</t>
  </si>
  <si>
    <t>HMT1</t>
  </si>
  <si>
    <t>Risk Assessment controls are not implemented properly</t>
  </si>
  <si>
    <t>HMT2</t>
  </si>
  <si>
    <t>Planning controls are not implemented properly</t>
  </si>
  <si>
    <t>HMT3</t>
  </si>
  <si>
    <t>Program management controls are not implemented properly</t>
  </si>
  <si>
    <t>HMT4</t>
  </si>
  <si>
    <t>System acquisition controls are not implemented properly</t>
  </si>
  <si>
    <t>HMT5</t>
  </si>
  <si>
    <t>SA&amp;A controls are not implemented properly</t>
  </si>
  <si>
    <t>HMT6</t>
  </si>
  <si>
    <t>Contingency planning controls are not implemented properly</t>
  </si>
  <si>
    <t>HMT7</t>
  </si>
  <si>
    <t>Configuration management controls are not implemented properly</t>
  </si>
  <si>
    <t>HMT8</t>
  </si>
  <si>
    <t>Maintenance controls are not implemented properly</t>
  </si>
  <si>
    <t>HMT9</t>
  </si>
  <si>
    <t>System and information integrity controls are not implemented properly</t>
  </si>
  <si>
    <t>HMT10</t>
  </si>
  <si>
    <t>Incident response controls are not implemented properly</t>
  </si>
  <si>
    <t>HMT100</t>
  </si>
  <si>
    <t>HMT11</t>
  </si>
  <si>
    <t>Awareness and training controls are not implemented properly</t>
  </si>
  <si>
    <t>HMT12</t>
  </si>
  <si>
    <t>Identification and authentication controls are not implemented properly</t>
  </si>
  <si>
    <t>HMT13</t>
  </si>
  <si>
    <t>Access controls are not implemented properly</t>
  </si>
  <si>
    <t>HMT14</t>
  </si>
  <si>
    <t>Audit and accountability are not implemented properly</t>
  </si>
  <si>
    <t>HMT15</t>
  </si>
  <si>
    <t>System and communications protection controls are not implemented properly</t>
  </si>
  <si>
    <t>HMT16</t>
  </si>
  <si>
    <t>Documentation does not exist</t>
  </si>
  <si>
    <t>HMT17</t>
  </si>
  <si>
    <t>Documentation is sufficient but outdated</t>
  </si>
  <si>
    <t>HMT18</t>
  </si>
  <si>
    <t>Documentation exists but is not sufficient</t>
  </si>
  <si>
    <t>HMT19</t>
  </si>
  <si>
    <t>Management Operational and Technical controls are not implemented properly</t>
  </si>
  <si>
    <t>HPW1</t>
  </si>
  <si>
    <t>No password is required to access an FTI system</t>
  </si>
  <si>
    <t>Password does not expire timely</t>
  </si>
  <si>
    <t>HPW3</t>
  </si>
  <si>
    <t>Minimum password length is too short</t>
  </si>
  <si>
    <t>HPW4</t>
  </si>
  <si>
    <t>Minimum password age does not exist</t>
  </si>
  <si>
    <t>HPW5</t>
  </si>
  <si>
    <t>Passwords are generated and distributed automatically</t>
  </si>
  <si>
    <t>HPW6</t>
  </si>
  <si>
    <t>Password history is insufficient</t>
  </si>
  <si>
    <t>HPW7</t>
  </si>
  <si>
    <t>Password change notification is not sufficient</t>
  </si>
  <si>
    <t>HPW8</t>
  </si>
  <si>
    <t>Passwords are displayed on screen when entered</t>
  </si>
  <si>
    <t>HPW9</t>
  </si>
  <si>
    <t>Password management processes are not documented</t>
  </si>
  <si>
    <t>HPW10</t>
  </si>
  <si>
    <t>Passwords are allowed to be stored</t>
  </si>
  <si>
    <t>HPW100</t>
  </si>
  <si>
    <t>HPW11</t>
  </si>
  <si>
    <t>Password transmission does not use strong cryptography</t>
  </si>
  <si>
    <t>HPW12</t>
  </si>
  <si>
    <t>Passwords do not meet complexity requirements</t>
  </si>
  <si>
    <t>HPW13</t>
  </si>
  <si>
    <t>Enabled secret passwords are not implemented correctly</t>
  </si>
  <si>
    <t>HPW14</t>
  </si>
  <si>
    <t>Authenticator feedback is labeled inappropriately</t>
  </si>
  <si>
    <t>HPW15</t>
  </si>
  <si>
    <t>Passwords are shared inappropriately</t>
  </si>
  <si>
    <t>HPW16</t>
  </si>
  <si>
    <t>Swipe-based passwords are allowed on mobile devices</t>
  </si>
  <si>
    <t>HPW17</t>
  </si>
  <si>
    <t>Default passwords have not been changed</t>
  </si>
  <si>
    <t>HPW18</t>
  </si>
  <si>
    <t xml:space="preserve">No password is required to remotely access an FTI system </t>
  </si>
  <si>
    <t>HPW19</t>
  </si>
  <si>
    <t>More than one Publication 1075 password requirement is not met</t>
  </si>
  <si>
    <t>HPW20</t>
  </si>
  <si>
    <t>User is not required to change password upon first use</t>
  </si>
  <si>
    <t>HPW21</t>
  </si>
  <si>
    <t>Passwords are allowed to be stored unencrypted in config files</t>
  </si>
  <si>
    <t>HPW22</t>
  </si>
  <si>
    <t>Administrators cannot override minimum password age for users, when required</t>
  </si>
  <si>
    <t>HPW23</t>
  </si>
  <si>
    <t>Passwords cannot be changed by users</t>
  </si>
  <si>
    <t>HRA1</t>
  </si>
  <si>
    <t>Risk assessments are not performed</t>
  </si>
  <si>
    <t>HRA100</t>
  </si>
  <si>
    <t>HRA2</t>
  </si>
  <si>
    <t>Vulnerability assessments are not performed</t>
  </si>
  <si>
    <t>HRA3</t>
  </si>
  <si>
    <t>Vulnerability assessments do not generate corrective action plans</t>
  </si>
  <si>
    <t>HRA4</t>
  </si>
  <si>
    <t>Vulnerability assessments are not performed as frequently as required per Publication 1075</t>
  </si>
  <si>
    <t>HRA5</t>
  </si>
  <si>
    <t>Vulnerabilities are not remediated in a timely manner</t>
  </si>
  <si>
    <t>HRA6</t>
  </si>
  <si>
    <t>Scope of vulnerability scanning is not sufficient</t>
  </si>
  <si>
    <t>HRA7</t>
  </si>
  <si>
    <t>Risk assessments are performed but not in accordance with Pub 1075 parameters</t>
  </si>
  <si>
    <t>HRA8</t>
  </si>
  <si>
    <t>Penetration test results are not included in agency POA&amp;Ms</t>
  </si>
  <si>
    <t>HRA9</t>
  </si>
  <si>
    <t>Application source code is not assessed for static vulnerabilities</t>
  </si>
  <si>
    <t>HRM1</t>
  </si>
  <si>
    <t>Multi-factor authentication is not required for external or remote access</t>
  </si>
  <si>
    <t>HRM10</t>
  </si>
  <si>
    <t>Client side cache cleaning utility has not been implemented</t>
  </si>
  <si>
    <t>HRM100</t>
  </si>
  <si>
    <t>HRM11</t>
  </si>
  <si>
    <t>Site to site connection does not terminate outside the firewall</t>
  </si>
  <si>
    <t>HRM12</t>
  </si>
  <si>
    <t>An FTI system is directly routable to the internet via unencrypted protocols</t>
  </si>
  <si>
    <t>HRM13</t>
  </si>
  <si>
    <t xml:space="preserve">The agency does not blacklist known malicious IPs </t>
  </si>
  <si>
    <t>HRM14</t>
  </si>
  <si>
    <t>The agency does not update blacklists of known malicious IPs</t>
  </si>
  <si>
    <t>HRM15</t>
  </si>
  <si>
    <t xml:space="preserve">Multi-factor authentication is not enforced for local device management </t>
  </si>
  <si>
    <t>HRM16</t>
  </si>
  <si>
    <t>VPN access points have not been limited</t>
  </si>
  <si>
    <t>HRM17</t>
  </si>
  <si>
    <t>SSH is not implemented correctly for device management</t>
  </si>
  <si>
    <t>HRM18</t>
  </si>
  <si>
    <t>Remote access policies are not sufficient</t>
  </si>
  <si>
    <t>HRM19</t>
  </si>
  <si>
    <t>Agency cannot remotely wipe lost mobile device</t>
  </si>
  <si>
    <t>HRM2</t>
  </si>
  <si>
    <t>Multi-factor authentication is not required to access FTI via personal devices</t>
  </si>
  <si>
    <t>HRM20</t>
  </si>
  <si>
    <t>Multi-factor authentication is not properly configured for external or remote access</t>
  </si>
  <si>
    <t>HRM3</t>
  </si>
  <si>
    <t>FTI access from personal devices</t>
  </si>
  <si>
    <t>HRM4</t>
  </si>
  <si>
    <t>FTI access from offshore</t>
  </si>
  <si>
    <t>HRM5</t>
  </si>
  <si>
    <t>User sessions do not terminate after the Publication 1075 period of inactivity</t>
  </si>
  <si>
    <t>HRM6</t>
  </si>
  <si>
    <t>The mainframe is directly routable to the internet via Port 23</t>
  </si>
  <si>
    <t>HRM7</t>
  </si>
  <si>
    <t>The agency does not adequately control remote access to its systems</t>
  </si>
  <si>
    <t>HRM8</t>
  </si>
  <si>
    <t>Direct root access is enabled on the system</t>
  </si>
  <si>
    <t>HRM9</t>
  </si>
  <si>
    <t>VPN technology does not perform host checking</t>
  </si>
  <si>
    <t>HSA1</t>
  </si>
  <si>
    <t>Live FTI data is used in test environments without approval</t>
  </si>
  <si>
    <t>HSA100</t>
  </si>
  <si>
    <t>HSA2</t>
  </si>
  <si>
    <t>Usage restrictions to open source software are not in place</t>
  </si>
  <si>
    <t>HSA3</t>
  </si>
  <si>
    <t>No agreement exists with 3rd party provider to host FTI</t>
  </si>
  <si>
    <t>HSA4</t>
  </si>
  <si>
    <t>Software installation rights are not limited to the technical staff</t>
  </si>
  <si>
    <t>HSA5</t>
  </si>
  <si>
    <t>Configuration changes are not controlled during all phases of the SDLC</t>
  </si>
  <si>
    <t>HSA6</t>
  </si>
  <si>
    <t>Security test and evaluations are not performed during system development</t>
  </si>
  <si>
    <t>HSA7</t>
  </si>
  <si>
    <t>The external facing system is no longer supported by the vendor</t>
  </si>
  <si>
    <t>HSA8</t>
  </si>
  <si>
    <t>The internally hosted operating system's major release is no longer supported by the vendor</t>
  </si>
  <si>
    <t>HSA9</t>
  </si>
  <si>
    <t>The internally hosted operating system's minor release is no longer supported by the vendor</t>
  </si>
  <si>
    <t>HSA10</t>
  </si>
  <si>
    <t>The internally hosted software's major release is no longer supported by the vendor</t>
  </si>
  <si>
    <t>HSA11</t>
  </si>
  <si>
    <t>The internally hosted software's minor release is no longer supported by the vendor</t>
  </si>
  <si>
    <t>HSA12</t>
  </si>
  <si>
    <t>Internal networking devices are no longer supported by the vendor</t>
  </si>
  <si>
    <t>HSA13</t>
  </si>
  <si>
    <t>IT security is not part of capital planning and the investment control process</t>
  </si>
  <si>
    <t>HSA14</t>
  </si>
  <si>
    <t xml:space="preserve">FTI systems are not included in a SDLC </t>
  </si>
  <si>
    <t>HSA15</t>
  </si>
  <si>
    <t>FTI contracts do not contain all security requirements</t>
  </si>
  <si>
    <t>HSA16</t>
  </si>
  <si>
    <t>Documentation is not properly protected</t>
  </si>
  <si>
    <t>HSA17</t>
  </si>
  <si>
    <t>Security is not a consideration in system design or upgrade</t>
  </si>
  <si>
    <t>HSA18</t>
  </si>
  <si>
    <t>Cloud vendor is not FedRAMP certified</t>
  </si>
  <si>
    <t>HSC1</t>
  </si>
  <si>
    <t>FTI is not encrypted in transit</t>
  </si>
  <si>
    <t>HSC2</t>
  </si>
  <si>
    <t>FTI is emailed outside of the agency</t>
  </si>
  <si>
    <t>HSC3</t>
  </si>
  <si>
    <t>FTI is emailed incorrectly inside the agency</t>
  </si>
  <si>
    <t>HSC4</t>
  </si>
  <si>
    <t>VOIP system not implemented correctly</t>
  </si>
  <si>
    <t>HSC5</t>
  </si>
  <si>
    <t>No DMZ exists for the network</t>
  </si>
  <si>
    <t>HSC6</t>
  </si>
  <si>
    <t>Not all connections to FTI systems are monitored</t>
  </si>
  <si>
    <t>HSC7</t>
  </si>
  <si>
    <t>NAT is not implemented for internal IP addresses</t>
  </si>
  <si>
    <t>HSC8</t>
  </si>
  <si>
    <t>Network architecture is flat</t>
  </si>
  <si>
    <t>HSC9</t>
  </si>
  <si>
    <t>Database listener is not properly configured</t>
  </si>
  <si>
    <t>HSC10</t>
  </si>
  <si>
    <t>FTI is not properly deleted / destroyed</t>
  </si>
  <si>
    <t>HSC100</t>
  </si>
  <si>
    <t>HSC11</t>
  </si>
  <si>
    <t>No backup plan exists to remove failed data loads in the data warehouse</t>
  </si>
  <si>
    <t>HSC12</t>
  </si>
  <si>
    <t>Original FTI extracts are not protected after ETL process</t>
  </si>
  <si>
    <t>HSC13</t>
  </si>
  <si>
    <t>FTI is transmitted incorrectly using an MFD</t>
  </si>
  <si>
    <t>HSC14</t>
  </si>
  <si>
    <t>VM to VM communication exists using VMCI</t>
  </si>
  <si>
    <t>HSC15</t>
  </si>
  <si>
    <t>Encryption capabilities do not meet FIPS 140-2 requirements</t>
  </si>
  <si>
    <t>HSC16</t>
  </si>
  <si>
    <t>System does not meet common criteria requirements</t>
  </si>
  <si>
    <t>HSC17</t>
  </si>
  <si>
    <t>Denial of Service protection settings are not configured</t>
  </si>
  <si>
    <t>HSC18</t>
  </si>
  <si>
    <t>System communication authenticity is not guaranteed</t>
  </si>
  <si>
    <t>HSC19</t>
  </si>
  <si>
    <t>Network perimeter devices do not properly restrict traffic</t>
  </si>
  <si>
    <t>HSC20</t>
  </si>
  <si>
    <t>Publicly available systems contain FTI</t>
  </si>
  <si>
    <t>HSC21</t>
  </si>
  <si>
    <t>Number of logon sessions are not managed appropriately</t>
  </si>
  <si>
    <t>HSC22</t>
  </si>
  <si>
    <t>VPN termination point is not sufficient</t>
  </si>
  <si>
    <t>HSC23</t>
  </si>
  <si>
    <t>Site survey has not been performed</t>
  </si>
  <si>
    <t>HSC24</t>
  </si>
  <si>
    <t>Digital Signatures or PKI certificates are expired or revoked</t>
  </si>
  <si>
    <t>HSC25</t>
  </si>
  <si>
    <t>Network sessions do not timeout per Publication 1075 requirements</t>
  </si>
  <si>
    <t>HSC26</t>
  </si>
  <si>
    <t>Email policy is not sufficient</t>
  </si>
  <si>
    <t>HSC27</t>
  </si>
  <si>
    <t>Traffic inspection is not sufficient</t>
  </si>
  <si>
    <t>HSC28</t>
  </si>
  <si>
    <t>The network is not properly segmented</t>
  </si>
  <si>
    <t>HSC29</t>
  </si>
  <si>
    <t xml:space="preserve">Cryptographic key pairs are not properly managed </t>
  </si>
  <si>
    <t>HSC30</t>
  </si>
  <si>
    <t>VLAN configurations do not utilize networking best practices</t>
  </si>
  <si>
    <t>HSC31</t>
  </si>
  <si>
    <t>Collaborative computing devices are not deployed securely</t>
  </si>
  <si>
    <t>PKI certificates are not issued from an approved authority</t>
  </si>
  <si>
    <t>HSC33</t>
  </si>
  <si>
    <t>Datawarehouse has insecure connections</t>
  </si>
  <si>
    <t>HSC34</t>
  </si>
  <si>
    <t>The production and development environments are not properly separated</t>
  </si>
  <si>
    <t>HSC35</t>
  </si>
  <si>
    <t>Procedures stored in the database are not encrypted</t>
  </si>
  <si>
    <t>HSC36</t>
  </si>
  <si>
    <t>System is configured to accept unwanted network connections</t>
  </si>
  <si>
    <t>HSC37</t>
  </si>
  <si>
    <t>Network connection to third party system is not properly configured</t>
  </si>
  <si>
    <t>HSC38</t>
  </si>
  <si>
    <t>SSL inspection has not been implemented</t>
  </si>
  <si>
    <t>HSC39</t>
  </si>
  <si>
    <t xml:space="preserve">The communications protocol is not NIST 800-52 compliant </t>
  </si>
  <si>
    <t>HSC40</t>
  </si>
  <si>
    <t>Unencrypted management sessions over the internal network</t>
  </si>
  <si>
    <t>HSC41</t>
  </si>
  <si>
    <t>Data at rest is not encrypted using the latest FIPS approved encryption</t>
  </si>
  <si>
    <t>Encryption capabilities do not meet the latest FIPS 140 requirements</t>
  </si>
  <si>
    <t>HSC43</t>
  </si>
  <si>
    <t>The version of TLS is not using the latest NIST 800-52 approved protocols</t>
  </si>
  <si>
    <t>HSI1</t>
  </si>
  <si>
    <t>System configured to load or run removable media automatically</t>
  </si>
  <si>
    <t>HSI2</t>
  </si>
  <si>
    <t>System patch level is insufficient</t>
  </si>
  <si>
    <t>HSI3</t>
  </si>
  <si>
    <t>System is not monitored for threats</t>
  </si>
  <si>
    <t>HSI4</t>
  </si>
  <si>
    <t>No intrusion detection system exists</t>
  </si>
  <si>
    <t>HSI5</t>
  </si>
  <si>
    <t>OS files are not hashed to detect inappropriate changes</t>
  </si>
  <si>
    <t>HSI6</t>
  </si>
  <si>
    <t>Intrusion detection system not implemented correctly</t>
  </si>
  <si>
    <t>HSI7</t>
  </si>
  <si>
    <t>FTI can move via covert channels (e.g., VM isolation tools)</t>
  </si>
  <si>
    <t>HSI8</t>
  </si>
  <si>
    <t>All VM moves are being tracked in the virtual environment</t>
  </si>
  <si>
    <t>HSI9</t>
  </si>
  <si>
    <t>Network device configuration files are not kept offline</t>
  </si>
  <si>
    <t>HSI10</t>
  </si>
  <si>
    <t>Hash sums of ISO images are not maintained in the virtual environment</t>
  </si>
  <si>
    <t>HSI100</t>
  </si>
  <si>
    <t>HSI11</t>
  </si>
  <si>
    <t>Antivirus is not configured to automatically scan removable media</t>
  </si>
  <si>
    <t>HSI12</t>
  </si>
  <si>
    <t>No antivirus is configured on the system</t>
  </si>
  <si>
    <t>HSI13</t>
  </si>
  <si>
    <t>Antivirus does not exist on an internet-facing endpoint</t>
  </si>
  <si>
    <t>HSI14</t>
  </si>
  <si>
    <t>The system's automatic update feature is not configured appropriately</t>
  </si>
  <si>
    <t>HSI15</t>
  </si>
  <si>
    <t>Alerts are not acknowledged and/or logged</t>
  </si>
  <si>
    <t>HSI16</t>
  </si>
  <si>
    <t>Agency network not properly protected from spam email</t>
  </si>
  <si>
    <t>HSI17</t>
  </si>
  <si>
    <t>Antivirus is not configured appropriately</t>
  </si>
  <si>
    <t>HSI18</t>
  </si>
  <si>
    <t>VM rollbacks are conducted while connected to the network</t>
  </si>
  <si>
    <t>HSI19</t>
  </si>
  <si>
    <t>Data inputs are not being validated</t>
  </si>
  <si>
    <t>HSI20</t>
  </si>
  <si>
    <t xml:space="preserve">Agency does not receive security alerts, advisories, or directives </t>
  </si>
  <si>
    <t>HSI21</t>
  </si>
  <si>
    <t>FTI is inappropriately moved and shared with non-FTI virtual machines</t>
  </si>
  <si>
    <t>HSI22</t>
  </si>
  <si>
    <t>Data remanence is not properly handled</t>
  </si>
  <si>
    <t>HSI23</t>
  </si>
  <si>
    <t>Agency has not defined an authorized list of software</t>
  </si>
  <si>
    <t>HSI24</t>
  </si>
  <si>
    <t>Agency does not monitor for unauthorized software on the network</t>
  </si>
  <si>
    <t>HSI25</t>
  </si>
  <si>
    <t>Agency does not monitor for unauthorized hosts on the network</t>
  </si>
  <si>
    <t>HSI26</t>
  </si>
  <si>
    <t>No host intrusion detection/prevention system exists</t>
  </si>
  <si>
    <t>HSI27</t>
  </si>
  <si>
    <t xml:space="preserve">Critical security patches have not been applied </t>
  </si>
  <si>
    <t>HSI28</t>
  </si>
  <si>
    <t>Security alerts are not disseminated to agency personnel</t>
  </si>
  <si>
    <t>HSI29</t>
  </si>
  <si>
    <t>Data inputs are from external sources</t>
  </si>
  <si>
    <t>HSI30</t>
  </si>
  <si>
    <t>System output is not secured in accordance with Publication 1075</t>
  </si>
  <si>
    <t>Agency does not properly retire or remove unneeded source code from production</t>
  </si>
  <si>
    <t>HSI32</t>
  </si>
  <si>
    <t>Virtual Switch (Vswitch) security parameters are set incorrectly</t>
  </si>
  <si>
    <t>HSI33</t>
  </si>
  <si>
    <t>Memory protection mechanisms are not sufficient</t>
  </si>
  <si>
    <t>HSI34</t>
  </si>
  <si>
    <t>A file integrity checking mechanism does not exist</t>
  </si>
  <si>
    <t>HSI35</t>
  </si>
  <si>
    <t>Failover is not properly configured</t>
  </si>
  <si>
    <t>HSI36</t>
  </si>
  <si>
    <t>Malware analysis is not being performed</t>
  </si>
  <si>
    <t>HTW1</t>
  </si>
  <si>
    <t>Tumbleweed client is not configured properly</t>
  </si>
  <si>
    <t>HTW100</t>
  </si>
  <si>
    <t>HTW2</t>
  </si>
  <si>
    <t>Tumbleweed certificate is assigned to the wrong person</t>
  </si>
  <si>
    <t>HTW3</t>
  </si>
  <si>
    <t>No written procedures for using Tumbleweed</t>
  </si>
  <si>
    <t>HTW4</t>
  </si>
  <si>
    <t>FTI is left on the device running the Tumbleweed application</t>
  </si>
  <si>
    <t>HTW5</t>
  </si>
  <si>
    <t xml:space="preserve">Axway does not run on a dedicated platform </t>
  </si>
  <si>
    <t>HTW6</t>
  </si>
  <si>
    <t>The data transfer agreement is not in place</t>
  </si>
  <si>
    <t>HMP1</t>
  </si>
  <si>
    <t>Media sanitization is not sufficient</t>
  </si>
  <si>
    <t>HPE1</t>
  </si>
  <si>
    <t>Printer does not lock and prevent access to the hard drive</t>
  </si>
  <si>
    <t>HPM1</t>
  </si>
  <si>
    <t xml:space="preserve">A senior information officer does not exist </t>
  </si>
  <si>
    <t>HTC1</t>
  </si>
  <si>
    <t>The Windows 2000 server is unsupported</t>
  </si>
  <si>
    <t>HTC10</t>
  </si>
  <si>
    <t>The ASA firewall is not configured securely</t>
  </si>
  <si>
    <t>HTC100</t>
  </si>
  <si>
    <t>HTC101</t>
  </si>
  <si>
    <t>The Palo Alto 7.1 firewall is not configured securely</t>
  </si>
  <si>
    <t>HTC102</t>
  </si>
  <si>
    <t>The Palo Alto 8.0 firewall is not configured securely</t>
  </si>
  <si>
    <t>HTC103</t>
  </si>
  <si>
    <t>The Palo Alto 8.1 firewall is not configured securely</t>
  </si>
  <si>
    <t>HTC104</t>
  </si>
  <si>
    <t>The MacOS 10.12 operating system is not configured securely</t>
  </si>
  <si>
    <t>HTC105</t>
  </si>
  <si>
    <t>The MacOS 10.13 operating system is not configured securely</t>
  </si>
  <si>
    <t>HTC106</t>
  </si>
  <si>
    <t>The MacOS 10.14 operating system is not configured securely</t>
  </si>
  <si>
    <t>HTC107</t>
  </si>
  <si>
    <t>The Windows 2019 Server is not configured securely</t>
  </si>
  <si>
    <t>HTC108</t>
  </si>
  <si>
    <t>The SQL Server 2016 database is not configured securely</t>
  </si>
  <si>
    <t>HTC109</t>
  </si>
  <si>
    <t>The IBM z/OS version 2.3.x is not configured securely</t>
  </si>
  <si>
    <t>HTC11</t>
  </si>
  <si>
    <t>The RACF Mainframe is not configured securely</t>
  </si>
  <si>
    <t>HTC110</t>
  </si>
  <si>
    <t>The SQL Server 2017 database is not configured securely</t>
  </si>
  <si>
    <t>HTC111</t>
  </si>
  <si>
    <t>The VMware ESXi 6.7 Hypervisor is not configured securely</t>
  </si>
  <si>
    <t>HTC112</t>
  </si>
  <si>
    <t>The Google Cloud environment is not configured securely</t>
  </si>
  <si>
    <t>HTC113</t>
  </si>
  <si>
    <t>The Azure Cloud environment is not configured securely</t>
  </si>
  <si>
    <t>HTC114</t>
  </si>
  <si>
    <t>The AWS Foundations environment is not configured securely</t>
  </si>
  <si>
    <t>HTC115</t>
  </si>
  <si>
    <t>The Cisco IOS v16.x is not configured securely</t>
  </si>
  <si>
    <t>HTC116</t>
  </si>
  <si>
    <t>The Red Hat Enterprise Linux 8 operating system is not configured securely</t>
  </si>
  <si>
    <t>HTC117</t>
  </si>
  <si>
    <t>The Oracle Enterprise Linux 8 operating system is not configured securely</t>
  </si>
  <si>
    <t>HTC118</t>
  </si>
  <si>
    <t>The CentOS 8 server is not configured securely</t>
  </si>
  <si>
    <t>HTC119</t>
  </si>
  <si>
    <t>The SQL Server 2019 instance is not configured securely</t>
  </si>
  <si>
    <t>HTC12</t>
  </si>
  <si>
    <t>The ACF2 Mainframe is not configured securely</t>
  </si>
  <si>
    <t>HTC120</t>
  </si>
  <si>
    <t>The IBM z/OS version 2.4.x is not configured securely</t>
  </si>
  <si>
    <t>HTC121</t>
  </si>
  <si>
    <t>The Palo Alto 9 firewall is not configured securely</t>
  </si>
  <si>
    <t>HTC122</t>
  </si>
  <si>
    <t>The IIS 10 web server is not configured securely</t>
  </si>
  <si>
    <t>HTC123</t>
  </si>
  <si>
    <t>The Debian 9 operating system is not configured securely</t>
  </si>
  <si>
    <t>HTC124</t>
  </si>
  <si>
    <t>The Debian 10 operating system is not configured securely</t>
  </si>
  <si>
    <t>HTC125</t>
  </si>
  <si>
    <t>The MacOS 10.15 operating system is not configured securely</t>
  </si>
  <si>
    <t>HTC126</t>
  </si>
  <si>
    <t>The Juniper operating system is not configured securely</t>
  </si>
  <si>
    <t>HTC127</t>
  </si>
  <si>
    <t>The IBM i7 operating system is not configured securely</t>
  </si>
  <si>
    <t>HTC128</t>
  </si>
  <si>
    <t>The MongoDB 3.6 database is not configured securely</t>
  </si>
  <si>
    <t>HTC129</t>
  </si>
  <si>
    <t>The MacOS 11.0 operating system is not configured securely</t>
  </si>
  <si>
    <t>HTC13</t>
  </si>
  <si>
    <t>The Top Secret Mainframe is not configured securely</t>
  </si>
  <si>
    <t>HTC130</t>
  </si>
  <si>
    <t>The Oracle 18c database is not configured securely</t>
  </si>
  <si>
    <t>HTC131</t>
  </si>
  <si>
    <t>The MySQL 8 database is not configured securely</t>
  </si>
  <si>
    <t>HTC132</t>
  </si>
  <si>
    <t>The IBM i7.x operating system is not configured securely</t>
  </si>
  <si>
    <t>HTC133</t>
  </si>
  <si>
    <t>The VMWare ESXi 7.0 Hypervisor is not configured securely</t>
  </si>
  <si>
    <t>HTC134</t>
  </si>
  <si>
    <t>HTC135</t>
  </si>
  <si>
    <t>The Palo Alto 9.1 firewall is not configured securely</t>
  </si>
  <si>
    <t>HTC136</t>
  </si>
  <si>
    <t xml:space="preserve">The SuSE 15 server is not configured securely </t>
  </si>
  <si>
    <t>HTC137</t>
  </si>
  <si>
    <t>The NXOS Operating System is not configured securely</t>
  </si>
  <si>
    <t>HTC138</t>
  </si>
  <si>
    <t>The Checkpoint R81 firewall is not configured securely</t>
  </si>
  <si>
    <t>HTC139</t>
  </si>
  <si>
    <t>The Checkpoint R82 firewall is not configured securely</t>
  </si>
  <si>
    <t>HTC14</t>
  </si>
  <si>
    <t>The Unisys Mainframe is not configured securely</t>
  </si>
  <si>
    <t>HTC15</t>
  </si>
  <si>
    <t>The i5OS Mainframe is not configured securely</t>
  </si>
  <si>
    <t>HTC16</t>
  </si>
  <si>
    <t>The VPN concentrator is not configured securely</t>
  </si>
  <si>
    <t>HTC17</t>
  </si>
  <si>
    <t>The Citrix Access Gateway is not configured securely</t>
  </si>
  <si>
    <t>HTC18</t>
  </si>
  <si>
    <t>The Windows XP Workstation is not configured securely</t>
  </si>
  <si>
    <t>HTC19</t>
  </si>
  <si>
    <t>The Windows 7 Workstation is not configured securely</t>
  </si>
  <si>
    <t>HTC2</t>
  </si>
  <si>
    <t>The Windows 2003 Server is not configured securely</t>
  </si>
  <si>
    <t>HTC20</t>
  </si>
  <si>
    <t>The Windows 8 Workstation is not configured securely</t>
  </si>
  <si>
    <t>HTC21</t>
  </si>
  <si>
    <t>Network protection capabilities are not configured securely</t>
  </si>
  <si>
    <t>HTC22</t>
  </si>
  <si>
    <t>The MFD is not configured securely</t>
  </si>
  <si>
    <t>HTC23</t>
  </si>
  <si>
    <t>The GenTax application is not configured securely</t>
  </si>
  <si>
    <t>HTC24</t>
  </si>
  <si>
    <t>The data warehouse is not configured securely</t>
  </si>
  <si>
    <t>HTC25</t>
  </si>
  <si>
    <t>The RSI data warehouse is not configured securely</t>
  </si>
  <si>
    <t>HTC26</t>
  </si>
  <si>
    <t>The Teradata data warehouse is not configured securely</t>
  </si>
  <si>
    <t>HTC27</t>
  </si>
  <si>
    <t>The DB2 database is not configured securely</t>
  </si>
  <si>
    <t>HTC28</t>
  </si>
  <si>
    <t>The Oracle 9g database is not configured securely</t>
  </si>
  <si>
    <t>HTC29</t>
  </si>
  <si>
    <t>The Oracle 10g database is not configured securely</t>
  </si>
  <si>
    <t>HTC3</t>
  </si>
  <si>
    <t>The Windows 2008 Standard Server is not configured securely</t>
  </si>
  <si>
    <t>HTC30</t>
  </si>
  <si>
    <t>The Oracle 11g database is not configured securely</t>
  </si>
  <si>
    <t>HTC31</t>
  </si>
  <si>
    <t>The SQL Server 2000 installation is unsupported</t>
  </si>
  <si>
    <t>HTC32</t>
  </si>
  <si>
    <t>The SQL Server 2005 installation is not configured securely</t>
  </si>
  <si>
    <t>HTC33</t>
  </si>
  <si>
    <t>The SQL Server 2008 installation is not configured securely</t>
  </si>
  <si>
    <t>HTC34</t>
  </si>
  <si>
    <t>The SQL Server 2012 installation is not configured securely</t>
  </si>
  <si>
    <t>HTC35</t>
  </si>
  <si>
    <t>The VMWare Hypervisor is not configured securely</t>
  </si>
  <si>
    <t>HTC36</t>
  </si>
  <si>
    <t>The Tumbleweed client is not configured securely</t>
  </si>
  <si>
    <t>HTC37</t>
  </si>
  <si>
    <t>The internet browser is not configured securely</t>
  </si>
  <si>
    <t>HTC38</t>
  </si>
  <si>
    <t>The storage area network device is not configured securely</t>
  </si>
  <si>
    <t>HTC39</t>
  </si>
  <si>
    <t>The voice-over IP network is not configured securely</t>
  </si>
  <si>
    <t>HTC4</t>
  </si>
  <si>
    <t>The Windows 2012 Standard Server is not configured securely</t>
  </si>
  <si>
    <t>HTC40</t>
  </si>
  <si>
    <t>The wireless network is not configured securely</t>
  </si>
  <si>
    <t>HTC41</t>
  </si>
  <si>
    <t>The custom web application is not configured securely</t>
  </si>
  <si>
    <t>HTC42</t>
  </si>
  <si>
    <t>The IVR system is not configured securely</t>
  </si>
  <si>
    <t>HTC43</t>
  </si>
  <si>
    <t>The web server is not configured securely</t>
  </si>
  <si>
    <t>HTC44</t>
  </si>
  <si>
    <t>The cloud computing environment is not configured securely</t>
  </si>
  <si>
    <t>HTC45</t>
  </si>
  <si>
    <t>The Apple iOS device is not configured securely</t>
  </si>
  <si>
    <t>HTC46</t>
  </si>
  <si>
    <t>The Google Android device is not configured securely</t>
  </si>
  <si>
    <t>HTC47</t>
  </si>
  <si>
    <t>The Blackberry OS device is not configured securely</t>
  </si>
  <si>
    <t>HTC48</t>
  </si>
  <si>
    <t>The Microsoft Windows RT device is not configured securely</t>
  </si>
  <si>
    <t>HTC49</t>
  </si>
  <si>
    <t>The mobile device is not configured securely</t>
  </si>
  <si>
    <t>HTC5</t>
  </si>
  <si>
    <t>The Solaris server is not configured securely</t>
  </si>
  <si>
    <t>HTC50</t>
  </si>
  <si>
    <t>Agency has not notified IRS of this technology</t>
  </si>
  <si>
    <t>HTC51</t>
  </si>
  <si>
    <t>Technology is not properly sanitized after use</t>
  </si>
  <si>
    <t>HTC52</t>
  </si>
  <si>
    <t>The AIX server is not configured securely</t>
  </si>
  <si>
    <t>HTC53</t>
  </si>
  <si>
    <t>The custom application is not configured securely</t>
  </si>
  <si>
    <t>HTC54</t>
  </si>
  <si>
    <t>The SuSE Linux server is not configured securely</t>
  </si>
  <si>
    <t>HTC55</t>
  </si>
  <si>
    <t>The Adabas database is not configured securely</t>
  </si>
  <si>
    <t>HTC56</t>
  </si>
  <si>
    <t>The Windows 10 operating system is not configured securely</t>
  </si>
  <si>
    <t>HTC57</t>
  </si>
  <si>
    <t>The Oracle 12c database is not configured securely</t>
  </si>
  <si>
    <t>HTC58</t>
  </si>
  <si>
    <t>The Red Hat Enterprise Linux 6 operating system is not configured securely</t>
  </si>
  <si>
    <t>HTC59</t>
  </si>
  <si>
    <t>The Red Hat Enterprise Linux 7 operating system is not configured securely</t>
  </si>
  <si>
    <t>HTC60</t>
  </si>
  <si>
    <t>The Windows 2016 Server is not configured securely</t>
  </si>
  <si>
    <t>HTC61</t>
  </si>
  <si>
    <t>The Windows 2012 R2 Server is not configured securely</t>
  </si>
  <si>
    <t>HTC62</t>
  </si>
  <si>
    <t>The SQL Server 2014 database is not configured securely</t>
  </si>
  <si>
    <t>HTC63</t>
  </si>
  <si>
    <t>The Windows 2008 R2 Server is not configured securely</t>
  </si>
  <si>
    <t>HTC64</t>
  </si>
  <si>
    <t>The High Volume Printer is not configured securely</t>
  </si>
  <si>
    <t>HTC65</t>
  </si>
  <si>
    <t>The system was not assessed during the onsite review</t>
  </si>
  <si>
    <t>HTC66</t>
  </si>
  <si>
    <t>The VMWare ESXi 5.5 Hypervisor is not configured securely</t>
  </si>
  <si>
    <t>HTC67</t>
  </si>
  <si>
    <t>The VMWare ESXi 6.0 Hypervisor is not configured securely</t>
  </si>
  <si>
    <t>HTC68</t>
  </si>
  <si>
    <t>The IBM z/OS version 1.13.x is not configured securely</t>
  </si>
  <si>
    <t>HTC69</t>
  </si>
  <si>
    <t>The IBM z/OS version 2.1.x is not configured securely</t>
  </si>
  <si>
    <t>HTC70</t>
  </si>
  <si>
    <t>The IBM z/OS version 2.2.x is not configured securely</t>
  </si>
  <si>
    <t>HTC71</t>
  </si>
  <si>
    <t>The Checkpoint R76 firewall is not configured securely</t>
  </si>
  <si>
    <t>HTC72</t>
  </si>
  <si>
    <t>The Checkpoint R77 firewall is not configured securely</t>
  </si>
  <si>
    <t>HTC73</t>
  </si>
  <si>
    <t>The Checkpoint R80 firewall is not configured securely</t>
  </si>
  <si>
    <t>HTC74</t>
  </si>
  <si>
    <t>The Oracle 11.2.0.4 database is not configured securely</t>
  </si>
  <si>
    <t>HTC75</t>
  </si>
  <si>
    <t>The Cisco IOS v12.x is not configured securely</t>
  </si>
  <si>
    <t>HTC76</t>
  </si>
  <si>
    <t>The Cisco IOS v15.x is not configured securely</t>
  </si>
  <si>
    <t>HTC77</t>
  </si>
  <si>
    <t>The AIX 6 server is not configured securely</t>
  </si>
  <si>
    <t>HTC78</t>
  </si>
  <si>
    <t>The AIX 7 server is not configured securely</t>
  </si>
  <si>
    <t>HTC79</t>
  </si>
  <si>
    <t xml:space="preserve">The CentOS 6 server is not configured securely </t>
  </si>
  <si>
    <t>HTC80</t>
  </si>
  <si>
    <t xml:space="preserve">The CentOS 7 server is not configured securely </t>
  </si>
  <si>
    <t>HTC81</t>
  </si>
  <si>
    <t xml:space="preserve">The OEL 6 server is not configured securely </t>
  </si>
  <si>
    <t>HTC82</t>
  </si>
  <si>
    <t>The OEL 7 server is not configured securely</t>
  </si>
  <si>
    <t>HTC83</t>
  </si>
  <si>
    <t xml:space="preserve">The Solaris 10 server is not configured securely </t>
  </si>
  <si>
    <t>HTC84</t>
  </si>
  <si>
    <t xml:space="preserve">The Solaris 11 server is not configured securely </t>
  </si>
  <si>
    <t>HTC85</t>
  </si>
  <si>
    <t xml:space="preserve">The SuSE 11 server is not configured securely </t>
  </si>
  <si>
    <t>HTC86</t>
  </si>
  <si>
    <t xml:space="preserve">The SuSE 12 server is not configured securely </t>
  </si>
  <si>
    <t>HTC87</t>
  </si>
  <si>
    <t>The VMWare Horizon 6 VDI solution is not configured securely</t>
  </si>
  <si>
    <t>HTC88</t>
  </si>
  <si>
    <t xml:space="preserve">The VMWare Horizon 7 VDI solution is not configured securely </t>
  </si>
  <si>
    <t>HTC89</t>
  </si>
  <si>
    <t>The Apache 2.2 web server is not configured securely</t>
  </si>
  <si>
    <t>HTC6</t>
  </si>
  <si>
    <t>The Red Hat Linux server is not configured securely</t>
  </si>
  <si>
    <t>HTC7</t>
  </si>
  <si>
    <t>The CentOS server is not configured securely</t>
  </si>
  <si>
    <t>HTC8</t>
  </si>
  <si>
    <t>The Cisco networking device is not configured securely</t>
  </si>
  <si>
    <t>HTC9</t>
  </si>
  <si>
    <t>The Cisco pix firewall is not configured securely</t>
  </si>
  <si>
    <t>HTC90</t>
  </si>
  <si>
    <t>The Apache 2.4 web server is not configured securely</t>
  </si>
  <si>
    <t>HTC92</t>
  </si>
  <si>
    <t>The ESXi 6.5 hypervisor is not configured securely</t>
  </si>
  <si>
    <t>HTC93</t>
  </si>
  <si>
    <t>The IIS 7.0 web server is not configured securely</t>
  </si>
  <si>
    <t>HTC94</t>
  </si>
  <si>
    <t>The IIS 7.5 web server is not configured securely</t>
  </si>
  <si>
    <t>HTC95</t>
  </si>
  <si>
    <t>The IIS 8.0 web server is not configured securely</t>
  </si>
  <si>
    <t>HTC96</t>
  </si>
  <si>
    <t>The IIS 8.5 web server is not configured securely</t>
  </si>
  <si>
    <t>HTC97</t>
  </si>
  <si>
    <t>The IBM DB2 v11 on z/OS is not configured securely</t>
  </si>
  <si>
    <t>HTC98</t>
  </si>
  <si>
    <t>The IBM DB2 v12 on z/OS is not configured securely</t>
  </si>
  <si>
    <t>HTC99</t>
  </si>
  <si>
    <t>The Cisco ASA 9.x (FW or VPN) is not configured securely</t>
  </si>
  <si>
    <t>Interview the administrator to determine if the public web server has a two-way trusted relationship with any private asset located behind the DMZ. 
WINDOWS -
1. Start &gt; Run &gt; CMD, type 'net share' and Enter to show list of available shares. 
2. Open Control Panel. Check to see if file and printer or file-sharing is enabled under Network. 
3. On the web server content folder in Windows Explorer, right-click on Properties, select sharing. All entries must be disabled. 
UNIX - 
1. Use the command find /  name [filename] to find such files as hosts.equiv, .rhosts, or .netrc.  If these files exists and have content, which is in the form of 'hostname username', this is a finding.
2A. Use the command, find /etc –name hosts.lpd –print (if this does not work, use step 2B)
2B. If Step 2A did not work, Use the command /etc –name Systems -print.
2C. The Systems file should be in /etc/lp. After finding the configuration file, use the more command on it and look for the presence of a '+' character in the first position of a line.  For current versions of Solaris, this may not matter, but there is no harm in commenting the line out anyway.</t>
  </si>
  <si>
    <t>HSI34: A file integrity checking mechanism does not exist</t>
  </si>
  <si>
    <t>Updated based on IRS Publication 1075 (November 2021) Internal updates and Issue Code Table updates</t>
  </si>
  <si>
    <t>Interview the SA and examine system configuration settings to ensure remote web authors should not be able to upload files to the Document Root directory structure without virus checking and checking for malicious or mobile code. 
Query the SA to determine if there is anti-virus software active on the server with auto-protect enabled, or if there is another process in place for the scanning of files being posted by remote authors. 
Symantec:
Use the Windows Registry Editor to navigate to the following key:
HKLM\Software\ INTEL\LANDesk\VirusProtect6\CurrentVersion\
Storages\Filesystem\Realtime Scan\OnOff
McAfee:
Use the Windows Registry Editor to navigate to the following key:
HKLM\Software\Network Associates\TVD\Shared Components\
On Access Scanner\McShield\Configuration\bStartDisabled</t>
  </si>
  <si>
    <t>HIA6</t>
  </si>
  <si>
    <t>Identity proofing as not been implemented</t>
  </si>
  <si>
    <t>HIA7</t>
  </si>
  <si>
    <t>Identity proofing has not been properly implemented</t>
  </si>
  <si>
    <t>HCM49</t>
  </si>
  <si>
    <t>A tool is not used to block unauthorized software</t>
  </si>
  <si>
    <t>HSC44</t>
  </si>
  <si>
    <t>DNSSEC has not been implemented</t>
  </si>
  <si>
    <t>HSC45</t>
  </si>
  <si>
    <t>DNSSEC has not been configured securely</t>
  </si>
  <si>
    <t>This SCSEM is used by the IRS Office of Safeguards to evaluate compliance with IRS Publication 1075 for agencies that have implemented web 
server technology for a system that receives, stores, processes or transmits Federal Tax Information (FTI).  The tests covered in this SCSEM are 
designed to provide general guidance for the most common web server platforms leveraged by agencies.  These platforms include Internet 
Information Server (IIS), Apache, Tomcat, Sun Java, and WebLogic for both Windows and UNIX Hosts.
Agencies should use this SCSEM to prepare for an upcoming Safeguards review. It is also an effective tool for agency use as part of internal periodic security assessments or internal inspections to ensure continued compliance in the years when a Safeguards review is not scheduled.  The agency can also use the SCSEM to identify the types of policies and procedures required to ensure continued compliance with IRS Publication 1075.
This SCSEM was created for the IRS Office of Safeguards based on the following resources.
▪ IRS Publication 1075, Tax Information Security Guidelines for Federal, State and Local Agencies (Rev. 11-2021) 
▪ NIST SP 800-53 Rev. 5, Recommended Security Controls for Federal Information Systems and Organizations
▪ DISA STIG, Web Servers, Version: 7, Release: 1 (September 2010)</t>
  </si>
  <si>
    <t>HTC140</t>
  </si>
  <si>
    <t>The Windows 11 workstation has not been configured securely</t>
  </si>
  <si>
    <t>HTC141</t>
  </si>
  <si>
    <t>The Windows 2022 Server has not been configured securely</t>
  </si>
  <si>
    <t>HTC142</t>
  </si>
  <si>
    <t>The Kubernetes container has not been configured securely</t>
  </si>
  <si>
    <t>HTC143</t>
  </si>
  <si>
    <t>The Red Hat Open Shift container has not been configured securely</t>
  </si>
  <si>
    <t>HTC144</t>
  </si>
  <si>
    <t>The Docker container has not been configured securely</t>
  </si>
  <si>
    <t>HTC145</t>
  </si>
  <si>
    <t xml:space="preserve">The containerized technology has not been configured securely </t>
  </si>
  <si>
    <t>HTC146</t>
  </si>
  <si>
    <t>The DB2 v11 for LUW relational database management system (RDBMS) is not configured securely</t>
  </si>
  <si>
    <t>HTC147</t>
  </si>
  <si>
    <t>The DB2 v13 for Z/OS database management system is not configured securely</t>
  </si>
  <si>
    <t>HTC148</t>
  </si>
  <si>
    <t>The IBM z/OS 2.5 mainframe is not configured securely</t>
  </si>
  <si>
    <t>HTC149</t>
  </si>
  <si>
    <t>The Palo Alto Firewall running PanOS 10 is not configured securely</t>
  </si>
  <si>
    <t>HTC150</t>
  </si>
  <si>
    <t>The Cisco switch/router running iOS 17 is not configured securely</t>
  </si>
  <si>
    <t>HTC151</t>
  </si>
  <si>
    <t>For all platforms Web Server interview the SA and check the following:
1) Review the web server documentation and deployed configuration settings to determine if the web server logging features protect log information from unauthorized deletion or modification.
2) Review file system settings to verify the log files have secure file permissions.
For IIS Web Server:
1) From the Start menu button, select Programs. 
2) Select Administrative Tools.
3) Select Internet Service Manager.
4) Select the web site.
5) At the web site tab, select Properties.
6) General logging properties will indicate the location of the log files.
After locating the logs, use Explorer to examine file properties.
7) Right-click a file and select Properties.
8) Select Permissions.</t>
  </si>
  <si>
    <t xml:space="preserve">Test Case Tab </t>
  </si>
  <si>
    <t xml:space="preserve">Date </t>
  </si>
  <si>
    <t xml:space="preserve">Changed test platform to be applicable to all systems, not just windows, and added test procedure instruction. </t>
  </si>
  <si>
    <t>Changed test platform to be applicable to all systems.</t>
  </si>
  <si>
    <t>Internal Updates</t>
  </si>
  <si>
    <t xml:space="preserve">Internal Revenue Service </t>
  </si>
  <si>
    <t xml:space="preserve"> ▪ SCSEM Release Date: September 30, 2023</t>
  </si>
  <si>
    <t xml:space="preserve"> ▪ SCSEM Version: 2.9</t>
  </si>
  <si>
    <t>Updated Issue Code Table</t>
  </si>
  <si>
    <t>The MacOS 12 operating system is not configured securely</t>
  </si>
  <si>
    <t>HTC152</t>
  </si>
  <si>
    <t>The OEL 9.0 Server is not configured securely</t>
  </si>
  <si>
    <t>HTC153</t>
  </si>
  <si>
    <t>The RHEL 9.0 Server is not configured securely</t>
  </si>
  <si>
    <t>HTC154</t>
  </si>
  <si>
    <t>The Rocky Linux 9 Server is not configured securely</t>
  </si>
  <si>
    <t>HTC155</t>
  </si>
  <si>
    <t>The MacOS 13 operating system is not configured securely</t>
  </si>
  <si>
    <t>HTC156</t>
  </si>
  <si>
    <t>The Palo Alto 11 firewall is not configured securely</t>
  </si>
  <si>
    <t>HTC157</t>
  </si>
  <si>
    <t>The FortiGate Firewall is not configured securely</t>
  </si>
  <si>
    <t>HTC158</t>
  </si>
  <si>
    <t>The NGNIX Web Server is not configured securely</t>
  </si>
  <si>
    <t>HTC159</t>
  </si>
  <si>
    <t>The SQL Server 2022 database is not configured securely</t>
  </si>
  <si>
    <t>HTC160</t>
  </si>
  <si>
    <t>The Debian 11 operating system is not configured securely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</si>
</sst>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m/d/yyyy;@"/>
    <numFmt numFmtId="165" formatCode="[&lt;=9999999]###\-####;\(###\)\ ###\-####"/>
    <numFmt numFmtId="166" formatCode="0.0"/>
  </numFmts>
  <fonts count="20" x14ac:knownFonts="1">
    <font>
      <sz val="10"/>
      <name val="Arial"/>
    </font>
    <font>
      <sz val="11"/>
      <color indexed="8"/>
      <name val="Calibri"/>
      <family val="2"/>
    </font>
    <font>
      <sz val="8"/>
      <name val="Arial"/>
      <family val="2"/>
    </font>
    <font>
      <b/>
      <sz val="10"/>
      <name val="Arial"/>
      <family val="2"/>
    </font>
    <font>
      <b/>
      <sz val="12"/>
      <name val="Arial"/>
      <family val="2"/>
    </font>
    <font>
      <i/>
      <sz val="10"/>
      <name val="Arial"/>
      <family val="2"/>
    </font>
    <font>
      <sz val="10"/>
      <color indexed="8"/>
      <name val="Arial"/>
      <family val="2"/>
    </font>
    <font>
      <sz val="10"/>
      <name val="Arial"/>
      <family val="2"/>
    </font>
    <font>
      <i/>
      <sz val="9"/>
      <name val="Arial"/>
      <family val="2"/>
    </font>
    <font>
      <sz val="12"/>
      <name val="Arial"/>
      <family val="2"/>
    </font>
    <font>
      <b/>
      <i/>
      <sz val="10"/>
      <name val="Arial"/>
      <family val="2"/>
    </font>
    <font>
      <b/>
      <u/>
      <sz val="10"/>
      <name val="Arial"/>
      <family val="2"/>
    </font>
    <font>
      <sz val="11"/>
      <color theme="1"/>
      <name val="Calibri"/>
      <family val="2"/>
      <scheme val="minor"/>
    </font>
    <font>
      <b/>
      <sz val="11"/>
      <color theme="1"/>
      <name val="Calibri"/>
      <family val="2"/>
      <scheme val="minor"/>
    </font>
    <font>
      <sz val="10"/>
      <color theme="1"/>
      <name val="Arial"/>
      <family val="2"/>
    </font>
    <font>
      <sz val="10"/>
      <color rgb="FFAC0000"/>
      <name val="Arial"/>
      <family val="2"/>
    </font>
    <font>
      <b/>
      <sz val="10"/>
      <color theme="1"/>
      <name val="Arial"/>
      <family val="2"/>
    </font>
    <font>
      <sz val="10"/>
      <color theme="0"/>
      <name val="Arial"/>
      <family val="2"/>
    </font>
    <font>
      <b/>
      <sz val="10"/>
      <color rgb="FFFF0000"/>
      <name val="Arial"/>
      <family val="2"/>
    </font>
    <font>
      <sz val="12"/>
      <color theme="1"/>
      <name val="Calibri"/>
      <family val="2"/>
      <scheme val="minor"/>
    </font>
  </fonts>
  <fills count="11">
    <fill>
      <patternFill patternType="none"/>
    </fill>
    <fill>
      <patternFill patternType="gray125"/>
    </fill>
    <fill>
      <patternFill patternType="solid">
        <fgColor indexed="55"/>
        <bgColor indexed="64"/>
      </patternFill>
    </fill>
    <fill>
      <patternFill patternType="solid">
        <fgColor indexed="44"/>
        <bgColor indexed="64"/>
      </patternFill>
    </fill>
    <fill>
      <patternFill patternType="solid">
        <fgColor indexed="22"/>
        <bgColor indexed="64"/>
      </patternFill>
    </fill>
    <fill>
      <patternFill patternType="solid">
        <fgColor rgb="FFAFD7FF"/>
        <bgColor indexed="64"/>
      </patternFill>
    </fill>
    <fill>
      <patternFill patternType="solid">
        <fgColor rgb="FFB2B2B2"/>
        <bgColor indexed="64"/>
      </patternFill>
    </fill>
    <fill>
      <patternFill patternType="solid">
        <fgColor theme="0"/>
        <bgColor indexed="64"/>
      </patternFill>
    </fill>
    <fill>
      <patternFill patternType="solid">
        <fgColor theme="0" tint="-0.249977111117893"/>
        <bgColor indexed="64"/>
      </patternFill>
    </fill>
    <fill>
      <patternFill patternType="solid">
        <fgColor theme="2" tint="-9.9978637043366805E-2"/>
        <bgColor indexed="64"/>
      </patternFill>
    </fill>
    <fill>
      <patternFill patternType="solid">
        <fgColor theme="0"/>
        <bgColor indexed="8"/>
      </patternFill>
    </fill>
  </fills>
  <borders count="46">
    <border>
      <left/>
      <right/>
      <top/>
      <bottom/>
      <diagonal/>
    </border>
    <border>
      <left style="thin">
        <color indexed="63"/>
      </left>
      <right style="thin">
        <color indexed="63"/>
      </right>
      <top style="thin">
        <color indexed="63"/>
      </top>
      <bottom style="thin">
        <color indexed="63"/>
      </bottom>
      <diagonal/>
    </border>
    <border>
      <left style="thin">
        <color indexed="63"/>
      </left>
      <right/>
      <top style="thin">
        <color indexed="63"/>
      </top>
      <bottom style="thin">
        <color indexed="63"/>
      </bottom>
      <diagonal/>
    </border>
    <border>
      <left/>
      <right/>
      <top style="thin">
        <color indexed="63"/>
      </top>
      <bottom style="thin">
        <color indexed="63"/>
      </bottom>
      <diagonal/>
    </border>
    <border>
      <left/>
      <right style="thin">
        <color indexed="63"/>
      </right>
      <top style="thin">
        <color indexed="63"/>
      </top>
      <bottom style="thin">
        <color indexed="63"/>
      </bottom>
      <diagonal/>
    </border>
    <border>
      <left style="thin">
        <color indexed="63"/>
      </left>
      <right/>
      <top style="thin">
        <color indexed="63"/>
      </top>
      <bottom/>
      <diagonal/>
    </border>
    <border>
      <left/>
      <right/>
      <top style="thin">
        <color indexed="63"/>
      </top>
      <bottom/>
      <diagonal/>
    </border>
    <border>
      <left/>
      <right style="thin">
        <color indexed="63"/>
      </right>
      <top style="thin">
        <color indexed="63"/>
      </top>
      <bottom/>
      <diagonal/>
    </border>
    <border>
      <left style="thin">
        <color indexed="63"/>
      </left>
      <right/>
      <top/>
      <bottom/>
      <diagonal/>
    </border>
    <border>
      <left/>
      <right style="thin">
        <color indexed="63"/>
      </right>
      <top/>
      <bottom/>
      <diagonal/>
    </border>
    <border>
      <left/>
      <right/>
      <top/>
      <bottom style="thin">
        <color indexed="63"/>
      </bottom>
      <diagonal/>
    </border>
    <border>
      <left/>
      <right style="thin">
        <color indexed="63"/>
      </right>
      <top/>
      <bottom style="thin">
        <color indexed="63"/>
      </bottom>
      <diagonal/>
    </border>
    <border>
      <left style="thin">
        <color indexed="63"/>
      </left>
      <right/>
      <top/>
      <bottom style="thin">
        <color indexed="63"/>
      </bottom>
      <diagonal/>
    </border>
    <border>
      <left/>
      <right style="thin">
        <color indexed="64"/>
      </right>
      <top style="thin">
        <color indexed="63"/>
      </top>
      <bottom style="thin">
        <color indexed="63"/>
      </bottom>
      <diagonal/>
    </border>
    <border>
      <left/>
      <right style="thin">
        <color indexed="64"/>
      </right>
      <top style="thin">
        <color indexed="63"/>
      </top>
      <bottom/>
      <diagonal/>
    </border>
    <border>
      <left/>
      <right style="thin">
        <color indexed="64"/>
      </right>
      <top/>
      <bottom/>
      <diagonal/>
    </border>
    <border>
      <left/>
      <right style="thin">
        <color indexed="64"/>
      </right>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3"/>
      </bottom>
      <diagonal/>
    </border>
    <border>
      <left/>
      <right/>
      <top style="thin">
        <color indexed="64"/>
      </top>
      <bottom style="thin">
        <color indexed="63"/>
      </bottom>
      <diagonal/>
    </border>
    <border>
      <left/>
      <right style="thin">
        <color indexed="64"/>
      </right>
      <top style="thin">
        <color indexed="64"/>
      </top>
      <bottom style="thin">
        <color indexed="63"/>
      </bottom>
      <diagonal/>
    </border>
    <border>
      <left style="thin">
        <color indexed="64"/>
      </left>
      <right style="thin">
        <color indexed="63"/>
      </right>
      <top style="thin">
        <color indexed="64"/>
      </top>
      <bottom style="thin">
        <color indexed="64"/>
      </bottom>
      <diagonal/>
    </border>
    <border>
      <left style="thin">
        <color indexed="63"/>
      </left>
      <right style="thin">
        <color indexed="63"/>
      </right>
      <top style="thin">
        <color indexed="64"/>
      </top>
      <bottom style="thin">
        <color indexed="64"/>
      </bottom>
      <diagonal/>
    </border>
    <border>
      <left style="thin">
        <color indexed="63"/>
      </left>
      <right style="thin">
        <color indexed="64"/>
      </right>
      <top style="thin">
        <color indexed="64"/>
      </top>
      <bottom style="thin">
        <color indexed="64"/>
      </bottom>
      <diagonal/>
    </border>
    <border>
      <left style="thin">
        <color indexed="64"/>
      </left>
      <right/>
      <top style="thin">
        <color indexed="63"/>
      </top>
      <bottom style="thin">
        <color indexed="63"/>
      </bottom>
      <diagonal/>
    </border>
    <border>
      <left style="thin">
        <color indexed="63"/>
      </left>
      <right style="thin">
        <color indexed="64"/>
      </right>
      <top style="thin">
        <color indexed="63"/>
      </top>
      <bottom style="thin">
        <color indexed="63"/>
      </bottom>
      <diagonal/>
    </border>
    <border>
      <left style="thin">
        <color indexed="64"/>
      </left>
      <right/>
      <top style="thin">
        <color indexed="63"/>
      </top>
      <bottom style="thin">
        <color indexed="64"/>
      </bottom>
      <diagonal/>
    </border>
    <border>
      <left/>
      <right style="thin">
        <color indexed="63"/>
      </right>
      <top style="thin">
        <color indexed="63"/>
      </top>
      <bottom style="thin">
        <color indexed="64"/>
      </bottom>
      <diagonal/>
    </border>
    <border>
      <left style="thin">
        <color indexed="63"/>
      </left>
      <right style="thin">
        <color indexed="63"/>
      </right>
      <top style="thin">
        <color indexed="63"/>
      </top>
      <bottom style="thin">
        <color indexed="64"/>
      </bottom>
      <diagonal/>
    </border>
    <border>
      <left style="thin">
        <color indexed="63"/>
      </left>
      <right style="thin">
        <color indexed="64"/>
      </right>
      <top style="thin">
        <color indexed="63"/>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3"/>
      </left>
      <right style="thin">
        <color indexed="63"/>
      </right>
      <top style="thin">
        <color indexed="63"/>
      </top>
      <bottom/>
      <diagonal/>
    </border>
    <border>
      <left style="thin">
        <color indexed="64"/>
      </left>
      <right style="thin">
        <color indexed="64"/>
      </right>
      <top style="thin">
        <color indexed="64"/>
      </top>
      <bottom/>
      <diagonal/>
    </border>
    <border>
      <left style="thin">
        <color auto="1"/>
      </left>
      <right style="thin">
        <color auto="1"/>
      </right>
      <top style="thin">
        <color auto="1"/>
      </top>
      <bottom style="thin">
        <color auto="1"/>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medium">
        <color indexed="64"/>
      </top>
      <bottom/>
      <diagonal/>
    </border>
  </borders>
  <cellStyleXfs count="6">
    <xf numFmtId="0" fontId="0" fillId="0" borderId="0"/>
    <xf numFmtId="0" fontId="12" fillId="0" borderId="0"/>
    <xf numFmtId="0" fontId="7" fillId="0" borderId="0"/>
    <xf numFmtId="0" fontId="12" fillId="0" borderId="0"/>
    <xf numFmtId="0" fontId="7" fillId="0" borderId="0"/>
    <xf numFmtId="0" fontId="7" fillId="0" borderId="0"/>
  </cellStyleXfs>
  <cellXfs count="220">
    <xf numFmtId="0" fontId="0" fillId="0" borderId="0" xfId="0"/>
    <xf numFmtId="0" fontId="5" fillId="0" borderId="0" xfId="0" applyFont="1" applyAlignment="1">
      <alignment vertical="top" wrapText="1"/>
    </xf>
    <xf numFmtId="166" fontId="0" fillId="0" borderId="1" xfId="0" applyNumberFormat="1" applyBorder="1" applyAlignment="1">
      <alignment horizontal="left" vertical="top"/>
    </xf>
    <xf numFmtId="14" fontId="0" fillId="0" borderId="2" xfId="0" applyNumberFormat="1" applyBorder="1" applyAlignment="1">
      <alignment horizontal="left" vertical="top"/>
    </xf>
    <xf numFmtId="0" fontId="0" fillId="0" borderId="1" xfId="0" applyBorder="1" applyAlignment="1">
      <alignment horizontal="left" vertical="top"/>
    </xf>
    <xf numFmtId="14" fontId="0" fillId="0" borderId="1" xfId="0" applyNumberFormat="1" applyBorder="1" applyAlignment="1">
      <alignment horizontal="left" vertical="top"/>
    </xf>
    <xf numFmtId="14" fontId="0" fillId="0" borderId="0" xfId="0" applyNumberFormat="1"/>
    <xf numFmtId="0" fontId="3" fillId="2" borderId="2" xfId="0" applyFont="1" applyFill="1" applyBorder="1"/>
    <xf numFmtId="0" fontId="3" fillId="2" borderId="3" xfId="0" applyFont="1" applyFill="1" applyBorder="1"/>
    <xf numFmtId="0" fontId="3" fillId="2" borderId="4" xfId="0" applyFont="1" applyFill="1" applyBorder="1"/>
    <xf numFmtId="0" fontId="3" fillId="0" borderId="5" xfId="0" applyFont="1" applyBorder="1" applyAlignment="1">
      <alignment vertical="center"/>
    </xf>
    <xf numFmtId="0" fontId="3" fillId="0" borderId="6" xfId="0" applyFont="1" applyBorder="1" applyAlignment="1">
      <alignment vertical="center"/>
    </xf>
    <xf numFmtId="0" fontId="3" fillId="0" borderId="7" xfId="0" applyFont="1" applyBorder="1" applyAlignment="1">
      <alignment vertical="center"/>
    </xf>
    <xf numFmtId="0" fontId="7" fillId="0" borderId="8" xfId="0" applyFont="1" applyBorder="1" applyAlignment="1">
      <alignment vertical="top"/>
    </xf>
    <xf numFmtId="0" fontId="7" fillId="0" borderId="0" xfId="0" applyFont="1" applyAlignment="1">
      <alignment vertical="top"/>
    </xf>
    <xf numFmtId="0" fontId="7" fillId="0" borderId="9" xfId="0" applyFont="1" applyBorder="1" applyAlignment="1">
      <alignment vertical="top"/>
    </xf>
    <xf numFmtId="0" fontId="7" fillId="0" borderId="10" xfId="0" applyFont="1" applyBorder="1" applyAlignment="1">
      <alignment vertical="top"/>
    </xf>
    <xf numFmtId="0" fontId="7" fillId="0" borderId="11" xfId="0" applyFont="1" applyBorder="1" applyAlignment="1">
      <alignment vertical="top"/>
    </xf>
    <xf numFmtId="0" fontId="5" fillId="0" borderId="0" xfId="0" applyFont="1" applyAlignment="1">
      <alignment vertical="top"/>
    </xf>
    <xf numFmtId="0" fontId="7" fillId="0" borderId="12" xfId="0" applyFont="1" applyBorder="1" applyAlignment="1">
      <alignment vertical="top"/>
    </xf>
    <xf numFmtId="0" fontId="3" fillId="5" borderId="1" xfId="0" applyFont="1" applyFill="1" applyBorder="1" applyAlignment="1">
      <alignment horizontal="left" vertical="center" wrapText="1"/>
    </xf>
    <xf numFmtId="0" fontId="0" fillId="5" borderId="4" xfId="0" applyFill="1" applyBorder="1" applyAlignment="1">
      <alignment vertical="center"/>
    </xf>
    <xf numFmtId="0" fontId="7" fillId="3" borderId="6" xfId="0" applyFont="1" applyFill="1" applyBorder="1"/>
    <xf numFmtId="0" fontId="9" fillId="3" borderId="0" xfId="0" applyFont="1" applyFill="1"/>
    <xf numFmtId="0" fontId="7" fillId="3" borderId="0" xfId="0" applyFont="1" applyFill="1"/>
    <xf numFmtId="0" fontId="0" fillId="3" borderId="12" xfId="0" applyFill="1" applyBorder="1"/>
    <xf numFmtId="0" fontId="7" fillId="3" borderId="10" xfId="0" applyFont="1" applyFill="1" applyBorder="1"/>
    <xf numFmtId="0" fontId="3" fillId="4" borderId="5" xfId="0" applyFont="1" applyFill="1" applyBorder="1" applyAlignment="1">
      <alignment vertical="center"/>
    </xf>
    <xf numFmtId="0" fontId="3" fillId="4" borderId="6" xfId="0" applyFont="1" applyFill="1" applyBorder="1" applyAlignment="1">
      <alignment vertical="center"/>
    </xf>
    <xf numFmtId="0" fontId="7" fillId="4" borderId="8" xfId="0" applyFont="1" applyFill="1" applyBorder="1" applyAlignment="1">
      <alignment vertical="top"/>
    </xf>
    <xf numFmtId="0" fontId="0" fillId="4" borderId="0" xfId="0" applyFill="1" applyAlignment="1">
      <alignment vertical="top"/>
    </xf>
    <xf numFmtId="0" fontId="0" fillId="4" borderId="12" xfId="0" applyFill="1" applyBorder="1" applyAlignment="1">
      <alignment vertical="top"/>
    </xf>
    <xf numFmtId="0" fontId="0" fillId="4" borderId="10" xfId="0" applyFill="1" applyBorder="1" applyAlignment="1">
      <alignment vertical="top"/>
    </xf>
    <xf numFmtId="0" fontId="3" fillId="2" borderId="2" xfId="0" applyFont="1" applyFill="1" applyBorder="1" applyAlignment="1">
      <alignment vertical="center"/>
    </xf>
    <xf numFmtId="0" fontId="3" fillId="2" borderId="3" xfId="0" applyFont="1" applyFill="1" applyBorder="1" applyAlignment="1">
      <alignment vertical="center"/>
    </xf>
    <xf numFmtId="0" fontId="3" fillId="0" borderId="2" xfId="0" applyFont="1" applyBorder="1" applyAlignment="1">
      <alignment vertical="center"/>
    </xf>
    <xf numFmtId="0" fontId="0" fillId="5" borderId="2" xfId="0" applyFill="1" applyBorder="1" applyAlignment="1">
      <alignment vertical="center"/>
    </xf>
    <xf numFmtId="0" fontId="0" fillId="5" borderId="3" xfId="0" applyFill="1" applyBorder="1" applyAlignment="1">
      <alignment vertical="center"/>
    </xf>
    <xf numFmtId="0" fontId="14" fillId="0" borderId="13" xfId="0" applyFont="1" applyBorder="1" applyAlignment="1">
      <alignment vertical="center" wrapText="1"/>
    </xf>
    <xf numFmtId="165" fontId="14" fillId="0" borderId="13" xfId="0" applyNumberFormat="1" applyFont="1" applyBorder="1" applyAlignment="1">
      <alignment vertical="center" wrapText="1"/>
    </xf>
    <xf numFmtId="0" fontId="0" fillId="5" borderId="13" xfId="0" applyFill="1" applyBorder="1" applyAlignment="1">
      <alignment vertical="center"/>
    </xf>
    <xf numFmtId="0" fontId="7" fillId="0" borderId="0" xfId="0" applyFont="1"/>
    <xf numFmtId="0" fontId="3" fillId="5" borderId="2" xfId="0" applyFont="1" applyFill="1" applyBorder="1" applyAlignment="1">
      <alignment vertical="center"/>
    </xf>
    <xf numFmtId="0" fontId="3" fillId="5" borderId="3" xfId="0" applyFont="1" applyFill="1" applyBorder="1" applyAlignment="1">
      <alignment vertical="center"/>
    </xf>
    <xf numFmtId="0" fontId="3" fillId="5" borderId="4" xfId="0" applyFont="1" applyFill="1" applyBorder="1" applyAlignment="1">
      <alignment vertical="center"/>
    </xf>
    <xf numFmtId="0" fontId="15" fillId="0" borderId="0" xfId="0" applyFont="1"/>
    <xf numFmtId="0" fontId="3" fillId="6" borderId="5" xfId="0" applyFont="1" applyFill="1" applyBorder="1" applyAlignment="1">
      <alignment vertical="top"/>
    </xf>
    <xf numFmtId="0" fontId="3" fillId="6" borderId="6" xfId="0" applyFont="1" applyFill="1" applyBorder="1" applyAlignment="1">
      <alignment vertical="top"/>
    </xf>
    <xf numFmtId="0" fontId="3" fillId="6" borderId="7" xfId="0" applyFont="1" applyFill="1" applyBorder="1" applyAlignment="1">
      <alignment vertical="top"/>
    </xf>
    <xf numFmtId="0" fontId="7" fillId="0" borderId="5" xfId="0" applyFont="1" applyBorder="1" applyAlignment="1">
      <alignment vertical="top"/>
    </xf>
    <xf numFmtId="0" fontId="7" fillId="0" borderId="6" xfId="0" applyFont="1" applyBorder="1" applyAlignment="1">
      <alignment vertical="top"/>
    </xf>
    <xf numFmtId="0" fontId="7" fillId="0" borderId="7" xfId="0" applyFont="1" applyBorder="1" applyAlignment="1">
      <alignment vertical="top"/>
    </xf>
    <xf numFmtId="0" fontId="3" fillId="6" borderId="12" xfId="0" applyFont="1" applyFill="1" applyBorder="1" applyAlignment="1">
      <alignment vertical="top"/>
    </xf>
    <xf numFmtId="0" fontId="3" fillId="6" borderId="10" xfId="0" applyFont="1" applyFill="1" applyBorder="1" applyAlignment="1">
      <alignment vertical="top"/>
    </xf>
    <xf numFmtId="0" fontId="3" fillId="6" borderId="11" xfId="0" applyFont="1" applyFill="1" applyBorder="1" applyAlignment="1">
      <alignment vertical="top"/>
    </xf>
    <xf numFmtId="0" fontId="3" fillId="6" borderId="2" xfId="0" applyFont="1" applyFill="1" applyBorder="1" applyAlignment="1">
      <alignment vertical="top"/>
    </xf>
    <xf numFmtId="0" fontId="3" fillId="6" borderId="3" xfId="0" applyFont="1" applyFill="1" applyBorder="1" applyAlignment="1">
      <alignment vertical="top"/>
    </xf>
    <xf numFmtId="0" fontId="3" fillId="6" borderId="4" xfId="0" applyFont="1" applyFill="1" applyBorder="1" applyAlignment="1">
      <alignment vertical="top"/>
    </xf>
    <xf numFmtId="0" fontId="7" fillId="0" borderId="2" xfId="0" applyFont="1" applyBorder="1" applyAlignment="1">
      <alignment vertical="top"/>
    </xf>
    <xf numFmtId="0" fontId="7" fillId="0" borderId="3" xfId="0" applyFont="1" applyBorder="1" applyAlignment="1">
      <alignment vertical="top"/>
    </xf>
    <xf numFmtId="0" fontId="7" fillId="0" borderId="4" xfId="0" applyFont="1" applyBorder="1" applyAlignment="1">
      <alignment vertical="top"/>
    </xf>
    <xf numFmtId="0" fontId="3" fillId="6" borderId="8" xfId="0" applyFont="1" applyFill="1" applyBorder="1" applyAlignment="1">
      <alignment vertical="top"/>
    </xf>
    <xf numFmtId="0" fontId="3" fillId="6" borderId="0" xfId="0" applyFont="1" applyFill="1" applyAlignment="1">
      <alignment vertical="top"/>
    </xf>
    <xf numFmtId="0" fontId="3" fillId="6" borderId="9" xfId="0" applyFont="1" applyFill="1" applyBorder="1" applyAlignment="1">
      <alignment vertical="top"/>
    </xf>
    <xf numFmtId="0" fontId="6" fillId="4" borderId="0" xfId="0" applyFont="1" applyFill="1"/>
    <xf numFmtId="0" fontId="4" fillId="3" borderId="5" xfId="0" applyFont="1" applyFill="1" applyBorder="1"/>
    <xf numFmtId="0" fontId="4" fillId="3" borderId="8" xfId="0" applyFont="1" applyFill="1" applyBorder="1"/>
    <xf numFmtId="0" fontId="14" fillId="3" borderId="8" xfId="0" applyFont="1" applyFill="1" applyBorder="1"/>
    <xf numFmtId="0" fontId="7" fillId="0" borderId="1" xfId="0" applyFont="1" applyBorder="1" applyAlignment="1">
      <alignment horizontal="left" vertical="top"/>
    </xf>
    <xf numFmtId="0" fontId="14" fillId="0" borderId="5" xfId="0" applyFont="1" applyBorder="1" applyAlignment="1">
      <alignment vertical="top"/>
    </xf>
    <xf numFmtId="0" fontId="14" fillId="0" borderId="12" xfId="0" applyFont="1" applyBorder="1" applyAlignment="1">
      <alignment vertical="top"/>
    </xf>
    <xf numFmtId="0" fontId="16" fillId="6" borderId="5" xfId="0" applyFont="1" applyFill="1" applyBorder="1" applyAlignment="1">
      <alignment vertical="top"/>
    </xf>
    <xf numFmtId="0" fontId="16" fillId="6" borderId="6" xfId="0" applyFont="1" applyFill="1" applyBorder="1" applyAlignment="1">
      <alignment vertical="top"/>
    </xf>
    <xf numFmtId="0" fontId="16" fillId="6" borderId="7" xfId="0" applyFont="1" applyFill="1" applyBorder="1" applyAlignment="1">
      <alignment vertical="top"/>
    </xf>
    <xf numFmtId="0" fontId="14" fillId="0" borderId="6" xfId="0" applyFont="1" applyBorder="1" applyAlignment="1">
      <alignment vertical="top"/>
    </xf>
    <xf numFmtId="0" fontId="14" fillId="0" borderId="7" xfId="0" applyFont="1" applyBorder="1" applyAlignment="1">
      <alignment vertical="top"/>
    </xf>
    <xf numFmtId="0" fontId="16" fillId="6" borderId="12" xfId="0" applyFont="1" applyFill="1" applyBorder="1" applyAlignment="1">
      <alignment vertical="top"/>
    </xf>
    <xf numFmtId="0" fontId="16" fillId="6" borderId="10" xfId="0" applyFont="1" applyFill="1" applyBorder="1" applyAlignment="1">
      <alignment vertical="top"/>
    </xf>
    <xf numFmtId="0" fontId="16" fillId="6" borderId="11" xfId="0" applyFont="1" applyFill="1" applyBorder="1" applyAlignment="1">
      <alignment vertical="top"/>
    </xf>
    <xf numFmtId="0" fontId="14" fillId="0" borderId="10" xfId="0" applyFont="1" applyBorder="1" applyAlignment="1">
      <alignment vertical="top"/>
    </xf>
    <xf numFmtId="0" fontId="14" fillId="0" borderId="11" xfId="0" applyFont="1" applyBorder="1" applyAlignment="1">
      <alignment vertical="top"/>
    </xf>
    <xf numFmtId="0" fontId="7" fillId="0" borderId="1" xfId="0" applyFont="1" applyBorder="1" applyAlignment="1">
      <alignment horizontal="left" vertical="top" wrapText="1"/>
    </xf>
    <xf numFmtId="0" fontId="6" fillId="4" borderId="0" xfId="0" applyFont="1" applyFill="1" applyAlignment="1">
      <alignment vertical="center"/>
    </xf>
    <xf numFmtId="14" fontId="14" fillId="0" borderId="2" xfId="0" applyNumberFormat="1" applyFont="1" applyBorder="1" applyAlignment="1">
      <alignment horizontal="left" vertical="top"/>
    </xf>
    <xf numFmtId="0" fontId="14" fillId="0" borderId="1" xfId="0" applyFont="1" applyBorder="1" applyAlignment="1">
      <alignment horizontal="left" vertical="top" wrapText="1"/>
    </xf>
    <xf numFmtId="0" fontId="7" fillId="3" borderId="14" xfId="0" applyFont="1" applyFill="1" applyBorder="1"/>
    <xf numFmtId="0" fontId="9" fillId="3" borderId="15" xfId="0" applyFont="1" applyFill="1" applyBorder="1"/>
    <xf numFmtId="0" fontId="7" fillId="3" borderId="15" xfId="0" applyFont="1" applyFill="1" applyBorder="1"/>
    <xf numFmtId="0" fontId="7" fillId="3" borderId="16" xfId="0" applyFont="1" applyFill="1" applyBorder="1"/>
    <xf numFmtId="0" fontId="3" fillId="4" borderId="14" xfId="0" applyFont="1" applyFill="1" applyBorder="1" applyAlignment="1">
      <alignment vertical="center"/>
    </xf>
    <xf numFmtId="0" fontId="0" fillId="4" borderId="15" xfId="0" applyFill="1" applyBorder="1" applyAlignment="1">
      <alignment vertical="top"/>
    </xf>
    <xf numFmtId="0" fontId="0" fillId="4" borderId="16" xfId="0" applyFill="1" applyBorder="1" applyAlignment="1">
      <alignment vertical="top"/>
    </xf>
    <xf numFmtId="0" fontId="0" fillId="0" borderId="15" xfId="0" applyBorder="1"/>
    <xf numFmtId="0" fontId="3" fillId="2" borderId="13" xfId="0" applyFont="1" applyFill="1" applyBorder="1" applyAlignment="1">
      <alignment vertical="center"/>
    </xf>
    <xf numFmtId="0" fontId="7" fillId="0" borderId="17" xfId="0" applyFont="1" applyBorder="1" applyAlignment="1">
      <alignment horizontal="left" vertical="top" wrapText="1"/>
    </xf>
    <xf numFmtId="0" fontId="0" fillId="0" borderId="18" xfId="0" applyBorder="1"/>
    <xf numFmtId="0" fontId="0" fillId="0" borderId="19" xfId="0" applyBorder="1"/>
    <xf numFmtId="0" fontId="0" fillId="0" borderId="20" xfId="0" applyBorder="1"/>
    <xf numFmtId="0" fontId="3" fillId="7" borderId="21" xfId="0" applyFont="1" applyFill="1" applyBorder="1"/>
    <xf numFmtId="0" fontId="3" fillId="5" borderId="18" xfId="0" applyFont="1" applyFill="1" applyBorder="1"/>
    <xf numFmtId="0" fontId="3" fillId="5" borderId="19" xfId="0" applyFont="1" applyFill="1" applyBorder="1"/>
    <xf numFmtId="0" fontId="3" fillId="5" borderId="20" xfId="0" applyFont="1" applyFill="1" applyBorder="1"/>
    <xf numFmtId="0" fontId="5" fillId="7" borderId="21" xfId="0" applyFont="1" applyFill="1" applyBorder="1"/>
    <xf numFmtId="0" fontId="3" fillId="4" borderId="22" xfId="0" applyFont="1" applyFill="1" applyBorder="1"/>
    <xf numFmtId="0" fontId="0" fillId="8" borderId="23" xfId="0" applyFill="1" applyBorder="1"/>
    <xf numFmtId="0" fontId="3" fillId="4" borderId="23" xfId="0" applyFont="1" applyFill="1" applyBorder="1"/>
    <xf numFmtId="0" fontId="0" fillId="8" borderId="24" xfId="0" applyFill="1" applyBorder="1"/>
    <xf numFmtId="0" fontId="3" fillId="4" borderId="25" xfId="0" applyFont="1" applyFill="1" applyBorder="1"/>
    <xf numFmtId="0" fontId="3" fillId="4" borderId="26" xfId="0" applyFont="1" applyFill="1" applyBorder="1"/>
    <xf numFmtId="0" fontId="3" fillId="4" borderId="27" xfId="0" applyFont="1" applyFill="1" applyBorder="1"/>
    <xf numFmtId="0" fontId="0" fillId="7" borderId="21" xfId="0" applyFill="1" applyBorder="1"/>
    <xf numFmtId="0" fontId="8" fillId="5" borderId="28" xfId="0" applyFont="1" applyFill="1" applyBorder="1" applyAlignment="1">
      <alignment horizontal="center" vertical="center" wrapText="1"/>
    </xf>
    <xf numFmtId="0" fontId="8" fillId="5" borderId="29" xfId="0" applyFont="1" applyFill="1" applyBorder="1" applyAlignment="1">
      <alignment horizontal="center" vertical="center" wrapText="1"/>
    </xf>
    <xf numFmtId="0" fontId="8" fillId="5" borderId="30" xfId="0" applyFont="1" applyFill="1" applyBorder="1" applyAlignment="1">
      <alignment horizontal="center" vertical="center" wrapText="1"/>
    </xf>
    <xf numFmtId="0" fontId="7" fillId="5" borderId="31" xfId="0" applyFont="1" applyFill="1" applyBorder="1" applyAlignment="1">
      <alignment vertical="center"/>
    </xf>
    <xf numFmtId="0" fontId="8" fillId="5" borderId="1" xfId="0" applyFont="1" applyFill="1" applyBorder="1" applyAlignment="1">
      <alignment horizontal="center" vertical="center"/>
    </xf>
    <xf numFmtId="0" fontId="8" fillId="5" borderId="32" xfId="0" applyFont="1" applyFill="1" applyBorder="1" applyAlignment="1">
      <alignment horizontal="center" vertical="center"/>
    </xf>
    <xf numFmtId="0" fontId="5" fillId="7" borderId="21" xfId="0" applyFont="1" applyFill="1" applyBorder="1" applyAlignment="1">
      <alignment vertical="top"/>
    </xf>
    <xf numFmtId="0" fontId="5" fillId="0" borderId="17" xfId="0" applyFont="1" applyBorder="1" applyAlignment="1">
      <alignment horizontal="center" vertical="center"/>
    </xf>
    <xf numFmtId="0" fontId="3" fillId="0" borderId="33" xfId="0" applyFont="1" applyBorder="1" applyAlignment="1">
      <alignment vertical="center"/>
    </xf>
    <xf numFmtId="0" fontId="3" fillId="0" borderId="34" xfId="0" applyFont="1" applyBorder="1" applyAlignment="1">
      <alignment vertical="center"/>
    </xf>
    <xf numFmtId="0" fontId="7" fillId="0" borderId="35" xfId="0" applyFont="1" applyBorder="1" applyAlignment="1">
      <alignment horizontal="center" vertical="center"/>
    </xf>
    <xf numFmtId="0" fontId="7" fillId="0" borderId="36" xfId="0" applyFont="1" applyBorder="1" applyAlignment="1">
      <alignment horizontal="center" vertical="center"/>
    </xf>
    <xf numFmtId="0" fontId="3" fillId="0" borderId="0" xfId="0" applyFont="1"/>
    <xf numFmtId="0" fontId="3" fillId="4" borderId="24" xfId="0" applyFont="1" applyFill="1" applyBorder="1"/>
    <xf numFmtId="0" fontId="0" fillId="0" borderId="21" xfId="0" applyBorder="1"/>
    <xf numFmtId="0" fontId="8" fillId="5" borderId="37" xfId="0" applyFont="1" applyFill="1" applyBorder="1" applyAlignment="1">
      <alignment horizontal="center" vertical="center"/>
    </xf>
    <xf numFmtId="0" fontId="8" fillId="7" borderId="0" xfId="0" applyFont="1" applyFill="1" applyAlignment="1">
      <alignment horizontal="center" vertical="center"/>
    </xf>
    <xf numFmtId="0" fontId="7" fillId="0" borderId="17" xfId="0" applyFont="1" applyBorder="1" applyAlignment="1">
      <alignment horizontal="center" vertical="center"/>
    </xf>
    <xf numFmtId="0" fontId="5" fillId="0" borderId="17" xfId="0" applyFont="1" applyBorder="1" applyAlignment="1">
      <alignment horizontal="center" vertical="top" wrapText="1"/>
    </xf>
    <xf numFmtId="0" fontId="7" fillId="7" borderId="22" xfId="0" applyFont="1" applyFill="1" applyBorder="1"/>
    <xf numFmtId="0" fontId="7" fillId="0" borderId="23" xfId="0" applyFont="1" applyBorder="1"/>
    <xf numFmtId="2" fontId="3" fillId="0" borderId="24" xfId="0" applyNumberFormat="1" applyFont="1" applyBorder="1" applyAlignment="1">
      <alignment horizontal="center"/>
    </xf>
    <xf numFmtId="0" fontId="0" fillId="0" borderId="38" xfId="0" applyBorder="1"/>
    <xf numFmtId="0" fontId="0" fillId="0" borderId="39" xfId="0" applyBorder="1"/>
    <xf numFmtId="0" fontId="5" fillId="0" borderId="39" xfId="0" applyFont="1" applyBorder="1" applyAlignment="1">
      <alignment vertical="top" wrapText="1"/>
    </xf>
    <xf numFmtId="0" fontId="0" fillId="0" borderId="40" xfId="0" applyBorder="1"/>
    <xf numFmtId="0" fontId="16" fillId="6" borderId="18" xfId="0" applyFont="1" applyFill="1" applyBorder="1" applyAlignment="1">
      <alignment vertical="top"/>
    </xf>
    <xf numFmtId="0" fontId="3" fillId="6" borderId="19" xfId="0" applyFont="1" applyFill="1" applyBorder="1" applyAlignment="1">
      <alignment vertical="top"/>
    </xf>
    <xf numFmtId="0" fontId="3" fillId="6" borderId="20" xfId="0" applyFont="1" applyFill="1" applyBorder="1" applyAlignment="1">
      <alignment vertical="top"/>
    </xf>
    <xf numFmtId="0" fontId="3" fillId="6" borderId="21" xfId="0" applyFont="1" applyFill="1" applyBorder="1" applyAlignment="1">
      <alignment vertical="top"/>
    </xf>
    <xf numFmtId="0" fontId="3" fillId="6" borderId="15" xfId="0" applyFont="1" applyFill="1" applyBorder="1" applyAlignment="1">
      <alignment vertical="top"/>
    </xf>
    <xf numFmtId="0" fontId="3" fillId="6" borderId="38" xfId="0" applyFont="1" applyFill="1" applyBorder="1" applyAlignment="1">
      <alignment vertical="top"/>
    </xf>
    <xf numFmtId="0" fontId="3" fillId="6" borderId="39" xfId="0" applyFont="1" applyFill="1" applyBorder="1" applyAlignment="1">
      <alignment vertical="top"/>
    </xf>
    <xf numFmtId="0" fontId="3" fillId="6" borderId="40" xfId="0" applyFont="1" applyFill="1" applyBorder="1" applyAlignment="1">
      <alignment vertical="top"/>
    </xf>
    <xf numFmtId="0" fontId="3" fillId="2" borderId="24" xfId="0" applyFont="1" applyFill="1" applyBorder="1" applyProtection="1">
      <protection locked="0"/>
    </xf>
    <xf numFmtId="0" fontId="3" fillId="5" borderId="17" xfId="0" applyFont="1" applyFill="1" applyBorder="1" applyAlignment="1" applyProtection="1">
      <alignment vertical="top" wrapText="1"/>
      <protection locked="0"/>
    </xf>
    <xf numFmtId="0" fontId="0" fillId="0" borderId="0" xfId="0" applyProtection="1">
      <protection locked="0"/>
    </xf>
    <xf numFmtId="0" fontId="12" fillId="0" borderId="17" xfId="1" applyBorder="1" applyAlignment="1">
      <alignment horizontal="center" vertical="top"/>
    </xf>
    <xf numFmtId="0" fontId="7" fillId="0" borderId="0" xfId="0" applyFont="1" applyProtection="1">
      <protection locked="0"/>
    </xf>
    <xf numFmtId="0" fontId="7" fillId="0" borderId="0" xfId="0" applyFont="1" applyAlignment="1">
      <alignment wrapText="1"/>
    </xf>
    <xf numFmtId="166" fontId="0" fillId="0" borderId="2" xfId="0" applyNumberFormat="1" applyBorder="1" applyAlignment="1">
      <alignment horizontal="left" vertical="top"/>
    </xf>
    <xf numFmtId="14" fontId="0" fillId="0" borderId="5" xfId="0" applyNumberFormat="1" applyBorder="1" applyAlignment="1">
      <alignment horizontal="left" vertical="top"/>
    </xf>
    <xf numFmtId="14" fontId="0" fillId="0" borderId="17" xfId="0" applyNumberFormat="1" applyBorder="1" applyAlignment="1">
      <alignment horizontal="left" vertical="top"/>
    </xf>
    <xf numFmtId="0" fontId="10" fillId="0" borderId="17" xfId="0" applyFont="1" applyBorder="1" applyAlignment="1">
      <alignment horizontal="center" vertical="center"/>
    </xf>
    <xf numFmtId="0" fontId="10" fillId="0" borderId="17" xfId="0" applyFont="1" applyBorder="1" applyAlignment="1">
      <alignment horizontal="center" vertical="center" wrapText="1"/>
    </xf>
    <xf numFmtId="9" fontId="10" fillId="0" borderId="17" xfId="0" applyNumberFormat="1" applyFont="1" applyBorder="1" applyAlignment="1">
      <alignment horizontal="center" vertical="center"/>
    </xf>
    <xf numFmtId="0" fontId="7" fillId="0" borderId="32" xfId="0" applyFont="1" applyBorder="1" applyAlignment="1" applyProtection="1">
      <alignment horizontal="left" vertical="center"/>
      <protection locked="0"/>
    </xf>
    <xf numFmtId="0" fontId="0" fillId="5" borderId="13" xfId="0" applyFill="1" applyBorder="1" applyAlignment="1">
      <alignment horizontal="left" vertical="center"/>
    </xf>
    <xf numFmtId="0" fontId="3" fillId="5" borderId="20" xfId="0" applyFont="1" applyFill="1" applyBorder="1" applyAlignment="1" applyProtection="1">
      <alignment vertical="top" wrapText="1"/>
      <protection locked="0"/>
    </xf>
    <xf numFmtId="0" fontId="7" fillId="0" borderId="17" xfId="0" applyFont="1" applyBorder="1" applyAlignment="1" applyProtection="1">
      <alignment horizontal="left" vertical="top" wrapText="1"/>
      <protection locked="0"/>
    </xf>
    <xf numFmtId="0" fontId="3" fillId="7" borderId="4" xfId="0" applyFont="1" applyFill="1" applyBorder="1" applyAlignment="1">
      <alignment vertical="center"/>
    </xf>
    <xf numFmtId="0" fontId="3" fillId="7" borderId="2" xfId="0" applyFont="1" applyFill="1" applyBorder="1" applyAlignment="1">
      <alignment horizontal="left" vertical="center"/>
    </xf>
    <xf numFmtId="0" fontId="3" fillId="0" borderId="2" xfId="0" applyFont="1" applyBorder="1" applyAlignment="1">
      <alignment horizontal="left" vertical="center"/>
    </xf>
    <xf numFmtId="0" fontId="1" fillId="7" borderId="0" xfId="0" applyFont="1" applyFill="1"/>
    <xf numFmtId="0" fontId="10" fillId="0" borderId="17" xfId="0" applyFont="1" applyBorder="1" applyAlignment="1">
      <alignment horizontal="center"/>
    </xf>
    <xf numFmtId="0" fontId="17" fillId="7" borderId="0" xfId="0" applyFont="1" applyFill="1"/>
    <xf numFmtId="0" fontId="18" fillId="7" borderId="0" xfId="0" applyFont="1" applyFill="1"/>
    <xf numFmtId="0" fontId="0" fillId="7" borderId="0" xfId="0" applyFill="1"/>
    <xf numFmtId="0" fontId="3" fillId="2" borderId="3" xfId="0" applyFont="1" applyFill="1" applyBorder="1" applyAlignment="1" applyProtection="1">
      <alignment horizontal="left" vertical="top"/>
      <protection locked="0"/>
    </xf>
    <xf numFmtId="0" fontId="6" fillId="4" borderId="0" xfId="0" applyFont="1" applyFill="1" applyAlignment="1">
      <alignment horizontal="left" vertical="top"/>
    </xf>
    <xf numFmtId="0" fontId="0" fillId="0" borderId="0" xfId="0" applyAlignment="1" applyProtection="1">
      <alignment horizontal="left" vertical="top"/>
      <protection locked="0"/>
    </xf>
    <xf numFmtId="0" fontId="3" fillId="2" borderId="3" xfId="0" applyFont="1" applyFill="1" applyBorder="1" applyAlignment="1" applyProtection="1">
      <alignment horizontal="left" vertical="top" wrapText="1"/>
      <protection locked="0"/>
    </xf>
    <xf numFmtId="0" fontId="6" fillId="4" borderId="0" xfId="0" applyFont="1" applyFill="1" applyAlignment="1">
      <alignment horizontal="left" vertical="top" wrapText="1"/>
    </xf>
    <xf numFmtId="0" fontId="0" fillId="0" borderId="0" xfId="0" applyAlignment="1">
      <alignment horizontal="left" vertical="top" wrapText="1"/>
    </xf>
    <xf numFmtId="0" fontId="7" fillId="0" borderId="17" xfId="0" applyFont="1" applyBorder="1" applyAlignment="1" applyProtection="1">
      <alignment vertical="top" wrapText="1"/>
      <protection locked="0"/>
    </xf>
    <xf numFmtId="0" fontId="7" fillId="0" borderId="17" xfId="0" applyFont="1" applyBorder="1" applyAlignment="1">
      <alignment horizontal="center" vertical="center" wrapText="1"/>
    </xf>
    <xf numFmtId="0" fontId="7" fillId="0" borderId="17" xfId="4" applyBorder="1" applyAlignment="1">
      <alignment horizontal="left" vertical="top" wrapText="1"/>
    </xf>
    <xf numFmtId="0" fontId="3" fillId="5" borderId="41" xfId="0" applyFont="1" applyFill="1" applyBorder="1" applyAlignment="1">
      <alignment vertical="top" wrapText="1"/>
    </xf>
    <xf numFmtId="0" fontId="3" fillId="5" borderId="42" xfId="0" applyFont="1" applyFill="1" applyBorder="1" applyAlignment="1" applyProtection="1">
      <alignment horizontal="left" vertical="top" wrapText="1"/>
      <protection locked="0"/>
    </xf>
    <xf numFmtId="0" fontId="6" fillId="4" borderId="9" xfId="0" applyFont="1" applyFill="1" applyBorder="1" applyAlignment="1">
      <alignment vertical="center"/>
    </xf>
    <xf numFmtId="0" fontId="7" fillId="0" borderId="17" xfId="4" applyBorder="1" applyAlignment="1" applyProtection="1">
      <alignment horizontal="left" vertical="top" wrapText="1"/>
      <protection locked="0"/>
    </xf>
    <xf numFmtId="0" fontId="7" fillId="0" borderId="17" xfId="3" applyFont="1" applyBorder="1" applyAlignment="1">
      <alignment horizontal="left" vertical="top" wrapText="1"/>
    </xf>
    <xf numFmtId="0" fontId="7" fillId="0" borderId="17" xfId="4" applyBorder="1" applyAlignment="1" applyProtection="1">
      <alignment vertical="top" wrapText="1"/>
      <protection locked="0"/>
    </xf>
    <xf numFmtId="166" fontId="0" fillId="0" borderId="17" xfId="0" applyNumberFormat="1" applyBorder="1" applyAlignment="1">
      <alignment horizontal="left" vertical="top" wrapText="1"/>
    </xf>
    <xf numFmtId="14" fontId="0" fillId="0" borderId="17" xfId="0" applyNumberFormat="1" applyBorder="1" applyAlignment="1">
      <alignment horizontal="left" vertical="top" wrapText="1"/>
    </xf>
    <xf numFmtId="0" fontId="7" fillId="0" borderId="32" xfId="0" applyFont="1" applyBorder="1" applyAlignment="1" applyProtection="1">
      <alignment horizontal="left" vertical="top" wrapText="1"/>
      <protection locked="0"/>
    </xf>
    <xf numFmtId="14" fontId="7" fillId="0" borderId="32" xfId="0" quotePrefix="1" applyNumberFormat="1" applyFont="1" applyBorder="1" applyAlignment="1" applyProtection="1">
      <alignment horizontal="left" vertical="top" wrapText="1"/>
      <protection locked="0"/>
    </xf>
    <xf numFmtId="164" fontId="7" fillId="0" borderId="32" xfId="0" applyNumberFormat="1" applyFont="1" applyBorder="1" applyAlignment="1" applyProtection="1">
      <alignment horizontal="left" vertical="top" wrapText="1"/>
      <protection locked="0"/>
    </xf>
    <xf numFmtId="0" fontId="14" fillId="0" borderId="13" xfId="0" applyFont="1" applyBorder="1" applyAlignment="1" applyProtection="1">
      <alignment horizontal="left" vertical="top" wrapText="1"/>
      <protection locked="0"/>
    </xf>
    <xf numFmtId="165" fontId="14" fillId="0" borderId="13" xfId="0" applyNumberFormat="1" applyFont="1" applyBorder="1" applyAlignment="1" applyProtection="1">
      <alignment horizontal="left" vertical="top" wrapText="1"/>
      <protection locked="0"/>
    </xf>
    <xf numFmtId="166" fontId="7" fillId="0" borderId="17" xfId="2" applyNumberFormat="1" applyBorder="1" applyAlignment="1">
      <alignment horizontal="left" vertical="top" wrapText="1"/>
    </xf>
    <xf numFmtId="14" fontId="7" fillId="0" borderId="17" xfId="2" applyNumberFormat="1" applyBorder="1" applyAlignment="1">
      <alignment horizontal="left" vertical="top" wrapText="1"/>
    </xf>
    <xf numFmtId="0" fontId="7" fillId="0" borderId="17" xfId="2" applyBorder="1" applyAlignment="1">
      <alignment horizontal="left" vertical="top"/>
    </xf>
    <xf numFmtId="0" fontId="13" fillId="9" borderId="17" xfId="0" applyFont="1" applyFill="1" applyBorder="1" applyAlignment="1">
      <alignment wrapText="1"/>
    </xf>
    <xf numFmtId="0" fontId="19" fillId="7" borderId="17" xfId="0" applyFont="1" applyFill="1" applyBorder="1" applyAlignment="1">
      <alignment horizontal="left" vertical="center" wrapText="1"/>
    </xf>
    <xf numFmtId="0" fontId="19" fillId="7" borderId="17" xfId="0" applyFont="1" applyFill="1" applyBorder="1" applyAlignment="1">
      <alignment horizontal="center" wrapText="1"/>
    </xf>
    <xf numFmtId="14" fontId="7" fillId="0" borderId="2" xfId="0" applyNumberFormat="1" applyFont="1" applyBorder="1" applyAlignment="1">
      <alignment horizontal="left" vertical="top"/>
    </xf>
    <xf numFmtId="0" fontId="6" fillId="10" borderId="43" xfId="0" applyFont="1" applyFill="1" applyBorder="1" applyAlignment="1">
      <alignment horizontal="left" vertical="top" wrapText="1"/>
    </xf>
    <xf numFmtId="14" fontId="7" fillId="0" borderId="17" xfId="2" applyNumberFormat="1" applyBorder="1" applyAlignment="1">
      <alignment horizontal="left" vertical="top"/>
    </xf>
    <xf numFmtId="0" fontId="0" fillId="0" borderId="44" xfId="0" applyBorder="1" applyAlignment="1">
      <alignment horizontal="left" vertical="top" wrapText="1"/>
    </xf>
    <xf numFmtId="0" fontId="7" fillId="0" borderId="45" xfId="2" applyBorder="1" applyAlignment="1">
      <alignment horizontal="left" vertical="top"/>
    </xf>
    <xf numFmtId="0" fontId="7" fillId="0" borderId="18" xfId="0" applyFont="1" applyBorder="1" applyAlignment="1">
      <alignment horizontal="left" vertical="top" wrapText="1"/>
    </xf>
    <xf numFmtId="0" fontId="7" fillId="0" borderId="19" xfId="0" applyFont="1" applyBorder="1" applyAlignment="1">
      <alignment horizontal="left" vertical="top" wrapText="1"/>
    </xf>
    <xf numFmtId="0" fontId="7" fillId="0" borderId="20" xfId="0" applyFont="1" applyBorder="1" applyAlignment="1">
      <alignment horizontal="left" vertical="top" wrapText="1"/>
    </xf>
    <xf numFmtId="0" fontId="7" fillId="0" borderId="21" xfId="0" applyFont="1" applyBorder="1" applyAlignment="1">
      <alignment horizontal="left" vertical="top" wrapText="1"/>
    </xf>
    <xf numFmtId="0" fontId="7" fillId="0" borderId="0" xfId="0" applyFont="1" applyAlignment="1">
      <alignment horizontal="left" vertical="top" wrapText="1"/>
    </xf>
    <xf numFmtId="0" fontId="7" fillId="0" borderId="15" xfId="0" applyFont="1" applyBorder="1" applyAlignment="1">
      <alignment horizontal="left" vertical="top" wrapText="1"/>
    </xf>
    <xf numFmtId="0" fontId="7" fillId="0" borderId="38" xfId="0" applyFont="1" applyBorder="1" applyAlignment="1">
      <alignment horizontal="left" vertical="top" wrapText="1"/>
    </xf>
    <xf numFmtId="0" fontId="7" fillId="0" borderId="39" xfId="0" applyFont="1" applyBorder="1" applyAlignment="1">
      <alignment horizontal="left" vertical="top" wrapText="1"/>
    </xf>
    <xf numFmtId="0" fontId="7" fillId="0" borderId="40" xfId="0" applyFont="1" applyBorder="1" applyAlignment="1">
      <alignment horizontal="left" vertical="top" wrapText="1"/>
    </xf>
    <xf numFmtId="0" fontId="14" fillId="0" borderId="5" xfId="0" applyFont="1" applyBorder="1" applyAlignment="1">
      <alignment vertical="top" wrapText="1"/>
    </xf>
    <xf numFmtId="0" fontId="14" fillId="0" borderId="6" xfId="0" applyFont="1" applyBorder="1" applyAlignment="1">
      <alignment vertical="top" wrapText="1"/>
    </xf>
    <xf numFmtId="0" fontId="14" fillId="0" borderId="7" xfId="0" applyFont="1" applyBorder="1" applyAlignment="1">
      <alignment vertical="top" wrapText="1"/>
    </xf>
    <xf numFmtId="0" fontId="14" fillId="0" borderId="8" xfId="0" applyFont="1" applyBorder="1" applyAlignment="1">
      <alignment vertical="top" wrapText="1"/>
    </xf>
    <xf numFmtId="0" fontId="14" fillId="0" borderId="0" xfId="0" applyFont="1" applyAlignment="1">
      <alignment vertical="top" wrapText="1"/>
    </xf>
    <xf numFmtId="0" fontId="14" fillId="0" borderId="9" xfId="0" applyFont="1" applyBorder="1" applyAlignment="1">
      <alignment vertical="top" wrapText="1"/>
    </xf>
    <xf numFmtId="0" fontId="14" fillId="0" borderId="12" xfId="0" applyFont="1" applyBorder="1" applyAlignment="1">
      <alignment vertical="top" wrapText="1"/>
    </xf>
    <xf numFmtId="0" fontId="14" fillId="0" borderId="10" xfId="0" applyFont="1" applyBorder="1" applyAlignment="1">
      <alignment vertical="top" wrapText="1"/>
    </xf>
    <xf numFmtId="0" fontId="14" fillId="0" borderId="11" xfId="0" applyFont="1" applyBorder="1" applyAlignment="1">
      <alignment vertical="top" wrapText="1"/>
    </xf>
  </cellXfs>
  <cellStyles count="6">
    <cellStyle name="Normal" xfId="0" builtinId="0"/>
    <cellStyle name="Normal 2" xfId="1" xr:uid="{00000000-0005-0000-0000-000001000000}"/>
    <cellStyle name="Normal 2 2" xfId="2" xr:uid="{00000000-0005-0000-0000-000002000000}"/>
    <cellStyle name="Normal 257" xfId="3" xr:uid="{00000000-0005-0000-0000-000003000000}"/>
    <cellStyle name="Normal 3" xfId="4" xr:uid="{00000000-0005-0000-0000-000004000000}"/>
    <cellStyle name="Normal 4" xfId="5" xr:uid="{00000000-0005-0000-0000-000005000000}"/>
  </cellStyles>
  <dxfs count="9">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b/>
        <i val="0"/>
        <color rgb="FFFF0000"/>
      </font>
      <fill>
        <patternFill>
          <bgColor rgb="FFFFFF00"/>
        </patternFill>
      </fill>
    </dxf>
    <dxf>
      <font>
        <color theme="0"/>
      </font>
    </dxf>
    <dxf>
      <font>
        <color theme="0"/>
      </font>
    </dxf>
    <dxf>
      <font>
        <condense val="0"/>
        <extend val="0"/>
        <color indexed="10"/>
      </font>
      <fill>
        <patternFill>
          <bgColor indexed="43"/>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499</xdr:colOff>
      <xdr:row>0</xdr:row>
      <xdr:rowOff>196850</xdr:rowOff>
    </xdr:from>
    <xdr:to>
      <xdr:col>3</xdr:col>
      <xdr:colOff>499</xdr:colOff>
      <xdr:row>7</xdr:row>
      <xdr:rowOff>43017</xdr:rowOff>
    </xdr:to>
    <xdr:pic>
      <xdr:nvPicPr>
        <xdr:cNvPr id="1058" name="Picture 1" descr="The official logo of the IRS" title="IRS Logo">
          <a:extLst>
            <a:ext uri="{FF2B5EF4-FFF2-40B4-BE49-F238E27FC236}">
              <a16:creationId xmlns:a16="http://schemas.microsoft.com/office/drawing/2014/main" id="{8A3302F1-4F7E-4F21-B6C5-3C19F8D9EF86}"/>
            </a:ext>
          </a:extLst>
        </xdr:cNvPr>
        <xdr:cNvPicPr>
          <a:picLocks noChangeAspect="1"/>
        </xdr:cNvPicPr>
      </xdr:nvPicPr>
      <xdr:blipFill>
        <a:blip xmlns:r="http://schemas.openxmlformats.org/officeDocument/2006/relationships" r:embed="rId1"/>
        <a:srcRect/>
        <a:stretch>
          <a:fillRect/>
        </a:stretch>
      </xdr:blipFill>
      <xdr:spPr bwMode="auto">
        <a:xfrm>
          <a:off x="6724650" y="76200"/>
          <a:ext cx="1038225" cy="1038225"/>
        </a:xfrm>
        <a:prstGeom prst="rect">
          <a:avLst/>
        </a:prstGeom>
        <a:noFill/>
        <a:ln>
          <a:noFill/>
        </a:ln>
      </xdr:spPr>
    </xdr:pic>
    <xdr:clientData/>
  </xdr:twoCellAnchor>
  <xdr:twoCellAnchor editAs="oneCell">
    <xdr:from>
      <xdr:col>3</xdr:col>
      <xdr:colOff>794</xdr:colOff>
      <xdr:row>0</xdr:row>
      <xdr:rowOff>0</xdr:rowOff>
    </xdr:from>
    <xdr:to>
      <xdr:col>3</xdr:col>
      <xdr:colOff>794</xdr:colOff>
      <xdr:row>7</xdr:row>
      <xdr:rowOff>1065</xdr:rowOff>
    </xdr:to>
    <xdr:pic>
      <xdr:nvPicPr>
        <xdr:cNvPr id="3" name="Picture 2" descr="The official logo of the IRS" title="IRS Logo">
          <a:extLst>
            <a:ext uri="{FF2B5EF4-FFF2-40B4-BE49-F238E27FC236}">
              <a16:creationId xmlns:a16="http://schemas.microsoft.com/office/drawing/2014/main" id="{74736E29-6F23-4571-837A-E6043FE74445}"/>
            </a:ext>
          </a:extLst>
        </xdr:cNvPr>
        <xdr:cNvPicPr/>
      </xdr:nvPicPr>
      <xdr:blipFill>
        <a:blip xmlns:r="http://schemas.openxmlformats.org/officeDocument/2006/relationships" r:embed="rId1"/>
        <a:srcRect/>
        <a:stretch>
          <a:fillRect/>
        </a:stretch>
      </xdr:blipFill>
      <xdr:spPr bwMode="auto">
        <a:xfrm>
          <a:off x="6953250" y="0"/>
          <a:ext cx="1186815" cy="1156970"/>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49"/>
  <sheetViews>
    <sheetView showGridLines="0" tabSelected="1" zoomScale="80" zoomScaleNormal="80" workbookViewId="0">
      <selection activeCell="J18" sqref="J18"/>
    </sheetView>
  </sheetViews>
  <sheetFormatPr defaultRowHeight="12.5" x14ac:dyDescent="0.25"/>
  <cols>
    <col min="2" max="2" width="9.7265625" customWidth="1"/>
    <col min="3" max="3" width="107.81640625" customWidth="1"/>
  </cols>
  <sheetData>
    <row r="1" spans="1:3" ht="15.5" x14ac:dyDescent="0.35">
      <c r="A1" s="65" t="s">
        <v>0</v>
      </c>
      <c r="B1" s="22"/>
      <c r="C1" s="85"/>
    </row>
    <row r="2" spans="1:3" ht="15.5" x14ac:dyDescent="0.35">
      <c r="A2" s="66" t="s">
        <v>1</v>
      </c>
      <c r="B2" s="23"/>
      <c r="C2" s="86"/>
    </row>
    <row r="3" spans="1:3" x14ac:dyDescent="0.25">
      <c r="A3" s="67"/>
      <c r="B3" s="24"/>
      <c r="C3" s="87"/>
    </row>
    <row r="4" spans="1:3" x14ac:dyDescent="0.25">
      <c r="A4" s="67" t="s">
        <v>2</v>
      </c>
      <c r="B4" s="24"/>
      <c r="C4" s="87"/>
    </row>
    <row r="5" spans="1:3" x14ac:dyDescent="0.25">
      <c r="A5" s="67" t="s">
        <v>1433</v>
      </c>
      <c r="B5" s="24"/>
      <c r="C5" s="87"/>
    </row>
    <row r="6" spans="1:3" x14ac:dyDescent="0.25">
      <c r="A6" s="67" t="s">
        <v>1432</v>
      </c>
      <c r="B6" s="24"/>
      <c r="C6" s="87"/>
    </row>
    <row r="7" spans="1:3" x14ac:dyDescent="0.25">
      <c r="A7" s="25"/>
      <c r="B7" s="26"/>
      <c r="C7" s="88"/>
    </row>
    <row r="8" spans="1:3" ht="18" customHeight="1" x14ac:dyDescent="0.25">
      <c r="A8" s="27" t="s">
        <v>3</v>
      </c>
      <c r="B8" s="28"/>
      <c r="C8" s="89"/>
    </row>
    <row r="9" spans="1:3" ht="12.75" customHeight="1" x14ac:dyDescent="0.25">
      <c r="A9" s="29" t="s">
        <v>4</v>
      </c>
      <c r="B9" s="30"/>
      <c r="C9" s="90"/>
    </row>
    <row r="10" spans="1:3" x14ac:dyDescent="0.25">
      <c r="A10" s="29" t="s">
        <v>5</v>
      </c>
      <c r="B10" s="30"/>
      <c r="C10" s="90"/>
    </row>
    <row r="11" spans="1:3" x14ac:dyDescent="0.25">
      <c r="A11" s="29" t="s">
        <v>6</v>
      </c>
      <c r="B11" s="30"/>
      <c r="C11" s="90"/>
    </row>
    <row r="12" spans="1:3" x14ac:dyDescent="0.25">
      <c r="A12" s="29" t="s">
        <v>7</v>
      </c>
      <c r="B12" s="30"/>
      <c r="C12" s="90"/>
    </row>
    <row r="13" spans="1:3" x14ac:dyDescent="0.25">
      <c r="A13" s="29" t="s">
        <v>8</v>
      </c>
      <c r="B13" s="30"/>
      <c r="C13" s="90"/>
    </row>
    <row r="14" spans="1:3" x14ac:dyDescent="0.25">
      <c r="A14" s="31"/>
      <c r="B14" s="32"/>
      <c r="C14" s="91"/>
    </row>
    <row r="15" spans="1:3" x14ac:dyDescent="0.25">
      <c r="C15" s="92"/>
    </row>
    <row r="16" spans="1:3" ht="13" x14ac:dyDescent="0.25">
      <c r="A16" s="33" t="s">
        <v>9</v>
      </c>
      <c r="B16" s="34"/>
      <c r="C16" s="93"/>
    </row>
    <row r="17" spans="1:3" ht="13" x14ac:dyDescent="0.25">
      <c r="A17" s="162" t="s">
        <v>10</v>
      </c>
      <c r="B17" s="161"/>
      <c r="C17" s="186"/>
    </row>
    <row r="18" spans="1:3" ht="13" x14ac:dyDescent="0.25">
      <c r="A18" s="162" t="s">
        <v>11</v>
      </c>
      <c r="B18" s="161"/>
      <c r="C18" s="186"/>
    </row>
    <row r="19" spans="1:3" ht="13" x14ac:dyDescent="0.25">
      <c r="A19" s="162" t="s">
        <v>12</v>
      </c>
      <c r="B19" s="161"/>
      <c r="C19" s="186"/>
    </row>
    <row r="20" spans="1:3" ht="13" x14ac:dyDescent="0.25">
      <c r="A20" s="162" t="s">
        <v>13</v>
      </c>
      <c r="B20" s="161"/>
      <c r="C20" s="187"/>
    </row>
    <row r="21" spans="1:3" ht="13" x14ac:dyDescent="0.25">
      <c r="A21" s="162" t="s">
        <v>14</v>
      </c>
      <c r="B21" s="161"/>
      <c r="C21" s="188"/>
    </row>
    <row r="22" spans="1:3" ht="13" x14ac:dyDescent="0.25">
      <c r="A22" s="162" t="s">
        <v>15</v>
      </c>
      <c r="B22" s="161"/>
      <c r="C22" s="186"/>
    </row>
    <row r="23" spans="1:3" ht="13" x14ac:dyDescent="0.25">
      <c r="A23" s="162" t="s">
        <v>16</v>
      </c>
      <c r="B23" s="161"/>
      <c r="C23" s="186"/>
    </row>
    <row r="24" spans="1:3" ht="13" x14ac:dyDescent="0.25">
      <c r="A24" s="162" t="s">
        <v>17</v>
      </c>
      <c r="B24" s="161"/>
      <c r="C24" s="186"/>
    </row>
    <row r="25" spans="1:3" ht="13" x14ac:dyDescent="0.25">
      <c r="A25" s="162" t="s">
        <v>18</v>
      </c>
      <c r="B25" s="161"/>
      <c r="C25" s="186"/>
    </row>
    <row r="26" spans="1:3" ht="13" x14ac:dyDescent="0.25">
      <c r="A26" s="163" t="s">
        <v>19</v>
      </c>
      <c r="B26" s="161"/>
      <c r="C26" s="186"/>
    </row>
    <row r="27" spans="1:3" ht="13" x14ac:dyDescent="0.25">
      <c r="A27" s="163" t="s">
        <v>20</v>
      </c>
      <c r="B27" s="161"/>
      <c r="C27" s="157"/>
    </row>
    <row r="28" spans="1:3" x14ac:dyDescent="0.25">
      <c r="C28" s="92"/>
    </row>
    <row r="29" spans="1:3" ht="13" x14ac:dyDescent="0.25">
      <c r="A29" s="33" t="s">
        <v>21</v>
      </c>
      <c r="B29" s="34"/>
      <c r="C29" s="93"/>
    </row>
    <row r="30" spans="1:3" x14ac:dyDescent="0.25">
      <c r="A30" s="36"/>
      <c r="B30" s="37"/>
      <c r="C30" s="40"/>
    </row>
    <row r="31" spans="1:3" ht="13" x14ac:dyDescent="0.25">
      <c r="A31" s="35" t="s">
        <v>22</v>
      </c>
      <c r="B31" s="38"/>
      <c r="C31" s="189"/>
    </row>
    <row r="32" spans="1:3" ht="13" x14ac:dyDescent="0.25">
      <c r="A32" s="35" t="s">
        <v>23</v>
      </c>
      <c r="B32" s="38"/>
      <c r="C32" s="189"/>
    </row>
    <row r="33" spans="1:3" ht="12.75" customHeight="1" x14ac:dyDescent="0.25">
      <c r="A33" s="35" t="s">
        <v>24</v>
      </c>
      <c r="B33" s="38"/>
      <c r="C33" s="189"/>
    </row>
    <row r="34" spans="1:3" ht="12.75" customHeight="1" x14ac:dyDescent="0.25">
      <c r="A34" s="35" t="s">
        <v>25</v>
      </c>
      <c r="B34" s="39"/>
      <c r="C34" s="190"/>
    </row>
    <row r="35" spans="1:3" ht="13" x14ac:dyDescent="0.25">
      <c r="A35" s="35" t="s">
        <v>26</v>
      </c>
      <c r="B35" s="38"/>
      <c r="C35" s="189"/>
    </row>
    <row r="36" spans="1:3" x14ac:dyDescent="0.25">
      <c r="A36" s="36"/>
      <c r="B36" s="37"/>
      <c r="C36" s="158"/>
    </row>
    <row r="37" spans="1:3" ht="13" x14ac:dyDescent="0.25">
      <c r="A37" s="35" t="s">
        <v>22</v>
      </c>
      <c r="B37" s="38"/>
      <c r="C37" s="189"/>
    </row>
    <row r="38" spans="1:3" ht="13" x14ac:dyDescent="0.25">
      <c r="A38" s="35" t="s">
        <v>23</v>
      </c>
      <c r="B38" s="38"/>
      <c r="C38" s="189"/>
    </row>
    <row r="39" spans="1:3" ht="13" x14ac:dyDescent="0.25">
      <c r="A39" s="35" t="s">
        <v>24</v>
      </c>
      <c r="B39" s="38"/>
      <c r="C39" s="189"/>
    </row>
    <row r="40" spans="1:3" ht="13" x14ac:dyDescent="0.25">
      <c r="A40" s="35" t="s">
        <v>25</v>
      </c>
      <c r="B40" s="39"/>
      <c r="C40" s="190"/>
    </row>
    <row r="41" spans="1:3" ht="13" x14ac:dyDescent="0.25">
      <c r="A41" s="35" t="s">
        <v>26</v>
      </c>
      <c r="B41" s="38"/>
      <c r="C41" s="189"/>
    </row>
    <row r="43" spans="1:3" x14ac:dyDescent="0.25">
      <c r="A43" s="41" t="s">
        <v>27</v>
      </c>
    </row>
    <row r="44" spans="1:3" x14ac:dyDescent="0.25">
      <c r="A44" s="41" t="s">
        <v>28</v>
      </c>
    </row>
    <row r="45" spans="1:3" x14ac:dyDescent="0.25">
      <c r="A45" s="41" t="s">
        <v>29</v>
      </c>
    </row>
    <row r="47" spans="1:3" ht="12.75" hidden="1" customHeight="1" x14ac:dyDescent="0.35">
      <c r="A47" s="164" t="s">
        <v>30</v>
      </c>
    </row>
    <row r="48" spans="1:3" ht="12.75" hidden="1" customHeight="1" x14ac:dyDescent="0.35">
      <c r="A48" s="164" t="s">
        <v>31</v>
      </c>
    </row>
    <row r="49" spans="1:1" ht="12.75" hidden="1" customHeight="1" x14ac:dyDescent="0.35">
      <c r="A49" s="164" t="s">
        <v>32</v>
      </c>
    </row>
  </sheetData>
  <phoneticPr fontId="2" type="noConversion"/>
  <dataValidations count="11">
    <dataValidation allowBlank="1" showInputMessage="1" showErrorMessage="1" prompt="Insert tester name and organization" sqref="C23" xr:uid="{00000000-0002-0000-0000-000000000000}"/>
    <dataValidation allowBlank="1" showInputMessage="1" showErrorMessage="1" prompt="Insert complete agency name" sqref="C17" xr:uid="{00000000-0002-0000-0000-000001000000}"/>
    <dataValidation allowBlank="1" showInputMessage="1" showErrorMessage="1" prompt="Insert complete agency code" sqref="C18" xr:uid="{00000000-0002-0000-0000-000002000000}"/>
    <dataValidation allowBlank="1" showInputMessage="1" showErrorMessage="1" prompt="Insert city, state and address or building number" sqref="C19" xr:uid="{00000000-0002-0000-0000-000003000000}"/>
    <dataValidation allowBlank="1" showInputMessage="1" showErrorMessage="1" prompt="Insert date testing occurred" sqref="C20" xr:uid="{00000000-0002-0000-0000-000004000000}"/>
    <dataValidation allowBlank="1" showInputMessage="1" showErrorMessage="1" prompt="Insert date of closing conference" sqref="C21" xr:uid="{00000000-0002-0000-0000-000005000000}"/>
    <dataValidation allowBlank="1" showInputMessage="1" showErrorMessage="1" prompt="Insert agency code(s) for all shared agencies" sqref="C22" xr:uid="{00000000-0002-0000-0000-000006000000}"/>
    <dataValidation allowBlank="1" showInputMessage="1" showErrorMessage="1" prompt="Insert device/host name" sqref="C24" xr:uid="{00000000-0002-0000-0000-000007000000}"/>
    <dataValidation allowBlank="1" showInputMessage="1" showErrorMessage="1" prompt="Insert operating system version (major and minor release/version)" sqref="C25" xr:uid="{00000000-0002-0000-0000-000008000000}"/>
    <dataValidation type="list" allowBlank="1" showInputMessage="1" showErrorMessage="1" prompt="Select logical network location of device" sqref="C26" xr:uid="{00000000-0002-0000-0000-000009000000}">
      <formula1>$A$47:$A$49</formula1>
    </dataValidation>
    <dataValidation allowBlank="1" showInputMessage="1" showErrorMessage="1" prompt="Insert device function" sqref="C27" xr:uid="{00000000-0002-0000-0000-00000A000000}"/>
  </dataValidations>
  <printOptions horizontalCentered="1"/>
  <pageMargins left="0.25" right="0.25" top="0.5" bottom="0.5" header="0.25" footer="0.25"/>
  <pageSetup orientation="landscape" horizontalDpi="1200" verticalDpi="1200" r:id="rId1"/>
  <headerFooter alignWithMargins="0">
    <oddHeader>&amp;CIRS Office of Safeguards SCSEM</oddHeader>
    <oddFooter>&amp;L&amp;F&amp;RPage &amp;P of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P30"/>
  <sheetViews>
    <sheetView showGridLines="0" zoomScale="90" zoomScaleNormal="90" workbookViewId="0">
      <selection activeCell="M22" sqref="M22"/>
    </sheetView>
  </sheetViews>
  <sheetFormatPr defaultRowHeight="12.5" x14ac:dyDescent="0.25"/>
  <cols>
    <col min="2" max="2" width="11.453125" customWidth="1"/>
    <col min="3" max="3" width="10.7265625" bestFit="1" customWidth="1"/>
    <col min="4" max="4" width="12.26953125" customWidth="1"/>
    <col min="5" max="5" width="11.54296875" customWidth="1"/>
    <col min="6" max="6" width="13.1796875" customWidth="1"/>
    <col min="7" max="7" width="10.54296875" customWidth="1"/>
    <col min="8" max="9" width="9.1796875" hidden="1" customWidth="1"/>
    <col min="13" max="13" width="9.1796875" customWidth="1"/>
  </cols>
  <sheetData>
    <row r="1" spans="1:16" ht="13" x14ac:dyDescent="0.3">
      <c r="A1" s="7" t="s">
        <v>33</v>
      </c>
      <c r="B1" s="8"/>
      <c r="C1" s="8"/>
      <c r="D1" s="8"/>
      <c r="E1" s="8"/>
      <c r="F1" s="8"/>
      <c r="G1" s="8"/>
      <c r="H1" s="8"/>
      <c r="I1" s="8"/>
      <c r="J1" s="8"/>
      <c r="K1" s="8"/>
      <c r="L1" s="8"/>
      <c r="M1" s="8"/>
      <c r="N1" s="8"/>
      <c r="O1" s="8"/>
      <c r="P1" s="9"/>
    </row>
    <row r="2" spans="1:16" ht="18" customHeight="1" x14ac:dyDescent="0.25">
      <c r="A2" s="10" t="s">
        <v>34</v>
      </c>
      <c r="B2" s="11"/>
      <c r="C2" s="11"/>
      <c r="D2" s="11"/>
      <c r="E2" s="11"/>
      <c r="F2" s="11"/>
      <c r="G2" s="11"/>
      <c r="H2" s="11"/>
      <c r="I2" s="11"/>
      <c r="J2" s="11"/>
      <c r="K2" s="11"/>
      <c r="L2" s="11"/>
      <c r="M2" s="11"/>
      <c r="N2" s="11"/>
      <c r="O2" s="11"/>
      <c r="P2" s="12"/>
    </row>
    <row r="3" spans="1:16" ht="12.75" customHeight="1" x14ac:dyDescent="0.25">
      <c r="A3" s="13" t="s">
        <v>35</v>
      </c>
      <c r="B3" s="14"/>
      <c r="C3" s="14"/>
      <c r="D3" s="14"/>
      <c r="E3" s="14"/>
      <c r="F3" s="14"/>
      <c r="G3" s="14"/>
      <c r="H3" s="14"/>
      <c r="I3" s="14"/>
      <c r="J3" s="14"/>
      <c r="K3" s="14"/>
      <c r="L3" s="14"/>
      <c r="M3" s="14"/>
      <c r="N3" s="14"/>
      <c r="O3" s="14"/>
      <c r="P3" s="15"/>
    </row>
    <row r="4" spans="1:16" x14ac:dyDescent="0.25">
      <c r="A4" s="13"/>
      <c r="B4" s="14"/>
      <c r="C4" s="14"/>
      <c r="D4" s="14"/>
      <c r="E4" s="14"/>
      <c r="F4" s="14"/>
      <c r="G4" s="14"/>
      <c r="H4" s="14"/>
      <c r="I4" s="14"/>
      <c r="J4" s="14"/>
      <c r="K4" s="14"/>
      <c r="L4" s="14"/>
      <c r="M4" s="14"/>
      <c r="N4" s="14"/>
      <c r="O4" s="14"/>
      <c r="P4" s="15"/>
    </row>
    <row r="5" spans="1:16" x14ac:dyDescent="0.25">
      <c r="A5" s="13" t="s">
        <v>36</v>
      </c>
      <c r="B5" s="14"/>
      <c r="C5" s="14"/>
      <c r="D5" s="14"/>
      <c r="E5" s="14"/>
      <c r="F5" s="14"/>
      <c r="G5" s="14"/>
      <c r="H5" s="14"/>
      <c r="I5" s="14"/>
      <c r="J5" s="14"/>
      <c r="K5" s="14"/>
      <c r="L5" s="14"/>
      <c r="M5" s="14"/>
      <c r="N5" s="14"/>
      <c r="O5" s="14"/>
      <c r="P5" s="15"/>
    </row>
    <row r="6" spans="1:16" x14ac:dyDescent="0.25">
      <c r="A6" s="13" t="s">
        <v>37</v>
      </c>
      <c r="B6" s="14"/>
      <c r="C6" s="14"/>
      <c r="D6" s="14"/>
      <c r="E6" s="14"/>
      <c r="F6" s="14"/>
      <c r="G6" s="14"/>
      <c r="H6" s="14"/>
      <c r="I6" s="14"/>
      <c r="J6" s="14"/>
      <c r="K6" s="14"/>
      <c r="L6" s="14"/>
      <c r="M6" s="14"/>
      <c r="N6" s="14"/>
      <c r="O6" s="14"/>
      <c r="P6" s="15"/>
    </row>
    <row r="7" spans="1:16" x14ac:dyDescent="0.25">
      <c r="A7" s="19"/>
      <c r="B7" s="16"/>
      <c r="C7" s="16"/>
      <c r="D7" s="16"/>
      <c r="E7" s="16"/>
      <c r="F7" s="16"/>
      <c r="G7" s="16"/>
      <c r="H7" s="16"/>
      <c r="I7" s="16"/>
      <c r="J7" s="16"/>
      <c r="K7" s="16"/>
      <c r="L7" s="16"/>
      <c r="M7" s="16"/>
      <c r="N7" s="16"/>
      <c r="O7" s="16"/>
      <c r="P7" s="17"/>
    </row>
    <row r="8" spans="1:16" x14ac:dyDescent="0.25">
      <c r="A8" s="95"/>
      <c r="B8" s="96"/>
      <c r="C8" s="96"/>
      <c r="D8" s="96"/>
      <c r="E8" s="96"/>
      <c r="F8" s="96"/>
      <c r="G8" s="96"/>
      <c r="H8" s="96"/>
      <c r="I8" s="96"/>
      <c r="J8" s="96"/>
      <c r="K8" s="96"/>
      <c r="L8" s="96"/>
      <c r="M8" s="96"/>
      <c r="N8" s="96"/>
      <c r="O8" s="96"/>
      <c r="P8" s="97"/>
    </row>
    <row r="9" spans="1:16" ht="12.75" customHeight="1" x14ac:dyDescent="0.3">
      <c r="A9" s="98"/>
      <c r="B9" s="99" t="s">
        <v>38</v>
      </c>
      <c r="C9" s="100"/>
      <c r="D9" s="100"/>
      <c r="E9" s="100"/>
      <c r="F9" s="100"/>
      <c r="G9" s="101"/>
      <c r="P9" s="92"/>
    </row>
    <row r="10" spans="1:16" ht="12.75" customHeight="1" x14ac:dyDescent="0.3">
      <c r="A10" s="102" t="s">
        <v>39</v>
      </c>
      <c r="B10" s="103" t="s">
        <v>40</v>
      </c>
      <c r="C10" s="104"/>
      <c r="D10" s="105"/>
      <c r="E10" s="105"/>
      <c r="F10" s="105"/>
      <c r="G10" s="106"/>
      <c r="K10" s="107" t="s">
        <v>41</v>
      </c>
      <c r="L10" s="108"/>
      <c r="M10" s="108"/>
      <c r="N10" s="108"/>
      <c r="O10" s="109"/>
      <c r="P10" s="92"/>
    </row>
    <row r="11" spans="1:16" ht="36" x14ac:dyDescent="0.25">
      <c r="A11" s="110"/>
      <c r="B11" s="111" t="s">
        <v>42</v>
      </c>
      <c r="C11" s="112" t="s">
        <v>43</v>
      </c>
      <c r="D11" s="112" t="s">
        <v>44</v>
      </c>
      <c r="E11" s="112" t="s">
        <v>45</v>
      </c>
      <c r="F11" s="112" t="s">
        <v>46</v>
      </c>
      <c r="G11" s="113" t="s">
        <v>47</v>
      </c>
      <c r="K11" s="114" t="s">
        <v>48</v>
      </c>
      <c r="L11" s="21"/>
      <c r="M11" s="115" t="s">
        <v>49</v>
      </c>
      <c r="N11" s="115" t="s">
        <v>50</v>
      </c>
      <c r="O11" s="116" t="s">
        <v>51</v>
      </c>
      <c r="P11" s="92"/>
    </row>
    <row r="12" spans="1:16" ht="12.75" customHeight="1" x14ac:dyDescent="0.3">
      <c r="A12" s="117"/>
      <c r="B12" s="154">
        <f>COUNTIF('Test Cases'!J3:J40,"Pass")</f>
        <v>0</v>
      </c>
      <c r="C12" s="155">
        <f>COUNTIF('Test Cases'!J3:J40,"Fail")</f>
        <v>0</v>
      </c>
      <c r="D12" s="165">
        <f>COUNTIF('Test Cases'!J3:J40,"Info")</f>
        <v>0</v>
      </c>
      <c r="E12" s="154">
        <f>COUNTIF('Test Cases'!J3:J40,"N/A")</f>
        <v>0</v>
      </c>
      <c r="F12" s="154">
        <f>B12+C12</f>
        <v>0</v>
      </c>
      <c r="G12" s="156">
        <f>D24/100</f>
        <v>0</v>
      </c>
      <c r="K12" s="119" t="s">
        <v>52</v>
      </c>
      <c r="L12" s="120"/>
      <c r="M12" s="121">
        <f>COUNTA('Test Cases'!J3:J40)</f>
        <v>0</v>
      </c>
      <c r="N12" s="121">
        <f>O12-M12</f>
        <v>38</v>
      </c>
      <c r="O12" s="122">
        <f>COUNTA('Test Cases'!A3:A40)</f>
        <v>38</v>
      </c>
      <c r="P12" s="92"/>
    </row>
    <row r="13" spans="1:16" ht="12.75" customHeight="1" x14ac:dyDescent="0.3">
      <c r="A13" s="117"/>
      <c r="B13" s="123"/>
      <c r="K13" s="18"/>
      <c r="L13" s="18"/>
      <c r="M13" s="18"/>
      <c r="N13" s="18"/>
      <c r="O13" s="18"/>
      <c r="P13" s="92"/>
    </row>
    <row r="14" spans="1:16" ht="12.75" customHeight="1" x14ac:dyDescent="0.3">
      <c r="A14" s="117"/>
      <c r="B14" s="103" t="s">
        <v>53</v>
      </c>
      <c r="C14" s="105"/>
      <c r="D14" s="105"/>
      <c r="E14" s="105"/>
      <c r="F14" s="105"/>
      <c r="G14" s="124"/>
      <c r="K14" s="18"/>
      <c r="L14" s="18"/>
      <c r="M14" s="18"/>
      <c r="N14" s="18"/>
      <c r="O14" s="18"/>
      <c r="P14" s="92"/>
    </row>
    <row r="15" spans="1:16" ht="12.75" customHeight="1" x14ac:dyDescent="0.25">
      <c r="A15" s="125"/>
      <c r="B15" s="126" t="s">
        <v>54</v>
      </c>
      <c r="C15" s="126" t="s">
        <v>55</v>
      </c>
      <c r="D15" s="126" t="s">
        <v>56</v>
      </c>
      <c r="E15" s="126" t="s">
        <v>57</v>
      </c>
      <c r="F15" s="126" t="s">
        <v>45</v>
      </c>
      <c r="G15" s="126" t="s">
        <v>58</v>
      </c>
      <c r="H15" s="127" t="s">
        <v>59</v>
      </c>
      <c r="I15" s="127" t="s">
        <v>60</v>
      </c>
      <c r="K15" s="1"/>
      <c r="L15" s="1"/>
      <c r="M15" s="1"/>
      <c r="N15" s="1"/>
      <c r="O15" s="1"/>
      <c r="P15" s="92"/>
    </row>
    <row r="16" spans="1:16" ht="12.75" customHeight="1" x14ac:dyDescent="0.25">
      <c r="A16" s="125"/>
      <c r="B16" s="128">
        <v>8</v>
      </c>
      <c r="C16" s="129">
        <f>COUNTIF('Test Cases'!AA:AA,B16)</f>
        <v>0</v>
      </c>
      <c r="D16" s="118">
        <f>COUNTIFS('Test Cases'!AA:AA,B16,'Test Cases'!J:J,$D$15)</f>
        <v>0</v>
      </c>
      <c r="E16" s="118">
        <f>COUNTIFS('Test Cases'!AA:AA,B16,'Test Cases'!J:J,$E$15)</f>
        <v>0</v>
      </c>
      <c r="F16" s="118">
        <f>COUNTIFS('Test Cases'!AA:AA,B16,'Test Cases'!J:J,$F$15)</f>
        <v>0</v>
      </c>
      <c r="G16" s="176">
        <v>1500</v>
      </c>
      <c r="H16">
        <f t="shared" ref="H16:H23" si="0">(C16-F16)*(G16)</f>
        <v>0</v>
      </c>
      <c r="I16">
        <f t="shared" ref="I16:I23" si="1">D16*G16</f>
        <v>0</v>
      </c>
      <c r="P16" s="92"/>
    </row>
    <row r="17" spans="1:16" ht="12.75" customHeight="1" x14ac:dyDescent="0.25">
      <c r="A17" s="125"/>
      <c r="B17" s="128">
        <v>7</v>
      </c>
      <c r="C17" s="129">
        <f>COUNTIF('Test Cases'!AA:AA,B17)</f>
        <v>0</v>
      </c>
      <c r="D17" s="118">
        <f>COUNTIFS('Test Cases'!AA:AA,B17,'Test Cases'!J:J,$D$15)</f>
        <v>0</v>
      </c>
      <c r="E17" s="118">
        <f>COUNTIFS('Test Cases'!AA:AA,B17,'Test Cases'!J:J,$E$15)</f>
        <v>0</v>
      </c>
      <c r="F17" s="118">
        <f>COUNTIFS('Test Cases'!AA:AA,B17,'Test Cases'!J:J,$F$15)</f>
        <v>0</v>
      </c>
      <c r="G17" s="176">
        <v>750</v>
      </c>
      <c r="H17">
        <f t="shared" si="0"/>
        <v>0</v>
      </c>
      <c r="I17">
        <f t="shared" si="1"/>
        <v>0</v>
      </c>
      <c r="P17" s="92"/>
    </row>
    <row r="18" spans="1:16" ht="12.75" customHeight="1" x14ac:dyDescent="0.25">
      <c r="A18" s="125"/>
      <c r="B18" s="128">
        <v>6</v>
      </c>
      <c r="C18" s="129">
        <f>COUNTIF('Test Cases'!AA:AA,B18)</f>
        <v>2</v>
      </c>
      <c r="D18" s="118">
        <f>COUNTIFS('Test Cases'!AA:AA,B18,'Test Cases'!J:J,$D$15)</f>
        <v>0</v>
      </c>
      <c r="E18" s="118">
        <f>COUNTIFS('Test Cases'!AA:AA,B18,'Test Cases'!J:J,$E$15)</f>
        <v>0</v>
      </c>
      <c r="F18" s="118">
        <f>COUNTIFS('Test Cases'!AA:AA,B18,'Test Cases'!J:J,$F$15)</f>
        <v>0</v>
      </c>
      <c r="G18" s="176">
        <v>100</v>
      </c>
      <c r="H18">
        <f t="shared" si="0"/>
        <v>200</v>
      </c>
      <c r="I18">
        <f t="shared" si="1"/>
        <v>0</v>
      </c>
      <c r="P18" s="92"/>
    </row>
    <row r="19" spans="1:16" ht="12.75" customHeight="1" x14ac:dyDescent="0.25">
      <c r="A19" s="125"/>
      <c r="B19" s="128">
        <v>5</v>
      </c>
      <c r="C19" s="129">
        <f>COUNTIF('Test Cases'!AA:AA,B19)</f>
        <v>19</v>
      </c>
      <c r="D19" s="118">
        <f>COUNTIFS('Test Cases'!AA:AA,B19,'Test Cases'!J:J,$D$15)</f>
        <v>0</v>
      </c>
      <c r="E19" s="118">
        <f>COUNTIFS('Test Cases'!AA:AA,B19,'Test Cases'!J:J,$E$15)</f>
        <v>0</v>
      </c>
      <c r="F19" s="118">
        <f>COUNTIFS('Test Cases'!AA:AA,B19,'Test Cases'!J:J,$F$15)</f>
        <v>0</v>
      </c>
      <c r="G19" s="176">
        <v>50</v>
      </c>
      <c r="H19">
        <f t="shared" si="0"/>
        <v>950</v>
      </c>
      <c r="I19">
        <f t="shared" si="1"/>
        <v>0</v>
      </c>
      <c r="P19" s="92"/>
    </row>
    <row r="20" spans="1:16" ht="12.75" customHeight="1" x14ac:dyDescent="0.25">
      <c r="A20" s="125"/>
      <c r="B20" s="128">
        <v>4</v>
      </c>
      <c r="C20" s="129">
        <f>COUNTIF('Test Cases'!AA:AA,B20)</f>
        <v>8</v>
      </c>
      <c r="D20" s="118">
        <f>COUNTIFS('Test Cases'!AA:AA,B20,'Test Cases'!J:J,$D$15)</f>
        <v>0</v>
      </c>
      <c r="E20" s="118">
        <f>COUNTIFS('Test Cases'!AA:AA,B20,'Test Cases'!J:J,$E$15)</f>
        <v>0</v>
      </c>
      <c r="F20" s="118">
        <f>COUNTIFS('Test Cases'!AA:AA,B20,'Test Cases'!J:J,$F$15)</f>
        <v>0</v>
      </c>
      <c r="G20" s="176">
        <v>10</v>
      </c>
      <c r="H20">
        <f t="shared" si="0"/>
        <v>80</v>
      </c>
      <c r="I20">
        <f t="shared" si="1"/>
        <v>0</v>
      </c>
      <c r="P20" s="92"/>
    </row>
    <row r="21" spans="1:16" ht="12.75" customHeight="1" x14ac:dyDescent="0.25">
      <c r="A21" s="125"/>
      <c r="B21" s="128">
        <v>3</v>
      </c>
      <c r="C21" s="129">
        <f>COUNTIF('Test Cases'!AA:AA,B21)</f>
        <v>0</v>
      </c>
      <c r="D21" s="118">
        <f>COUNTIFS('Test Cases'!AA:AA,B21,'Test Cases'!J:J,$D$15)</f>
        <v>0</v>
      </c>
      <c r="E21" s="118">
        <f>COUNTIFS('Test Cases'!AA:AA,B21,'Test Cases'!J:J,$E$15)</f>
        <v>0</v>
      </c>
      <c r="F21" s="118">
        <f>COUNTIFS('Test Cases'!AA:AA,B21,'Test Cases'!J:J,$F$15)</f>
        <v>0</v>
      </c>
      <c r="G21" s="176">
        <v>5</v>
      </c>
      <c r="H21">
        <f t="shared" si="0"/>
        <v>0</v>
      </c>
      <c r="I21">
        <f t="shared" si="1"/>
        <v>0</v>
      </c>
      <c r="P21" s="92"/>
    </row>
    <row r="22" spans="1:16" ht="12.75" customHeight="1" x14ac:dyDescent="0.25">
      <c r="A22" s="125"/>
      <c r="B22" s="128">
        <v>2</v>
      </c>
      <c r="C22" s="129">
        <f>COUNTIF('Test Cases'!AA:AA,B22)</f>
        <v>0</v>
      </c>
      <c r="D22" s="118">
        <f>COUNTIFS('Test Cases'!AA:AA,B22,'Test Cases'!J:J,$D$15)</f>
        <v>0</v>
      </c>
      <c r="E22" s="118">
        <f>COUNTIFS('Test Cases'!AA:AA,B22,'Test Cases'!J:J,$E$15)</f>
        <v>0</v>
      </c>
      <c r="F22" s="118">
        <f>COUNTIFS('Test Cases'!AA:AA,B22,'Test Cases'!J:J,$F$15)</f>
        <v>0</v>
      </c>
      <c r="G22" s="176">
        <v>2</v>
      </c>
      <c r="H22">
        <f t="shared" si="0"/>
        <v>0</v>
      </c>
      <c r="I22">
        <f t="shared" si="1"/>
        <v>0</v>
      </c>
      <c r="P22" s="92"/>
    </row>
    <row r="23" spans="1:16" ht="12.75" customHeight="1" x14ac:dyDescent="0.25">
      <c r="A23" s="125"/>
      <c r="B23" s="128">
        <v>1</v>
      </c>
      <c r="C23" s="129">
        <f>COUNTIF('Test Cases'!AA:AA,B23)</f>
        <v>0</v>
      </c>
      <c r="D23" s="118">
        <f>COUNTIFS('Test Cases'!AA:AA,B23,'Test Cases'!J:J,$D$15)</f>
        <v>0</v>
      </c>
      <c r="E23" s="118">
        <f>COUNTIFS('Test Cases'!AA:AA,B23,'Test Cases'!J:J,$E$15)</f>
        <v>0</v>
      </c>
      <c r="F23" s="118">
        <f>COUNTIFS('Test Cases'!AA:AA,B23,'Test Cases'!J:J,$F$15)</f>
        <v>0</v>
      </c>
      <c r="G23" s="176">
        <v>1</v>
      </c>
      <c r="H23">
        <f t="shared" si="0"/>
        <v>0</v>
      </c>
      <c r="I23">
        <f t="shared" si="1"/>
        <v>0</v>
      </c>
      <c r="P23" s="92"/>
    </row>
    <row r="24" spans="1:16" ht="13" hidden="1" x14ac:dyDescent="0.3">
      <c r="A24" s="125"/>
      <c r="B24" s="130" t="s">
        <v>61</v>
      </c>
      <c r="C24" s="131"/>
      <c r="D24" s="132">
        <f>SUM(I16:I23)/SUM(H16:H23)*100</f>
        <v>0</v>
      </c>
      <c r="P24" s="92"/>
    </row>
    <row r="25" spans="1:16" ht="13" x14ac:dyDescent="0.25">
      <c r="A25" s="133"/>
      <c r="B25" s="134"/>
      <c r="C25" s="134"/>
      <c r="D25" s="134"/>
      <c r="E25" s="134"/>
      <c r="F25" s="134"/>
      <c r="G25" s="134"/>
      <c r="H25" s="134"/>
      <c r="I25" s="134"/>
      <c r="J25" s="134"/>
      <c r="K25" s="135"/>
      <c r="L25" s="135"/>
      <c r="M25" s="135"/>
      <c r="N25" s="135"/>
      <c r="O25" s="135"/>
      <c r="P25" s="136"/>
    </row>
    <row r="27" spans="1:16" ht="13" x14ac:dyDescent="0.3">
      <c r="A27" s="166">
        <f>D12+N12</f>
        <v>38</v>
      </c>
      <c r="B27" s="167" t="str">
        <f>"WARNING: THERE IS AT LEAST ONE TEST CASE WITH AN 'INFO' OR BLANK STATUS (SEE ABOVE)"</f>
        <v>WARNING: THERE IS AT LEAST ONE TEST CASE WITH AN 'INFO' OR BLANK STATUS (SEE ABOVE)</v>
      </c>
    </row>
    <row r="28" spans="1:16" ht="12.75" customHeight="1" x14ac:dyDescent="0.25">
      <c r="B28" s="168"/>
    </row>
    <row r="29" spans="1:16" ht="12.75" customHeight="1" x14ac:dyDescent="0.3">
      <c r="A29" s="166">
        <f>SUMPRODUCT(--ISERROR('Test Cases'!AA3:AA300))</f>
        <v>9</v>
      </c>
      <c r="B29" s="167" t="str">
        <f>"WARNING: THERE IS AT LEAST ONE TEST CASE WITH MULTIPLE OR INVALID ISSUE CODES (SEE TEST CASES TAB)"</f>
        <v>WARNING: THERE IS AT LEAST ONE TEST CASE WITH MULTIPLE OR INVALID ISSUE CODES (SEE TEST CASES TAB)</v>
      </c>
    </row>
    <row r="30" spans="1:16" ht="12.75" customHeight="1" x14ac:dyDescent="0.25"/>
  </sheetData>
  <phoneticPr fontId="2" type="noConversion"/>
  <conditionalFormatting sqref="D12">
    <cfRule type="cellIs" dxfId="8" priority="5" stopIfTrue="1" operator="greaterThan">
      <formula>0</formula>
    </cfRule>
  </conditionalFormatting>
  <conditionalFormatting sqref="N12">
    <cfRule type="cellIs" dxfId="7" priority="3" stopIfTrue="1" operator="greaterThan">
      <formula>0</formula>
    </cfRule>
    <cfRule type="cellIs" dxfId="6" priority="4" stopIfTrue="1" operator="lessThan">
      <formula>0</formula>
    </cfRule>
  </conditionalFormatting>
  <conditionalFormatting sqref="B27">
    <cfRule type="expression" dxfId="5" priority="2" stopIfTrue="1">
      <formula>$A$27=0</formula>
    </cfRule>
  </conditionalFormatting>
  <conditionalFormatting sqref="B29">
    <cfRule type="expression" dxfId="4" priority="1" stopIfTrue="1">
      <formula>$A$29=0</formula>
    </cfRule>
  </conditionalFormatting>
  <printOptions horizontalCentered="1"/>
  <pageMargins left="0.25" right="0.25" top="0.5" bottom="0.5" header="0.25" footer="0.25"/>
  <pageSetup orientation="landscape" horizontalDpi="1200" verticalDpi="1200" r:id="rId1"/>
  <headerFooter alignWithMargins="0">
    <oddHeader>&amp;CIRS Office of Safeguards SCSEM</oddHeader>
    <oddFooter>&amp;L&amp;F&amp;RPage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dimension ref="A1:N41"/>
  <sheetViews>
    <sheetView showGridLines="0" zoomScale="80" zoomScaleNormal="80" workbookViewId="0">
      <pane ySplit="1" topLeftCell="A2" activePane="bottomLeft" state="frozen"/>
      <selection pane="bottomLeft" activeCell="Z22" sqref="Z22"/>
    </sheetView>
  </sheetViews>
  <sheetFormatPr defaultRowHeight="12.5" x14ac:dyDescent="0.25"/>
  <cols>
    <col min="14" max="14" width="9.1796875" customWidth="1"/>
  </cols>
  <sheetData>
    <row r="1" spans="1:14" ht="13" x14ac:dyDescent="0.3">
      <c r="A1" s="7" t="s">
        <v>62</v>
      </c>
      <c r="B1" s="8"/>
      <c r="C1" s="8"/>
      <c r="D1" s="8"/>
      <c r="E1" s="8"/>
      <c r="F1" s="8"/>
      <c r="G1" s="8"/>
      <c r="H1" s="8"/>
      <c r="I1" s="8"/>
      <c r="J1" s="8"/>
      <c r="K1" s="8"/>
      <c r="L1" s="8"/>
      <c r="M1" s="8"/>
      <c r="N1" s="9"/>
    </row>
    <row r="2" spans="1:14" ht="12.75" customHeight="1" x14ac:dyDescent="0.25">
      <c r="A2" s="42" t="s">
        <v>63</v>
      </c>
      <c r="B2" s="43"/>
      <c r="C2" s="43"/>
      <c r="D2" s="43"/>
      <c r="E2" s="43"/>
      <c r="F2" s="43"/>
      <c r="G2" s="43"/>
      <c r="H2" s="43"/>
      <c r="I2" s="43"/>
      <c r="J2" s="43"/>
      <c r="K2" s="43"/>
      <c r="L2" s="43"/>
      <c r="M2" s="43"/>
      <c r="N2" s="44"/>
    </row>
    <row r="3" spans="1:14" s="45" customFormat="1" ht="12.75" customHeight="1" x14ac:dyDescent="0.25">
      <c r="A3" s="211" t="s">
        <v>1401</v>
      </c>
      <c r="B3" s="212"/>
      <c r="C3" s="212"/>
      <c r="D3" s="212"/>
      <c r="E3" s="212"/>
      <c r="F3" s="212"/>
      <c r="G3" s="212"/>
      <c r="H3" s="212"/>
      <c r="I3" s="212"/>
      <c r="J3" s="212"/>
      <c r="K3" s="212"/>
      <c r="L3" s="212"/>
      <c r="M3" s="212"/>
      <c r="N3" s="213"/>
    </row>
    <row r="4" spans="1:14" s="45" customFormat="1" x14ac:dyDescent="0.25">
      <c r="A4" s="214"/>
      <c r="B4" s="215"/>
      <c r="C4" s="215"/>
      <c r="D4" s="215"/>
      <c r="E4" s="215"/>
      <c r="F4" s="215"/>
      <c r="G4" s="215"/>
      <c r="H4" s="215"/>
      <c r="I4" s="215"/>
      <c r="J4" s="215"/>
      <c r="K4" s="215"/>
      <c r="L4" s="215"/>
      <c r="M4" s="215"/>
      <c r="N4" s="216"/>
    </row>
    <row r="5" spans="1:14" s="45" customFormat="1" x14ac:dyDescent="0.25">
      <c r="A5" s="214"/>
      <c r="B5" s="215"/>
      <c r="C5" s="215"/>
      <c r="D5" s="215"/>
      <c r="E5" s="215"/>
      <c r="F5" s="215"/>
      <c r="G5" s="215"/>
      <c r="H5" s="215"/>
      <c r="I5" s="215"/>
      <c r="J5" s="215"/>
      <c r="K5" s="215"/>
      <c r="L5" s="215"/>
      <c r="M5" s="215"/>
      <c r="N5" s="216"/>
    </row>
    <row r="6" spans="1:14" s="45" customFormat="1" x14ac:dyDescent="0.25">
      <c r="A6" s="214"/>
      <c r="B6" s="215"/>
      <c r="C6" s="215"/>
      <c r="D6" s="215"/>
      <c r="E6" s="215"/>
      <c r="F6" s="215"/>
      <c r="G6" s="215"/>
      <c r="H6" s="215"/>
      <c r="I6" s="215"/>
      <c r="J6" s="215"/>
      <c r="K6" s="215"/>
      <c r="L6" s="215"/>
      <c r="M6" s="215"/>
      <c r="N6" s="216"/>
    </row>
    <row r="7" spans="1:14" s="45" customFormat="1" x14ac:dyDescent="0.25">
      <c r="A7" s="214"/>
      <c r="B7" s="215"/>
      <c r="C7" s="215"/>
      <c r="D7" s="215"/>
      <c r="E7" s="215"/>
      <c r="F7" s="215"/>
      <c r="G7" s="215"/>
      <c r="H7" s="215"/>
      <c r="I7" s="215"/>
      <c r="J7" s="215"/>
      <c r="K7" s="215"/>
      <c r="L7" s="215"/>
      <c r="M7" s="215"/>
      <c r="N7" s="216"/>
    </row>
    <row r="8" spans="1:14" s="45" customFormat="1" x14ac:dyDescent="0.25">
      <c r="A8" s="214"/>
      <c r="B8" s="215"/>
      <c r="C8" s="215"/>
      <c r="D8" s="215"/>
      <c r="E8" s="215"/>
      <c r="F8" s="215"/>
      <c r="G8" s="215"/>
      <c r="H8" s="215"/>
      <c r="I8" s="215"/>
      <c r="J8" s="215"/>
      <c r="K8" s="215"/>
      <c r="L8" s="215"/>
      <c r="M8" s="215"/>
      <c r="N8" s="216"/>
    </row>
    <row r="9" spans="1:14" s="45" customFormat="1" x14ac:dyDescent="0.25">
      <c r="A9" s="214"/>
      <c r="B9" s="215"/>
      <c r="C9" s="215"/>
      <c r="D9" s="215"/>
      <c r="E9" s="215"/>
      <c r="F9" s="215"/>
      <c r="G9" s="215"/>
      <c r="H9" s="215"/>
      <c r="I9" s="215"/>
      <c r="J9" s="215"/>
      <c r="K9" s="215"/>
      <c r="L9" s="215"/>
      <c r="M9" s="215"/>
      <c r="N9" s="216"/>
    </row>
    <row r="10" spans="1:14" s="45" customFormat="1" x14ac:dyDescent="0.25">
      <c r="A10" s="214"/>
      <c r="B10" s="215"/>
      <c r="C10" s="215"/>
      <c r="D10" s="215"/>
      <c r="E10" s="215"/>
      <c r="F10" s="215"/>
      <c r="G10" s="215"/>
      <c r="H10" s="215"/>
      <c r="I10" s="215"/>
      <c r="J10" s="215"/>
      <c r="K10" s="215"/>
      <c r="L10" s="215"/>
      <c r="M10" s="215"/>
      <c r="N10" s="216"/>
    </row>
    <row r="11" spans="1:14" ht="89.25" customHeight="1" x14ac:dyDescent="0.25">
      <c r="A11" s="217"/>
      <c r="B11" s="218"/>
      <c r="C11" s="218"/>
      <c r="D11" s="218"/>
      <c r="E11" s="218"/>
      <c r="F11" s="218"/>
      <c r="G11" s="218"/>
      <c r="H11" s="218"/>
      <c r="I11" s="218"/>
      <c r="J11" s="218"/>
      <c r="K11" s="218"/>
      <c r="L11" s="218"/>
      <c r="M11" s="218"/>
      <c r="N11" s="219"/>
    </row>
    <row r="13" spans="1:14" ht="12.75" customHeight="1" x14ac:dyDescent="0.25">
      <c r="A13" s="42" t="s">
        <v>64</v>
      </c>
      <c r="B13" s="43"/>
      <c r="C13" s="43"/>
      <c r="D13" s="43"/>
      <c r="E13" s="43"/>
      <c r="F13" s="43"/>
      <c r="G13" s="43"/>
      <c r="H13" s="43"/>
      <c r="I13" s="43"/>
      <c r="J13" s="43"/>
      <c r="K13" s="43"/>
      <c r="L13" s="43"/>
      <c r="M13" s="43"/>
      <c r="N13" s="44"/>
    </row>
    <row r="14" spans="1:14" ht="12.75" customHeight="1" x14ac:dyDescent="0.25">
      <c r="A14" s="46" t="s">
        <v>65</v>
      </c>
      <c r="B14" s="47"/>
      <c r="C14" s="48"/>
      <c r="D14" s="49" t="s">
        <v>66</v>
      </c>
      <c r="E14" s="50"/>
      <c r="F14" s="50"/>
      <c r="G14" s="50"/>
      <c r="H14" s="50"/>
      <c r="I14" s="50"/>
      <c r="J14" s="50"/>
      <c r="K14" s="50"/>
      <c r="L14" s="50"/>
      <c r="M14" s="50"/>
      <c r="N14" s="51"/>
    </row>
    <row r="15" spans="1:14" ht="13" x14ac:dyDescent="0.25">
      <c r="A15" s="52"/>
      <c r="B15" s="53"/>
      <c r="C15" s="54"/>
      <c r="D15" s="19" t="s">
        <v>67</v>
      </c>
      <c r="E15" s="16"/>
      <c r="F15" s="16"/>
      <c r="G15" s="16"/>
      <c r="H15" s="16"/>
      <c r="I15" s="16"/>
      <c r="J15" s="16"/>
      <c r="K15" s="16"/>
      <c r="L15" s="16"/>
      <c r="M15" s="16"/>
      <c r="N15" s="17"/>
    </row>
    <row r="16" spans="1:14" ht="12.75" customHeight="1" x14ac:dyDescent="0.25">
      <c r="A16" s="55" t="s">
        <v>68</v>
      </c>
      <c r="B16" s="56"/>
      <c r="C16" s="57"/>
      <c r="D16" s="58" t="s">
        <v>69</v>
      </c>
      <c r="E16" s="59"/>
      <c r="F16" s="59"/>
      <c r="G16" s="59"/>
      <c r="H16" s="59"/>
      <c r="I16" s="59"/>
      <c r="J16" s="59"/>
      <c r="K16" s="59"/>
      <c r="L16" s="59"/>
      <c r="M16" s="59"/>
      <c r="N16" s="60"/>
    </row>
    <row r="17" spans="1:14" ht="12.75" customHeight="1" x14ac:dyDescent="0.25">
      <c r="A17" s="46" t="s">
        <v>70</v>
      </c>
      <c r="B17" s="47"/>
      <c r="C17" s="48"/>
      <c r="D17" s="49" t="s">
        <v>71</v>
      </c>
      <c r="E17" s="50"/>
      <c r="F17" s="50"/>
      <c r="G17" s="50"/>
      <c r="H17" s="50"/>
      <c r="I17" s="50"/>
      <c r="J17" s="50"/>
      <c r="K17" s="50"/>
      <c r="L17" s="50"/>
      <c r="M17" s="50"/>
      <c r="N17" s="51"/>
    </row>
    <row r="18" spans="1:14" ht="12.75" customHeight="1" x14ac:dyDescent="0.25">
      <c r="A18" s="46" t="s">
        <v>72</v>
      </c>
      <c r="B18" s="47"/>
      <c r="C18" s="48"/>
      <c r="D18" s="49" t="s">
        <v>73</v>
      </c>
      <c r="E18" s="50"/>
      <c r="F18" s="50"/>
      <c r="G18" s="50"/>
      <c r="H18" s="50"/>
      <c r="I18" s="50"/>
      <c r="J18" s="50"/>
      <c r="K18" s="50"/>
      <c r="L18" s="50"/>
      <c r="M18" s="50"/>
      <c r="N18" s="51"/>
    </row>
    <row r="19" spans="1:14" ht="13" x14ac:dyDescent="0.25">
      <c r="A19" s="61"/>
      <c r="B19" s="62"/>
      <c r="C19" s="63"/>
      <c r="D19" s="13" t="s">
        <v>74</v>
      </c>
      <c r="E19" s="14"/>
      <c r="F19" s="14"/>
      <c r="G19" s="14"/>
      <c r="H19" s="14"/>
      <c r="I19" s="14"/>
      <c r="J19" s="14"/>
      <c r="K19" s="14"/>
      <c r="L19" s="14"/>
      <c r="M19" s="14"/>
      <c r="N19" s="15"/>
    </row>
    <row r="20" spans="1:14" ht="12.75" customHeight="1" x14ac:dyDescent="0.25">
      <c r="A20" s="52"/>
      <c r="B20" s="53"/>
      <c r="C20" s="54"/>
      <c r="D20" s="19" t="s">
        <v>75</v>
      </c>
      <c r="E20" s="16"/>
      <c r="F20" s="16"/>
      <c r="G20" s="16"/>
      <c r="H20" s="16"/>
      <c r="I20" s="16"/>
      <c r="J20" s="16"/>
      <c r="K20" s="16"/>
      <c r="L20" s="16"/>
      <c r="M20" s="16"/>
      <c r="N20" s="17"/>
    </row>
    <row r="21" spans="1:14" s="45" customFormat="1" ht="12.75" customHeight="1" x14ac:dyDescent="0.25">
      <c r="A21" s="71" t="s">
        <v>76</v>
      </c>
      <c r="B21" s="72"/>
      <c r="C21" s="73"/>
      <c r="D21" s="69" t="s">
        <v>77</v>
      </c>
      <c r="E21" s="74"/>
      <c r="F21" s="74"/>
      <c r="G21" s="74"/>
      <c r="H21" s="74"/>
      <c r="I21" s="74"/>
      <c r="J21" s="74"/>
      <c r="K21" s="74"/>
      <c r="L21" s="74"/>
      <c r="M21" s="74"/>
      <c r="N21" s="75"/>
    </row>
    <row r="22" spans="1:14" s="45" customFormat="1" ht="12.75" customHeight="1" x14ac:dyDescent="0.25">
      <c r="A22" s="76"/>
      <c r="B22" s="77"/>
      <c r="C22" s="78"/>
      <c r="D22" s="70" t="s">
        <v>78</v>
      </c>
      <c r="E22" s="79"/>
      <c r="F22" s="79"/>
      <c r="G22" s="79"/>
      <c r="H22" s="79"/>
      <c r="I22" s="79"/>
      <c r="J22" s="79"/>
      <c r="K22" s="79"/>
      <c r="L22" s="79"/>
      <c r="M22" s="79"/>
      <c r="N22" s="80"/>
    </row>
    <row r="23" spans="1:14" ht="12.75" customHeight="1" x14ac:dyDescent="0.25">
      <c r="A23" s="46" t="s">
        <v>79</v>
      </c>
      <c r="B23" s="47"/>
      <c r="C23" s="48"/>
      <c r="D23" s="49" t="s">
        <v>80</v>
      </c>
      <c r="E23" s="50"/>
      <c r="F23" s="50"/>
      <c r="G23" s="50"/>
      <c r="H23" s="50"/>
      <c r="I23" s="50"/>
      <c r="J23" s="50"/>
      <c r="K23" s="50"/>
      <c r="L23" s="50"/>
      <c r="M23" s="50"/>
      <c r="N23" s="51"/>
    </row>
    <row r="24" spans="1:14" ht="13" x14ac:dyDescent="0.25">
      <c r="A24" s="52"/>
      <c r="B24" s="53"/>
      <c r="C24" s="54"/>
      <c r="D24" s="19" t="s">
        <v>81</v>
      </c>
      <c r="E24" s="16"/>
      <c r="F24" s="16"/>
      <c r="G24" s="16"/>
      <c r="H24" s="16"/>
      <c r="I24" s="16"/>
      <c r="J24" s="16"/>
      <c r="K24" s="16"/>
      <c r="L24" s="16"/>
      <c r="M24" s="16"/>
      <c r="N24" s="17"/>
    </row>
    <row r="25" spans="1:14" ht="12.75" customHeight="1" x14ac:dyDescent="0.25">
      <c r="A25" s="46" t="s">
        <v>82</v>
      </c>
      <c r="B25" s="47"/>
      <c r="C25" s="48"/>
      <c r="D25" s="49" t="s">
        <v>83</v>
      </c>
      <c r="E25" s="50"/>
      <c r="F25" s="50"/>
      <c r="G25" s="50"/>
      <c r="H25" s="50"/>
      <c r="I25" s="50"/>
      <c r="J25" s="50"/>
      <c r="K25" s="50"/>
      <c r="L25" s="50"/>
      <c r="M25" s="50"/>
      <c r="N25" s="51"/>
    </row>
    <row r="26" spans="1:14" ht="13" x14ac:dyDescent="0.25">
      <c r="A26" s="52"/>
      <c r="B26" s="53"/>
      <c r="C26" s="54"/>
      <c r="D26" s="19" t="s">
        <v>84</v>
      </c>
      <c r="E26" s="16"/>
      <c r="F26" s="16"/>
      <c r="G26" s="16"/>
      <c r="H26" s="16"/>
      <c r="I26" s="16"/>
      <c r="J26" s="16"/>
      <c r="K26" s="16"/>
      <c r="L26" s="16"/>
      <c r="M26" s="16"/>
      <c r="N26" s="17"/>
    </row>
    <row r="27" spans="1:14" ht="12.75" customHeight="1" x14ac:dyDescent="0.25">
      <c r="A27" s="55" t="s">
        <v>85</v>
      </c>
      <c r="B27" s="56"/>
      <c r="C27" s="57"/>
      <c r="D27" s="58" t="s">
        <v>86</v>
      </c>
      <c r="E27" s="59"/>
      <c r="F27" s="59"/>
      <c r="G27" s="59"/>
      <c r="H27" s="59"/>
      <c r="I27" s="59"/>
      <c r="J27" s="59"/>
      <c r="K27" s="59"/>
      <c r="L27" s="59"/>
      <c r="M27" s="59"/>
      <c r="N27" s="60"/>
    </row>
    <row r="28" spans="1:14" ht="12.75" customHeight="1" x14ac:dyDescent="0.25">
      <c r="A28" s="46" t="s">
        <v>87</v>
      </c>
      <c r="B28" s="47"/>
      <c r="C28" s="48"/>
      <c r="D28" s="49" t="s">
        <v>88</v>
      </c>
      <c r="E28" s="50"/>
      <c r="F28" s="50"/>
      <c r="G28" s="50"/>
      <c r="H28" s="50"/>
      <c r="I28" s="50"/>
      <c r="J28" s="50"/>
      <c r="K28" s="50"/>
      <c r="L28" s="50"/>
      <c r="M28" s="50"/>
      <c r="N28" s="51"/>
    </row>
    <row r="29" spans="1:14" ht="13" x14ac:dyDescent="0.25">
      <c r="A29" s="52"/>
      <c r="B29" s="53"/>
      <c r="C29" s="54"/>
      <c r="D29" s="19" t="s">
        <v>89</v>
      </c>
      <c r="E29" s="16"/>
      <c r="F29" s="16"/>
      <c r="G29" s="16"/>
      <c r="H29" s="16"/>
      <c r="I29" s="16"/>
      <c r="J29" s="16"/>
      <c r="K29" s="16"/>
      <c r="L29" s="16"/>
      <c r="M29" s="16"/>
      <c r="N29" s="17"/>
    </row>
    <row r="30" spans="1:14" ht="12.75" customHeight="1" x14ac:dyDescent="0.25">
      <c r="A30" s="46" t="s">
        <v>90</v>
      </c>
      <c r="B30" s="47"/>
      <c r="C30" s="48"/>
      <c r="D30" s="49" t="s">
        <v>91</v>
      </c>
      <c r="E30" s="50"/>
      <c r="F30" s="50"/>
      <c r="G30" s="50"/>
      <c r="H30" s="50"/>
      <c r="I30" s="50"/>
      <c r="J30" s="50"/>
      <c r="K30" s="50"/>
      <c r="L30" s="50"/>
      <c r="M30" s="50"/>
      <c r="N30" s="51"/>
    </row>
    <row r="31" spans="1:14" ht="13" x14ac:dyDescent="0.25">
      <c r="A31" s="61"/>
      <c r="B31" s="62"/>
      <c r="C31" s="63"/>
      <c r="D31" s="13" t="s">
        <v>92</v>
      </c>
      <c r="E31" s="14"/>
      <c r="F31" s="14"/>
      <c r="G31" s="14"/>
      <c r="H31" s="14"/>
      <c r="I31" s="14"/>
      <c r="J31" s="14"/>
      <c r="K31" s="14"/>
      <c r="L31" s="14"/>
      <c r="M31" s="14"/>
      <c r="N31" s="15"/>
    </row>
    <row r="32" spans="1:14" ht="13" x14ac:dyDescent="0.25">
      <c r="A32" s="61"/>
      <c r="B32" s="62"/>
      <c r="C32" s="63"/>
      <c r="D32" s="13" t="s">
        <v>93</v>
      </c>
      <c r="E32" s="14"/>
      <c r="F32" s="14"/>
      <c r="G32" s="14"/>
      <c r="H32" s="14"/>
      <c r="I32" s="14"/>
      <c r="J32" s="14"/>
      <c r="K32" s="14"/>
      <c r="L32" s="14"/>
      <c r="M32" s="14"/>
      <c r="N32" s="15"/>
    </row>
    <row r="33" spans="1:14" ht="13" x14ac:dyDescent="0.25">
      <c r="A33" s="61"/>
      <c r="B33" s="62"/>
      <c r="C33" s="63"/>
      <c r="D33" s="13" t="s">
        <v>94</v>
      </c>
      <c r="E33" s="14"/>
      <c r="F33" s="14"/>
      <c r="G33" s="14"/>
      <c r="H33" s="14"/>
      <c r="I33" s="14"/>
      <c r="J33" s="14"/>
      <c r="K33" s="14"/>
      <c r="L33" s="14"/>
      <c r="M33" s="14"/>
      <c r="N33" s="15"/>
    </row>
    <row r="34" spans="1:14" ht="13" x14ac:dyDescent="0.25">
      <c r="A34" s="52"/>
      <c r="B34" s="53"/>
      <c r="C34" s="54"/>
      <c r="D34" s="19" t="s">
        <v>95</v>
      </c>
      <c r="E34" s="16"/>
      <c r="F34" s="16"/>
      <c r="G34" s="16"/>
      <c r="H34" s="16"/>
      <c r="I34" s="16"/>
      <c r="J34" s="16"/>
      <c r="K34" s="16"/>
      <c r="L34" s="16"/>
      <c r="M34" s="16"/>
      <c r="N34" s="17"/>
    </row>
    <row r="35" spans="1:14" ht="12.75" customHeight="1" x14ac:dyDescent="0.25">
      <c r="A35" s="46" t="s">
        <v>96</v>
      </c>
      <c r="B35" s="47"/>
      <c r="C35" s="48"/>
      <c r="D35" s="49" t="s">
        <v>97</v>
      </c>
      <c r="E35" s="50"/>
      <c r="F35" s="50"/>
      <c r="G35" s="50"/>
      <c r="H35" s="50"/>
      <c r="I35" s="50"/>
      <c r="J35" s="50"/>
      <c r="K35" s="50"/>
      <c r="L35" s="50"/>
      <c r="M35" s="50"/>
      <c r="N35" s="51"/>
    </row>
    <row r="36" spans="1:14" ht="13" x14ac:dyDescent="0.25">
      <c r="A36" s="52"/>
      <c r="B36" s="53"/>
      <c r="C36" s="54"/>
      <c r="D36" s="19" t="s">
        <v>98</v>
      </c>
      <c r="E36" s="16"/>
      <c r="F36" s="16"/>
      <c r="G36" s="16"/>
      <c r="H36" s="16"/>
      <c r="I36" s="16"/>
      <c r="J36" s="16"/>
      <c r="K36" s="16"/>
      <c r="L36" s="16"/>
      <c r="M36" s="16"/>
      <c r="N36" s="17"/>
    </row>
    <row r="37" spans="1:14" ht="13" x14ac:dyDescent="0.25">
      <c r="A37" s="137" t="s">
        <v>99</v>
      </c>
      <c r="B37" s="138"/>
      <c r="C37" s="139"/>
      <c r="D37" s="202" t="s">
        <v>100</v>
      </c>
      <c r="E37" s="203"/>
      <c r="F37" s="203"/>
      <c r="G37" s="203"/>
      <c r="H37" s="203"/>
      <c r="I37" s="203"/>
      <c r="J37" s="203"/>
      <c r="K37" s="203"/>
      <c r="L37" s="203"/>
      <c r="M37" s="203"/>
      <c r="N37" s="204"/>
    </row>
    <row r="38" spans="1:14" ht="13" x14ac:dyDescent="0.25">
      <c r="A38" s="140"/>
      <c r="B38" s="62"/>
      <c r="C38" s="141"/>
      <c r="D38" s="205"/>
      <c r="E38" s="206"/>
      <c r="F38" s="206"/>
      <c r="G38" s="206"/>
      <c r="H38" s="206"/>
      <c r="I38" s="206"/>
      <c r="J38" s="206"/>
      <c r="K38" s="206"/>
      <c r="L38" s="206"/>
      <c r="M38" s="206"/>
      <c r="N38" s="207"/>
    </row>
    <row r="39" spans="1:14" ht="13" x14ac:dyDescent="0.25">
      <c r="A39" s="142"/>
      <c r="B39" s="143"/>
      <c r="C39" s="144"/>
      <c r="D39" s="208"/>
      <c r="E39" s="209"/>
      <c r="F39" s="209"/>
      <c r="G39" s="209"/>
      <c r="H39" s="209"/>
      <c r="I39" s="209"/>
      <c r="J39" s="209"/>
      <c r="K39" s="209"/>
      <c r="L39" s="209"/>
      <c r="M39" s="209"/>
      <c r="N39" s="210"/>
    </row>
    <row r="40" spans="1:14" ht="13" x14ac:dyDescent="0.25">
      <c r="A40" s="137" t="s">
        <v>101</v>
      </c>
      <c r="B40" s="138"/>
      <c r="C40" s="139"/>
      <c r="D40" s="202" t="s">
        <v>102</v>
      </c>
      <c r="E40" s="203"/>
      <c r="F40" s="203"/>
      <c r="G40" s="203"/>
      <c r="H40" s="203"/>
      <c r="I40" s="203"/>
      <c r="J40" s="203"/>
      <c r="K40" s="203"/>
      <c r="L40" s="203"/>
      <c r="M40" s="203"/>
      <c r="N40" s="204"/>
    </row>
    <row r="41" spans="1:14" ht="13" x14ac:dyDescent="0.25">
      <c r="A41" s="142"/>
      <c r="B41" s="143"/>
      <c r="C41" s="144"/>
      <c r="D41" s="208"/>
      <c r="E41" s="209"/>
      <c r="F41" s="209"/>
      <c r="G41" s="209"/>
      <c r="H41" s="209"/>
      <c r="I41" s="209"/>
      <c r="J41" s="209"/>
      <c r="K41" s="209"/>
      <c r="L41" s="209"/>
      <c r="M41" s="209"/>
      <c r="N41" s="210"/>
    </row>
  </sheetData>
  <mergeCells count="3">
    <mergeCell ref="D37:N39"/>
    <mergeCell ref="D40:N41"/>
    <mergeCell ref="A3:N11"/>
  </mergeCells>
  <phoneticPr fontId="2" type="noConversion"/>
  <printOptions horizontalCentered="1"/>
  <pageMargins left="0.25" right="0.25" top="0.5" bottom="0.5" header="0.25" footer="0.25"/>
  <pageSetup orientation="landscape" horizontalDpi="1200" verticalDpi="1200" r:id="rId1"/>
  <headerFooter alignWithMargins="0">
    <oddHeader>&amp;CIRS Office of Safeguards SCSEM</oddHeader>
    <oddFooter>&amp;L&amp;F&amp;RPage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AA57"/>
  <sheetViews>
    <sheetView showGridLines="0" zoomScale="80" zoomScaleNormal="80" workbookViewId="0">
      <pane ySplit="2" topLeftCell="A35" activePane="bottomLeft" state="frozen"/>
      <selection pane="bottomLeft" activeCell="J3" sqref="J3:J40"/>
    </sheetView>
  </sheetViews>
  <sheetFormatPr defaultRowHeight="12.5" x14ac:dyDescent="0.25"/>
  <cols>
    <col min="1" max="1" width="10.1796875" customWidth="1"/>
    <col min="2" max="2" width="8.7265625" customWidth="1"/>
    <col min="3" max="3" width="14" customWidth="1"/>
    <col min="4" max="4" width="14.1796875" customWidth="1"/>
    <col min="5" max="5" width="9.7265625" customWidth="1"/>
    <col min="6" max="6" width="27.26953125" customWidth="1"/>
    <col min="7" max="7" width="40.26953125" customWidth="1"/>
    <col min="8" max="8" width="32.453125" customWidth="1"/>
    <col min="9" max="9" width="22.54296875" customWidth="1"/>
    <col min="11" max="11" width="18" customWidth="1"/>
    <col min="12" max="12" width="12.81640625" style="147" customWidth="1"/>
    <col min="13" max="13" width="13.453125" style="171" customWidth="1"/>
    <col min="14" max="14" width="92.7265625" style="174" customWidth="1"/>
    <col min="25" max="25" width="11.453125" customWidth="1"/>
    <col min="26" max="26" width="8.81640625" customWidth="1"/>
    <col min="27" max="27" width="13" hidden="1" customWidth="1"/>
  </cols>
  <sheetData>
    <row r="1" spans="1:27" ht="13" x14ac:dyDescent="0.3">
      <c r="A1" s="7" t="s">
        <v>55</v>
      </c>
      <c r="B1" s="8"/>
      <c r="C1" s="8"/>
      <c r="D1" s="8"/>
      <c r="E1" s="8"/>
      <c r="F1" s="8"/>
      <c r="G1" s="8"/>
      <c r="H1" s="8"/>
      <c r="I1" s="8"/>
      <c r="J1" s="8"/>
      <c r="K1" s="8"/>
      <c r="L1" s="145"/>
      <c r="M1" s="169"/>
      <c r="N1" s="172"/>
      <c r="AA1" s="8"/>
    </row>
    <row r="2" spans="1:27" ht="39" customHeight="1" x14ac:dyDescent="0.25">
      <c r="A2" s="178" t="s">
        <v>103</v>
      </c>
      <c r="B2" s="178" t="s">
        <v>104</v>
      </c>
      <c r="C2" s="178" t="s">
        <v>105</v>
      </c>
      <c r="D2" s="178" t="s">
        <v>106</v>
      </c>
      <c r="E2" s="178" t="s">
        <v>107</v>
      </c>
      <c r="F2" s="178" t="s">
        <v>106</v>
      </c>
      <c r="G2" s="178" t="s">
        <v>108</v>
      </c>
      <c r="H2" s="178" t="s">
        <v>109</v>
      </c>
      <c r="I2" s="178" t="s">
        <v>110</v>
      </c>
      <c r="J2" s="178" t="s">
        <v>111</v>
      </c>
      <c r="K2" s="178" t="s">
        <v>112</v>
      </c>
      <c r="L2" s="159" t="s">
        <v>113</v>
      </c>
      <c r="M2" s="179" t="s">
        <v>114</v>
      </c>
      <c r="N2" s="179" t="s">
        <v>115</v>
      </c>
      <c r="AA2" s="146" t="s">
        <v>116</v>
      </c>
    </row>
    <row r="3" spans="1:27" ht="84.75" customHeight="1" x14ac:dyDescent="0.25">
      <c r="A3" s="181" t="s">
        <v>117</v>
      </c>
      <c r="B3" s="94" t="s">
        <v>118</v>
      </c>
      <c r="C3" s="94" t="s">
        <v>119</v>
      </c>
      <c r="D3" s="181" t="s">
        <v>120</v>
      </c>
      <c r="E3" s="181" t="s">
        <v>121</v>
      </c>
      <c r="F3" s="181" t="s">
        <v>122</v>
      </c>
      <c r="G3" s="181" t="s">
        <v>123</v>
      </c>
      <c r="H3" s="181" t="s">
        <v>124</v>
      </c>
      <c r="I3" s="181"/>
      <c r="J3" s="175"/>
      <c r="K3" s="160"/>
      <c r="L3" s="160" t="s">
        <v>125</v>
      </c>
      <c r="M3" s="182" t="s">
        <v>126</v>
      </c>
      <c r="N3" s="182" t="s">
        <v>127</v>
      </c>
      <c r="AA3" s="148" t="e">
        <f>IF(OR(J3="Fail",ISBLANK(J3)),INDEX('Issue Code Table'!C:C,MATCH(M:M,'Issue Code Table'!A:A,0)),IF(L3="Critical",6,IF(L3="Significant",5,IF(L3="Moderate",3,2))))</f>
        <v>#N/A</v>
      </c>
    </row>
    <row r="4" spans="1:27" ht="96.75" customHeight="1" x14ac:dyDescent="0.25">
      <c r="A4" s="181" t="s">
        <v>128</v>
      </c>
      <c r="B4" s="94" t="s">
        <v>129</v>
      </c>
      <c r="C4" s="94" t="s">
        <v>130</v>
      </c>
      <c r="D4" s="181" t="s">
        <v>131</v>
      </c>
      <c r="E4" s="181" t="s">
        <v>121</v>
      </c>
      <c r="F4" s="177" t="s">
        <v>132</v>
      </c>
      <c r="G4" s="183" t="s">
        <v>133</v>
      </c>
      <c r="H4" s="177" t="s">
        <v>134</v>
      </c>
      <c r="I4" s="181"/>
      <c r="J4" s="175"/>
      <c r="K4" s="160"/>
      <c r="L4" s="160" t="s">
        <v>135</v>
      </c>
      <c r="M4" s="182" t="s">
        <v>136</v>
      </c>
      <c r="N4" s="160" t="s">
        <v>137</v>
      </c>
      <c r="AA4" s="148" t="e">
        <f>IF(OR(J4="Fail",ISBLANK(J4)),INDEX('Issue Code Table'!C:C,MATCH(M:M,'Issue Code Table'!A:A,0)),IF(L4="Critical",6,IF(L4="Significant",5,IF(L4="Moderate",3,2))))</f>
        <v>#N/A</v>
      </c>
    </row>
    <row r="5" spans="1:27" ht="80.25" customHeight="1" x14ac:dyDescent="0.25">
      <c r="A5" s="181" t="s">
        <v>138</v>
      </c>
      <c r="B5" s="181" t="s">
        <v>139</v>
      </c>
      <c r="C5" s="181" t="s">
        <v>140</v>
      </c>
      <c r="D5" s="181" t="s">
        <v>120</v>
      </c>
      <c r="E5" s="181" t="s">
        <v>121</v>
      </c>
      <c r="F5" s="181" t="s">
        <v>141</v>
      </c>
      <c r="G5" s="181" t="s">
        <v>142</v>
      </c>
      <c r="H5" s="181" t="s">
        <v>143</v>
      </c>
      <c r="I5" s="181"/>
      <c r="J5" s="175"/>
      <c r="K5" s="160"/>
      <c r="L5" s="160" t="s">
        <v>135</v>
      </c>
      <c r="M5" s="182" t="s">
        <v>144</v>
      </c>
      <c r="N5" s="94" t="s">
        <v>145</v>
      </c>
      <c r="AA5" s="148">
        <f>IF(OR(J5="Fail",ISBLANK(J5)),INDEX('Issue Code Table'!C:C,MATCH(M:M,'Issue Code Table'!A:A,0)),IF(L5="Critical",6,IF(L5="Significant",5,IF(L5="Moderate",3,2))))</f>
        <v>5</v>
      </c>
    </row>
    <row r="6" spans="1:27" ht="72.75" customHeight="1" x14ac:dyDescent="0.25">
      <c r="A6" s="181" t="s">
        <v>146</v>
      </c>
      <c r="B6" s="181" t="s">
        <v>139</v>
      </c>
      <c r="C6" s="181" t="s">
        <v>140</v>
      </c>
      <c r="D6" s="181" t="s">
        <v>120</v>
      </c>
      <c r="E6" s="181" t="s">
        <v>121</v>
      </c>
      <c r="F6" s="181" t="s">
        <v>147</v>
      </c>
      <c r="G6" s="181" t="s">
        <v>148</v>
      </c>
      <c r="H6" s="181" t="s">
        <v>149</v>
      </c>
      <c r="I6" s="181"/>
      <c r="J6" s="175"/>
      <c r="K6" s="160"/>
      <c r="L6" s="160" t="s">
        <v>135</v>
      </c>
      <c r="M6" s="182" t="s">
        <v>144</v>
      </c>
      <c r="N6" s="94" t="s">
        <v>145</v>
      </c>
      <c r="AA6" s="148">
        <f>IF(OR(J6="Fail",ISBLANK(J6)),INDEX('Issue Code Table'!C:C,MATCH(M:M,'Issue Code Table'!A:A,0)),IF(L6="Critical",6,IF(L6="Significant",5,IF(L6="Moderate",3,2))))</f>
        <v>5</v>
      </c>
    </row>
    <row r="7" spans="1:27" ht="97.5" customHeight="1" x14ac:dyDescent="0.25">
      <c r="A7" s="181" t="s">
        <v>150</v>
      </c>
      <c r="B7" s="181" t="s">
        <v>151</v>
      </c>
      <c r="C7" s="181" t="s">
        <v>152</v>
      </c>
      <c r="D7" s="181" t="s">
        <v>153</v>
      </c>
      <c r="E7" s="181" t="s">
        <v>121</v>
      </c>
      <c r="F7" s="181" t="s">
        <v>154</v>
      </c>
      <c r="G7" s="181" t="s">
        <v>155</v>
      </c>
      <c r="H7" s="181" t="s">
        <v>156</v>
      </c>
      <c r="I7" s="181"/>
      <c r="J7" s="175"/>
      <c r="K7" s="160"/>
      <c r="L7" s="160" t="s">
        <v>135</v>
      </c>
      <c r="M7" s="182" t="s">
        <v>144</v>
      </c>
      <c r="N7" s="94" t="s">
        <v>145</v>
      </c>
      <c r="AA7" s="148">
        <f>IF(OR(J7="Fail",ISBLANK(J7)),INDEX('Issue Code Table'!C:C,MATCH(M:M,'Issue Code Table'!A:A,0)),IF(L7="Critical",6,IF(L7="Significant",5,IF(L7="Moderate",3,2))))</f>
        <v>5</v>
      </c>
    </row>
    <row r="8" spans="1:27" ht="93.75" customHeight="1" x14ac:dyDescent="0.25">
      <c r="A8" s="181" t="s">
        <v>157</v>
      </c>
      <c r="B8" s="181" t="s">
        <v>151</v>
      </c>
      <c r="C8" s="181" t="s">
        <v>152</v>
      </c>
      <c r="D8" s="181" t="s">
        <v>158</v>
      </c>
      <c r="E8" s="181" t="s">
        <v>121</v>
      </c>
      <c r="F8" s="181" t="s">
        <v>159</v>
      </c>
      <c r="G8" s="181" t="s">
        <v>160</v>
      </c>
      <c r="H8" s="181" t="s">
        <v>161</v>
      </c>
      <c r="I8" s="181"/>
      <c r="J8" s="175"/>
      <c r="K8" s="160"/>
      <c r="L8" s="160" t="s">
        <v>135</v>
      </c>
      <c r="M8" s="182" t="s">
        <v>144</v>
      </c>
      <c r="N8" s="94" t="s">
        <v>145</v>
      </c>
      <c r="AA8" s="148">
        <f>IF(OR(J8="Fail",ISBLANK(J8)),INDEX('Issue Code Table'!C:C,MATCH(M:M,'Issue Code Table'!A:A,0)),IF(L8="Critical",6,IF(L8="Significant",5,IF(L8="Moderate",3,2))))</f>
        <v>5</v>
      </c>
    </row>
    <row r="9" spans="1:27" ht="69.75" customHeight="1" x14ac:dyDescent="0.25">
      <c r="A9" s="181" t="s">
        <v>162</v>
      </c>
      <c r="B9" s="181" t="s">
        <v>151</v>
      </c>
      <c r="C9" s="181" t="s">
        <v>152</v>
      </c>
      <c r="D9" s="181" t="s">
        <v>120</v>
      </c>
      <c r="E9" s="181" t="s">
        <v>121</v>
      </c>
      <c r="F9" s="181" t="s">
        <v>163</v>
      </c>
      <c r="G9" s="181" t="s">
        <v>164</v>
      </c>
      <c r="H9" s="181" t="s">
        <v>165</v>
      </c>
      <c r="I9" s="181"/>
      <c r="J9" s="175"/>
      <c r="K9" s="160"/>
      <c r="L9" s="160" t="s">
        <v>135</v>
      </c>
      <c r="M9" s="182" t="s">
        <v>144</v>
      </c>
      <c r="N9" s="94" t="s">
        <v>145</v>
      </c>
      <c r="AA9" s="148">
        <f>IF(OR(J9="Fail",ISBLANK(J9)),INDEX('Issue Code Table'!C:C,MATCH(M:M,'Issue Code Table'!A:A,0)),IF(L9="Critical",6,IF(L9="Significant",5,IF(L9="Moderate",3,2))))</f>
        <v>5</v>
      </c>
    </row>
    <row r="10" spans="1:27" ht="97.5" customHeight="1" x14ac:dyDescent="0.25">
      <c r="A10" s="181" t="s">
        <v>166</v>
      </c>
      <c r="B10" s="181" t="s">
        <v>151</v>
      </c>
      <c r="C10" s="181" t="s">
        <v>152</v>
      </c>
      <c r="D10" s="181" t="s">
        <v>153</v>
      </c>
      <c r="E10" s="181" t="s">
        <v>167</v>
      </c>
      <c r="F10" s="181" t="s">
        <v>168</v>
      </c>
      <c r="G10" s="181" t="s">
        <v>169</v>
      </c>
      <c r="H10" s="181" t="s">
        <v>170</v>
      </c>
      <c r="I10" s="181"/>
      <c r="J10" s="175"/>
      <c r="K10" s="160"/>
      <c r="L10" s="160" t="s">
        <v>135</v>
      </c>
      <c r="M10" s="182" t="s">
        <v>144</v>
      </c>
      <c r="N10" s="94" t="s">
        <v>145</v>
      </c>
      <c r="AA10" s="148">
        <f>IF(OR(J10="Fail",ISBLANK(J10)),INDEX('Issue Code Table'!C:C,MATCH(M:M,'Issue Code Table'!A:A,0)),IF(L10="Critical",6,IF(L10="Significant",5,IF(L10="Moderate",3,2))))</f>
        <v>5</v>
      </c>
    </row>
    <row r="11" spans="1:27" ht="84.75" customHeight="1" x14ac:dyDescent="0.25">
      <c r="A11" s="181" t="s">
        <v>171</v>
      </c>
      <c r="B11" s="181" t="s">
        <v>151</v>
      </c>
      <c r="C11" s="181" t="s">
        <v>152</v>
      </c>
      <c r="D11" s="181" t="s">
        <v>153</v>
      </c>
      <c r="E11" s="181" t="s">
        <v>121</v>
      </c>
      <c r="F11" s="181" t="s">
        <v>172</v>
      </c>
      <c r="G11" s="181" t="s">
        <v>173</v>
      </c>
      <c r="H11" s="181" t="s">
        <v>174</v>
      </c>
      <c r="I11" s="181"/>
      <c r="J11" s="175"/>
      <c r="K11" s="160"/>
      <c r="L11" s="160" t="s">
        <v>135</v>
      </c>
      <c r="M11" s="182" t="s">
        <v>144</v>
      </c>
      <c r="N11" s="94" t="s">
        <v>145</v>
      </c>
      <c r="AA11" s="148">
        <f>IF(OR(J11="Fail",ISBLANK(J11)),INDEX('Issue Code Table'!C:C,MATCH(M:M,'Issue Code Table'!A:A,0)),IF(L11="Critical",6,IF(L11="Significant",5,IF(L11="Moderate",3,2))))</f>
        <v>5</v>
      </c>
    </row>
    <row r="12" spans="1:27" ht="108" customHeight="1" x14ac:dyDescent="0.25">
      <c r="A12" s="181" t="s">
        <v>175</v>
      </c>
      <c r="B12" s="181" t="s">
        <v>176</v>
      </c>
      <c r="C12" s="181" t="s">
        <v>177</v>
      </c>
      <c r="D12" s="181" t="s">
        <v>120</v>
      </c>
      <c r="E12" s="181" t="s">
        <v>121</v>
      </c>
      <c r="F12" s="181" t="s">
        <v>178</v>
      </c>
      <c r="G12" s="181" t="s">
        <v>179</v>
      </c>
      <c r="H12" s="181" t="s">
        <v>180</v>
      </c>
      <c r="I12" s="181"/>
      <c r="J12" s="175"/>
      <c r="K12" s="160"/>
      <c r="L12" s="160" t="s">
        <v>181</v>
      </c>
      <c r="M12" s="182" t="s">
        <v>182</v>
      </c>
      <c r="N12" s="175" t="s">
        <v>183</v>
      </c>
      <c r="AA12" s="148" t="e">
        <f>IF(OR(J12="Fail",ISBLANK(J12)),INDEX('Issue Code Table'!C:C,MATCH(M:M,'Issue Code Table'!A:A,0)),IF(L12="Critical",6,IF(L12="Significant",5,IF(L12="Moderate",3,2))))</f>
        <v>#N/A</v>
      </c>
    </row>
    <row r="13" spans="1:27" ht="115.5" customHeight="1" x14ac:dyDescent="0.25">
      <c r="A13" s="181" t="s">
        <v>184</v>
      </c>
      <c r="B13" s="181" t="s">
        <v>185</v>
      </c>
      <c r="C13" s="181" t="s">
        <v>186</v>
      </c>
      <c r="D13" s="181" t="s">
        <v>120</v>
      </c>
      <c r="E13" s="181" t="s">
        <v>121</v>
      </c>
      <c r="F13" s="181" t="s">
        <v>187</v>
      </c>
      <c r="G13" s="181" t="s">
        <v>188</v>
      </c>
      <c r="H13" s="181" t="s">
        <v>189</v>
      </c>
      <c r="I13" s="181"/>
      <c r="J13" s="175"/>
      <c r="K13" s="160"/>
      <c r="L13" s="160" t="s">
        <v>135</v>
      </c>
      <c r="M13" s="182" t="s">
        <v>190</v>
      </c>
      <c r="N13" s="94" t="s">
        <v>191</v>
      </c>
      <c r="AA13" s="148" t="e">
        <f>IF(OR(J13="Fail",ISBLANK(J13)),INDEX('Issue Code Table'!C:C,MATCH(M:M,'Issue Code Table'!A:A,0)),IF(L13="Critical",6,IF(L13="Significant",5,IF(L13="Moderate",3,2))))</f>
        <v>#N/A</v>
      </c>
    </row>
    <row r="14" spans="1:27" ht="117" customHeight="1" x14ac:dyDescent="0.25">
      <c r="A14" s="181" t="s">
        <v>192</v>
      </c>
      <c r="B14" s="181" t="s">
        <v>185</v>
      </c>
      <c r="C14" s="181" t="s">
        <v>186</v>
      </c>
      <c r="D14" s="181" t="s">
        <v>153</v>
      </c>
      <c r="E14" s="181" t="s">
        <v>121</v>
      </c>
      <c r="F14" s="181" t="s">
        <v>193</v>
      </c>
      <c r="G14" s="181" t="s">
        <v>194</v>
      </c>
      <c r="H14" s="181" t="s">
        <v>195</v>
      </c>
      <c r="I14" s="181"/>
      <c r="J14" s="175"/>
      <c r="K14" s="160"/>
      <c r="L14" s="160" t="s">
        <v>196</v>
      </c>
      <c r="M14" s="182" t="s">
        <v>197</v>
      </c>
      <c r="N14" s="94" t="s">
        <v>198</v>
      </c>
      <c r="AA14" s="148" t="e">
        <f>IF(OR(J14="Fail",ISBLANK(J14)),INDEX('Issue Code Table'!C:C,MATCH(M:M,'Issue Code Table'!A:A,0)),IF(L14="Critical",6,IF(L14="Significant",5,IF(L14="Moderate",3,2))))</f>
        <v>#N/A</v>
      </c>
    </row>
    <row r="15" spans="1:27" ht="78" customHeight="1" x14ac:dyDescent="0.25">
      <c r="A15" s="181" t="s">
        <v>199</v>
      </c>
      <c r="B15" s="181" t="s">
        <v>200</v>
      </c>
      <c r="C15" s="181" t="s">
        <v>201</v>
      </c>
      <c r="D15" s="181" t="s">
        <v>153</v>
      </c>
      <c r="E15" s="181" t="s">
        <v>121</v>
      </c>
      <c r="F15" s="181" t="s">
        <v>202</v>
      </c>
      <c r="G15" s="181" t="s">
        <v>1425</v>
      </c>
      <c r="H15" s="181" t="s">
        <v>203</v>
      </c>
      <c r="I15" s="181"/>
      <c r="J15" s="175"/>
      <c r="K15" s="160"/>
      <c r="L15" s="160" t="s">
        <v>196</v>
      </c>
      <c r="M15" s="182" t="s">
        <v>204</v>
      </c>
      <c r="N15" s="94" t="s">
        <v>205</v>
      </c>
      <c r="AA15" s="148">
        <f>IF(OR(J15="Fail",ISBLANK(J15)),INDEX('Issue Code Table'!C:C,MATCH(M:M,'Issue Code Table'!A:A,0)),IF(L15="Critical",6,IF(L15="Significant",5,IF(L15="Moderate",3,2))))</f>
        <v>4</v>
      </c>
    </row>
    <row r="16" spans="1:27" ht="94.5" customHeight="1" x14ac:dyDescent="0.25">
      <c r="A16" s="181" t="s">
        <v>206</v>
      </c>
      <c r="B16" s="181" t="s">
        <v>207</v>
      </c>
      <c r="C16" s="181" t="s">
        <v>208</v>
      </c>
      <c r="D16" s="181" t="s">
        <v>120</v>
      </c>
      <c r="E16" s="181" t="s">
        <v>121</v>
      </c>
      <c r="F16" s="181" t="s">
        <v>209</v>
      </c>
      <c r="G16" s="181" t="s">
        <v>210</v>
      </c>
      <c r="H16" s="181" t="s">
        <v>211</v>
      </c>
      <c r="I16" s="181"/>
      <c r="J16" s="175"/>
      <c r="K16" s="160"/>
      <c r="L16" s="160" t="s">
        <v>135</v>
      </c>
      <c r="M16" s="182" t="s">
        <v>212</v>
      </c>
      <c r="N16" s="94" t="s">
        <v>213</v>
      </c>
      <c r="AA16" s="148">
        <f>IF(OR(J16="Fail",ISBLANK(J16)),INDEX('Issue Code Table'!C:C,MATCH(M:M,'Issue Code Table'!A:A,0)),IF(L16="Critical",6,IF(L16="Significant",5,IF(L16="Moderate",3,2))))</f>
        <v>4</v>
      </c>
    </row>
    <row r="17" spans="1:27" ht="99" customHeight="1" x14ac:dyDescent="0.25">
      <c r="A17" s="181" t="s">
        <v>214</v>
      </c>
      <c r="B17" s="181" t="s">
        <v>207</v>
      </c>
      <c r="C17" s="181" t="s">
        <v>208</v>
      </c>
      <c r="D17" s="181" t="s">
        <v>120</v>
      </c>
      <c r="E17" s="181" t="s">
        <v>121</v>
      </c>
      <c r="F17" s="181" t="s">
        <v>215</v>
      </c>
      <c r="G17" s="181" t="s">
        <v>216</v>
      </c>
      <c r="H17" s="181" t="s">
        <v>217</v>
      </c>
      <c r="I17" s="181"/>
      <c r="J17" s="175"/>
      <c r="K17" s="160"/>
      <c r="L17" s="160" t="s">
        <v>135</v>
      </c>
      <c r="M17" s="182" t="s">
        <v>218</v>
      </c>
      <c r="N17" s="94" t="s">
        <v>219</v>
      </c>
      <c r="AA17" s="148">
        <f>IF(OR(J17="Fail",ISBLANK(J17)),INDEX('Issue Code Table'!C:C,MATCH(M:M,'Issue Code Table'!A:A,0)),IF(L17="Critical",6,IF(L17="Significant",5,IF(L17="Moderate",3,2))))</f>
        <v>5</v>
      </c>
    </row>
    <row r="18" spans="1:27" ht="102.75" customHeight="1" x14ac:dyDescent="0.25">
      <c r="A18" s="181" t="s">
        <v>220</v>
      </c>
      <c r="B18" s="181" t="s">
        <v>207</v>
      </c>
      <c r="C18" s="181" t="s">
        <v>208</v>
      </c>
      <c r="D18" s="181" t="s">
        <v>153</v>
      </c>
      <c r="E18" s="181" t="s">
        <v>121</v>
      </c>
      <c r="F18" s="181" t="s">
        <v>221</v>
      </c>
      <c r="G18" s="181" t="s">
        <v>222</v>
      </c>
      <c r="H18" s="181" t="s">
        <v>223</v>
      </c>
      <c r="I18" s="181"/>
      <c r="J18" s="175"/>
      <c r="K18" s="160"/>
      <c r="L18" s="160" t="s">
        <v>135</v>
      </c>
      <c r="M18" s="182" t="s">
        <v>224</v>
      </c>
      <c r="N18" s="94" t="s">
        <v>225</v>
      </c>
      <c r="AA18" s="148">
        <f>IF(OR(J18="Fail",ISBLANK(J18)),INDEX('Issue Code Table'!C:C,MATCH(M:M,'Issue Code Table'!A:A,0)),IF(L18="Critical",6,IF(L18="Significant",5,IF(L18="Moderate",3,2))))</f>
        <v>5</v>
      </c>
    </row>
    <row r="19" spans="1:27" ht="90.75" customHeight="1" x14ac:dyDescent="0.25">
      <c r="A19" s="181" t="s">
        <v>226</v>
      </c>
      <c r="B19" s="181" t="s">
        <v>207</v>
      </c>
      <c r="C19" s="181" t="s">
        <v>208</v>
      </c>
      <c r="D19" s="181" t="s">
        <v>120</v>
      </c>
      <c r="E19" s="181" t="s">
        <v>121</v>
      </c>
      <c r="F19" s="181" t="s">
        <v>227</v>
      </c>
      <c r="G19" s="181" t="s">
        <v>228</v>
      </c>
      <c r="H19" s="181" t="s">
        <v>229</v>
      </c>
      <c r="I19" s="181"/>
      <c r="J19" s="175"/>
      <c r="K19" s="160"/>
      <c r="L19" s="160" t="s">
        <v>196</v>
      </c>
      <c r="M19" s="182" t="s">
        <v>230</v>
      </c>
      <c r="N19" s="94" t="s">
        <v>231</v>
      </c>
      <c r="AA19" s="148">
        <f>IF(OR(J19="Fail",ISBLANK(J19)),INDEX('Issue Code Table'!C:C,MATCH(M:M,'Issue Code Table'!A:A,0)),IF(L19="Critical",6,IF(L19="Significant",5,IF(L19="Moderate",3,2))))</f>
        <v>4</v>
      </c>
    </row>
    <row r="20" spans="1:27" ht="87.5" x14ac:dyDescent="0.25">
      <c r="A20" s="181" t="s">
        <v>232</v>
      </c>
      <c r="B20" s="181" t="s">
        <v>207</v>
      </c>
      <c r="C20" s="181" t="s">
        <v>208</v>
      </c>
      <c r="D20" s="181" t="s">
        <v>120</v>
      </c>
      <c r="E20" s="181" t="s">
        <v>121</v>
      </c>
      <c r="F20" s="181" t="s">
        <v>233</v>
      </c>
      <c r="G20" s="181" t="s">
        <v>234</v>
      </c>
      <c r="H20" s="181" t="s">
        <v>235</v>
      </c>
      <c r="I20" s="181"/>
      <c r="J20" s="175"/>
      <c r="K20" s="160"/>
      <c r="L20" s="160" t="s">
        <v>135</v>
      </c>
      <c r="M20" s="182" t="s">
        <v>1088</v>
      </c>
      <c r="N20" s="94" t="s">
        <v>1388</v>
      </c>
      <c r="AA20" s="148">
        <f>IF(OR(J20="Fail",ISBLANK(J20)),INDEX('Issue Code Table'!C:C,MATCH(M:M,'Issue Code Table'!A:A,0)),IF(L20="Critical",6,IF(L20="Significant",5,IF(L20="Moderate",3,2))))</f>
        <v>5</v>
      </c>
    </row>
    <row r="21" spans="1:27" ht="74.25" customHeight="1" x14ac:dyDescent="0.25">
      <c r="A21" s="181" t="s">
        <v>236</v>
      </c>
      <c r="B21" s="181" t="s">
        <v>207</v>
      </c>
      <c r="C21" s="181" t="s">
        <v>208</v>
      </c>
      <c r="D21" s="181" t="s">
        <v>153</v>
      </c>
      <c r="E21" s="181" t="s">
        <v>121</v>
      </c>
      <c r="F21" s="181" t="s">
        <v>237</v>
      </c>
      <c r="G21" s="181" t="s">
        <v>238</v>
      </c>
      <c r="H21" s="181" t="s">
        <v>239</v>
      </c>
      <c r="I21" s="181"/>
      <c r="J21" s="175"/>
      <c r="K21" s="160"/>
      <c r="L21" s="160" t="s">
        <v>135</v>
      </c>
      <c r="M21" s="182" t="s">
        <v>224</v>
      </c>
      <c r="N21" s="94" t="s">
        <v>225</v>
      </c>
      <c r="AA21" s="148">
        <f>IF(OR(J21="Fail",ISBLANK(J21)),INDEX('Issue Code Table'!C:C,MATCH(M:M,'Issue Code Table'!A:A,0)),IF(L21="Critical",6,IF(L21="Significant",5,IF(L21="Moderate",3,2))))</f>
        <v>5</v>
      </c>
    </row>
    <row r="22" spans="1:27" ht="62.5" x14ac:dyDescent="0.25">
      <c r="A22" s="181" t="s">
        <v>240</v>
      </c>
      <c r="B22" s="181" t="s">
        <v>207</v>
      </c>
      <c r="C22" s="181" t="s">
        <v>208</v>
      </c>
      <c r="D22" s="181" t="s">
        <v>158</v>
      </c>
      <c r="E22" s="181" t="s">
        <v>121</v>
      </c>
      <c r="F22" s="181" t="s">
        <v>241</v>
      </c>
      <c r="G22" s="181" t="s">
        <v>242</v>
      </c>
      <c r="H22" s="181" t="s">
        <v>243</v>
      </c>
      <c r="I22" s="181"/>
      <c r="J22" s="175"/>
      <c r="K22" s="160"/>
      <c r="L22" s="160" t="s">
        <v>196</v>
      </c>
      <c r="M22" s="182" t="s">
        <v>244</v>
      </c>
      <c r="N22" s="94" t="s">
        <v>245</v>
      </c>
      <c r="AA22" s="148">
        <f>IF(OR(J22="Fail",ISBLANK(J22)),INDEX('Issue Code Table'!C:C,MATCH(M:M,'Issue Code Table'!A:A,0)),IF(L22="Critical",6,IF(L22="Significant",5,IF(L22="Moderate",3,2))))</f>
        <v>4</v>
      </c>
    </row>
    <row r="23" spans="1:27" ht="84" customHeight="1" x14ac:dyDescent="0.25">
      <c r="A23" s="181" t="s">
        <v>246</v>
      </c>
      <c r="B23" s="181" t="s">
        <v>207</v>
      </c>
      <c r="C23" s="181" t="s">
        <v>208</v>
      </c>
      <c r="D23" s="181" t="s">
        <v>120</v>
      </c>
      <c r="E23" s="181" t="s">
        <v>121</v>
      </c>
      <c r="F23" s="181" t="s">
        <v>247</v>
      </c>
      <c r="G23" s="181" t="s">
        <v>248</v>
      </c>
      <c r="H23" s="181" t="s">
        <v>249</v>
      </c>
      <c r="I23" s="181"/>
      <c r="J23" s="175"/>
      <c r="K23" s="160"/>
      <c r="L23" s="160" t="s">
        <v>135</v>
      </c>
      <c r="M23" s="182" t="s">
        <v>250</v>
      </c>
      <c r="N23" s="94" t="s">
        <v>251</v>
      </c>
      <c r="AA23" s="148" t="e">
        <f>IF(OR(J23="Fail",ISBLANK(J23)),INDEX('Issue Code Table'!C:C,MATCH(M:M,'Issue Code Table'!A:A,0)),IF(L23="Critical",6,IF(L23="Significant",5,IF(L23="Moderate",3,2))))</f>
        <v>#N/A</v>
      </c>
    </row>
    <row r="24" spans="1:27" ht="76.5" customHeight="1" x14ac:dyDescent="0.25">
      <c r="A24" s="181" t="s">
        <v>252</v>
      </c>
      <c r="B24" s="181" t="s">
        <v>253</v>
      </c>
      <c r="C24" s="181" t="s">
        <v>254</v>
      </c>
      <c r="D24" s="181" t="s">
        <v>153</v>
      </c>
      <c r="E24" s="181" t="s">
        <v>255</v>
      </c>
      <c r="F24" s="181" t="s">
        <v>256</v>
      </c>
      <c r="G24" s="181" t="s">
        <v>257</v>
      </c>
      <c r="H24" s="181" t="s">
        <v>258</v>
      </c>
      <c r="I24" s="181"/>
      <c r="J24" s="175"/>
      <c r="K24" s="160"/>
      <c r="L24" s="160" t="s">
        <v>135</v>
      </c>
      <c r="M24" s="182" t="s">
        <v>224</v>
      </c>
      <c r="N24" s="94" t="s">
        <v>225</v>
      </c>
      <c r="AA24" s="148">
        <f>IF(OR(J24="Fail",ISBLANK(J24)),INDEX('Issue Code Table'!C:C,MATCH(M:M,'Issue Code Table'!A:A,0)),IF(L24="Critical",6,IF(L24="Significant",5,IF(L24="Moderate",3,2))))</f>
        <v>5</v>
      </c>
    </row>
    <row r="25" spans="1:27" ht="87.75" customHeight="1" x14ac:dyDescent="0.25">
      <c r="A25" s="181" t="s">
        <v>259</v>
      </c>
      <c r="B25" s="181" t="s">
        <v>253</v>
      </c>
      <c r="C25" s="181" t="s">
        <v>254</v>
      </c>
      <c r="D25" s="181" t="s">
        <v>153</v>
      </c>
      <c r="E25" s="181" t="s">
        <v>255</v>
      </c>
      <c r="F25" s="181" t="s">
        <v>260</v>
      </c>
      <c r="G25" s="181" t="s">
        <v>261</v>
      </c>
      <c r="H25" s="181" t="s">
        <v>262</v>
      </c>
      <c r="I25" s="181"/>
      <c r="J25" s="175"/>
      <c r="K25" s="160"/>
      <c r="L25" s="160" t="s">
        <v>135</v>
      </c>
      <c r="M25" s="182" t="s">
        <v>212</v>
      </c>
      <c r="N25" s="94" t="s">
        <v>213</v>
      </c>
      <c r="AA25" s="148">
        <f>IF(OR(J25="Fail",ISBLANK(J25)),INDEX('Issue Code Table'!C:C,MATCH(M:M,'Issue Code Table'!A:A,0)),IF(L25="Critical",6,IF(L25="Significant",5,IF(L25="Moderate",3,2))))</f>
        <v>4</v>
      </c>
    </row>
    <row r="26" spans="1:27" ht="102" customHeight="1" x14ac:dyDescent="0.25">
      <c r="A26" s="181" t="s">
        <v>263</v>
      </c>
      <c r="B26" s="181" t="s">
        <v>253</v>
      </c>
      <c r="C26" s="181" t="s">
        <v>254</v>
      </c>
      <c r="D26" s="181" t="s">
        <v>120</v>
      </c>
      <c r="E26" s="181" t="s">
        <v>121</v>
      </c>
      <c r="F26" s="181" t="s">
        <v>264</v>
      </c>
      <c r="G26" s="181" t="s">
        <v>265</v>
      </c>
      <c r="H26" s="181" t="s">
        <v>266</v>
      </c>
      <c r="I26" s="181"/>
      <c r="J26" s="175"/>
      <c r="K26" s="160"/>
      <c r="L26" s="160" t="s">
        <v>135</v>
      </c>
      <c r="M26" s="182" t="s">
        <v>267</v>
      </c>
      <c r="N26" s="94" t="s">
        <v>268</v>
      </c>
      <c r="AA26" s="148">
        <f>IF(OR(J26="Fail",ISBLANK(J26)),INDEX('Issue Code Table'!C:C,MATCH(M:M,'Issue Code Table'!A:A,0)),IF(L26="Critical",6,IF(L26="Significant",5,IF(L26="Moderate",3,2))))</f>
        <v>6</v>
      </c>
    </row>
    <row r="27" spans="1:27" ht="55.5" customHeight="1" x14ac:dyDescent="0.25">
      <c r="A27" s="181" t="s">
        <v>269</v>
      </c>
      <c r="B27" s="181" t="s">
        <v>253</v>
      </c>
      <c r="C27" s="181" t="s">
        <v>254</v>
      </c>
      <c r="D27" s="181" t="s">
        <v>153</v>
      </c>
      <c r="E27" s="181" t="s">
        <v>121</v>
      </c>
      <c r="F27" s="181" t="s">
        <v>270</v>
      </c>
      <c r="G27" s="181" t="s">
        <v>271</v>
      </c>
      <c r="H27" s="181" t="s">
        <v>272</v>
      </c>
      <c r="I27" s="181"/>
      <c r="J27" s="175"/>
      <c r="K27" s="160"/>
      <c r="L27" s="160" t="s">
        <v>135</v>
      </c>
      <c r="M27" s="182" t="s">
        <v>224</v>
      </c>
      <c r="N27" s="94" t="s">
        <v>225</v>
      </c>
      <c r="AA27" s="148">
        <f>IF(OR(J27="Fail",ISBLANK(J27)),INDEX('Issue Code Table'!C:C,MATCH(M:M,'Issue Code Table'!A:A,0)),IF(L27="Critical",6,IF(L27="Significant",5,IF(L27="Moderate",3,2))))</f>
        <v>5</v>
      </c>
    </row>
    <row r="28" spans="1:27" ht="83.25" customHeight="1" x14ac:dyDescent="0.25">
      <c r="A28" s="181" t="s">
        <v>273</v>
      </c>
      <c r="B28" s="181" t="s">
        <v>253</v>
      </c>
      <c r="C28" s="181" t="s">
        <v>254</v>
      </c>
      <c r="D28" s="181" t="s">
        <v>153</v>
      </c>
      <c r="E28" s="181" t="s">
        <v>121</v>
      </c>
      <c r="F28" s="181" t="s">
        <v>274</v>
      </c>
      <c r="G28" s="181" t="s">
        <v>275</v>
      </c>
      <c r="H28" s="181" t="s">
        <v>276</v>
      </c>
      <c r="I28" s="181"/>
      <c r="J28" s="175"/>
      <c r="K28" s="160"/>
      <c r="L28" s="160" t="s">
        <v>135</v>
      </c>
      <c r="M28" s="182" t="s">
        <v>144</v>
      </c>
      <c r="N28" s="94" t="s">
        <v>145</v>
      </c>
      <c r="AA28" s="148">
        <f>IF(OR(J28="Fail",ISBLANK(J28)),INDEX('Issue Code Table'!C:C,MATCH(M:M,'Issue Code Table'!A:A,0)),IF(L28="Critical",6,IF(L28="Significant",5,IF(L28="Moderate",3,2))))</f>
        <v>5</v>
      </c>
    </row>
    <row r="29" spans="1:27" ht="87.5" x14ac:dyDescent="0.25">
      <c r="A29" s="181" t="s">
        <v>277</v>
      </c>
      <c r="B29" s="181" t="s">
        <v>253</v>
      </c>
      <c r="C29" s="181" t="s">
        <v>254</v>
      </c>
      <c r="D29" s="181" t="s">
        <v>158</v>
      </c>
      <c r="E29" s="181" t="s">
        <v>121</v>
      </c>
      <c r="F29" s="181" t="s">
        <v>278</v>
      </c>
      <c r="G29" s="181" t="s">
        <v>279</v>
      </c>
      <c r="H29" s="181" t="s">
        <v>280</v>
      </c>
      <c r="I29" s="181"/>
      <c r="J29" s="175"/>
      <c r="K29" s="160"/>
      <c r="L29" s="160" t="s">
        <v>135</v>
      </c>
      <c r="M29" s="182" t="s">
        <v>224</v>
      </c>
      <c r="N29" s="94" t="s">
        <v>225</v>
      </c>
      <c r="AA29" s="148">
        <f>IF(OR(J29="Fail",ISBLANK(J29)),INDEX('Issue Code Table'!C:C,MATCH(M:M,'Issue Code Table'!A:A,0)),IF(L29="Critical",6,IF(L29="Significant",5,IF(L29="Moderate",3,2))))</f>
        <v>5</v>
      </c>
    </row>
    <row r="30" spans="1:27" ht="112.5" customHeight="1" x14ac:dyDescent="0.25">
      <c r="A30" s="181" t="s">
        <v>281</v>
      </c>
      <c r="B30" s="181" t="s">
        <v>253</v>
      </c>
      <c r="C30" s="181" t="s">
        <v>254</v>
      </c>
      <c r="D30" s="181" t="s">
        <v>153</v>
      </c>
      <c r="E30" s="181" t="s">
        <v>255</v>
      </c>
      <c r="F30" s="181" t="s">
        <v>282</v>
      </c>
      <c r="G30" s="181" t="s">
        <v>283</v>
      </c>
      <c r="H30" s="181" t="s">
        <v>284</v>
      </c>
      <c r="I30" s="181"/>
      <c r="J30" s="175"/>
      <c r="K30" s="160"/>
      <c r="L30" s="160" t="s">
        <v>135</v>
      </c>
      <c r="M30" s="182" t="s">
        <v>144</v>
      </c>
      <c r="N30" s="94" t="s">
        <v>145</v>
      </c>
      <c r="AA30" s="148">
        <f>IF(OR(J30="Fail",ISBLANK(J30)),INDEX('Issue Code Table'!C:C,MATCH(M:M,'Issue Code Table'!A:A,0)),IF(L30="Critical",6,IF(L30="Significant",5,IF(L30="Moderate",3,2))))</f>
        <v>5</v>
      </c>
    </row>
    <row r="31" spans="1:27" ht="87.5" x14ac:dyDescent="0.25">
      <c r="A31" s="181" t="s">
        <v>285</v>
      </c>
      <c r="B31" s="181" t="s">
        <v>253</v>
      </c>
      <c r="C31" s="181" t="s">
        <v>254</v>
      </c>
      <c r="D31" s="181" t="s">
        <v>153</v>
      </c>
      <c r="E31" s="181" t="s">
        <v>121</v>
      </c>
      <c r="F31" s="181" t="s">
        <v>286</v>
      </c>
      <c r="G31" s="181" t="s">
        <v>287</v>
      </c>
      <c r="H31" s="181" t="s">
        <v>288</v>
      </c>
      <c r="I31" s="181"/>
      <c r="J31" s="175"/>
      <c r="K31" s="160"/>
      <c r="L31" s="160" t="s">
        <v>135</v>
      </c>
      <c r="M31" s="182" t="s">
        <v>224</v>
      </c>
      <c r="N31" s="94" t="s">
        <v>225</v>
      </c>
      <c r="AA31" s="148">
        <f>IF(OR(J31="Fail",ISBLANK(J31)),INDEX('Issue Code Table'!C:C,MATCH(M:M,'Issue Code Table'!A:A,0)),IF(L31="Critical",6,IF(L31="Significant",5,IF(L31="Moderate",3,2))))</f>
        <v>5</v>
      </c>
    </row>
    <row r="32" spans="1:27" ht="86.25" customHeight="1" x14ac:dyDescent="0.25">
      <c r="A32" s="181" t="s">
        <v>289</v>
      </c>
      <c r="B32" s="181" t="s">
        <v>253</v>
      </c>
      <c r="C32" s="181" t="s">
        <v>254</v>
      </c>
      <c r="D32" s="181" t="s">
        <v>153</v>
      </c>
      <c r="E32" s="181" t="s">
        <v>121</v>
      </c>
      <c r="F32" s="181" t="s">
        <v>290</v>
      </c>
      <c r="G32" s="181" t="s">
        <v>291</v>
      </c>
      <c r="H32" s="181" t="s">
        <v>292</v>
      </c>
      <c r="I32" s="181"/>
      <c r="J32" s="175"/>
      <c r="K32" s="160"/>
      <c r="L32" s="160" t="s">
        <v>135</v>
      </c>
      <c r="M32" s="182" t="s">
        <v>224</v>
      </c>
      <c r="N32" s="94" t="s">
        <v>225</v>
      </c>
      <c r="AA32" s="148">
        <f>IF(OR(J32="Fail",ISBLANK(J32)),INDEX('Issue Code Table'!C:C,MATCH(M:M,'Issue Code Table'!A:A,0)),IF(L32="Critical",6,IF(L32="Significant",5,IF(L32="Moderate",3,2))))</f>
        <v>5</v>
      </c>
    </row>
    <row r="33" spans="1:27" ht="83.25" customHeight="1" x14ac:dyDescent="0.25">
      <c r="A33" s="181" t="s">
        <v>293</v>
      </c>
      <c r="B33" s="181" t="s">
        <v>294</v>
      </c>
      <c r="C33" s="181" t="s">
        <v>295</v>
      </c>
      <c r="D33" s="181" t="s">
        <v>153</v>
      </c>
      <c r="E33" s="181" t="s">
        <v>121</v>
      </c>
      <c r="F33" s="181" t="s">
        <v>296</v>
      </c>
      <c r="G33" s="181" t="s">
        <v>297</v>
      </c>
      <c r="H33" s="181" t="s">
        <v>298</v>
      </c>
      <c r="I33" s="181"/>
      <c r="J33" s="175"/>
      <c r="K33" s="160"/>
      <c r="L33" s="160" t="s">
        <v>196</v>
      </c>
      <c r="M33" s="182" t="s">
        <v>299</v>
      </c>
      <c r="N33" s="94" t="s">
        <v>300</v>
      </c>
      <c r="AA33" s="148">
        <f>IF(OR(J33="Fail",ISBLANK(J33)),INDEX('Issue Code Table'!C:C,MATCH(M:M,'Issue Code Table'!A:A,0)),IF(L33="Critical",6,IF(L33="Significant",5,IF(L33="Moderate",3,2))))</f>
        <v>4</v>
      </c>
    </row>
    <row r="34" spans="1:27" ht="69.75" customHeight="1" x14ac:dyDescent="0.25">
      <c r="A34" s="181" t="s">
        <v>301</v>
      </c>
      <c r="B34" s="181" t="s">
        <v>302</v>
      </c>
      <c r="C34" s="181" t="s">
        <v>303</v>
      </c>
      <c r="D34" s="181" t="s">
        <v>120</v>
      </c>
      <c r="E34" s="181" t="s">
        <v>121</v>
      </c>
      <c r="F34" s="181" t="s">
        <v>304</v>
      </c>
      <c r="G34" s="181" t="s">
        <v>305</v>
      </c>
      <c r="H34" s="181" t="s">
        <v>306</v>
      </c>
      <c r="I34" s="181"/>
      <c r="J34" s="175"/>
      <c r="K34" s="160"/>
      <c r="L34" s="160" t="s">
        <v>135</v>
      </c>
      <c r="M34" s="182" t="s">
        <v>307</v>
      </c>
      <c r="N34" s="94" t="s">
        <v>308</v>
      </c>
      <c r="AA34" s="148">
        <f>IF(OR(J34="Fail",ISBLANK(J34)),INDEX('Issue Code Table'!C:C,MATCH(M:M,'Issue Code Table'!A:A,0)),IF(L34="Critical",6,IF(L34="Significant",5,IF(L34="Moderate",3,2))))</f>
        <v>5</v>
      </c>
    </row>
    <row r="35" spans="1:27" ht="100" x14ac:dyDescent="0.25">
      <c r="A35" s="181" t="s">
        <v>309</v>
      </c>
      <c r="B35" s="181" t="s">
        <v>310</v>
      </c>
      <c r="C35" s="181" t="s">
        <v>311</v>
      </c>
      <c r="D35" s="181" t="s">
        <v>120</v>
      </c>
      <c r="E35" s="181" t="s">
        <v>121</v>
      </c>
      <c r="F35" s="181" t="s">
        <v>312</v>
      </c>
      <c r="G35" s="181" t="s">
        <v>313</v>
      </c>
      <c r="H35" s="181" t="s">
        <v>314</v>
      </c>
      <c r="I35" s="181"/>
      <c r="J35" s="175"/>
      <c r="K35" s="160"/>
      <c r="L35" s="160" t="s">
        <v>196</v>
      </c>
      <c r="M35" s="182" t="s">
        <v>315</v>
      </c>
      <c r="N35" s="94" t="s">
        <v>316</v>
      </c>
      <c r="AA35" s="148">
        <f>IF(OR(J35="Fail",ISBLANK(J35)),INDEX('Issue Code Table'!C:C,MATCH(M:M,'Issue Code Table'!A:A,0)),IF(L35="Critical",6,IF(L35="Significant",5,IF(L35="Moderate",3,2))))</f>
        <v>4</v>
      </c>
    </row>
    <row r="36" spans="1:27" ht="86.25" customHeight="1" x14ac:dyDescent="0.25">
      <c r="A36" s="181" t="s">
        <v>317</v>
      </c>
      <c r="B36" s="181" t="s">
        <v>318</v>
      </c>
      <c r="C36" s="181" t="s">
        <v>319</v>
      </c>
      <c r="D36" s="181" t="s">
        <v>120</v>
      </c>
      <c r="E36" s="181" t="s">
        <v>121</v>
      </c>
      <c r="F36" s="181" t="s">
        <v>320</v>
      </c>
      <c r="G36" s="181" t="s">
        <v>1387</v>
      </c>
      <c r="H36" s="181" t="s">
        <v>321</v>
      </c>
      <c r="I36" s="181"/>
      <c r="J36" s="175"/>
      <c r="K36" s="160"/>
      <c r="L36" s="160" t="s">
        <v>135</v>
      </c>
      <c r="M36" s="182" t="s">
        <v>322</v>
      </c>
      <c r="N36" s="94" t="s">
        <v>323</v>
      </c>
      <c r="AA36" s="148" t="e">
        <f>IF(OR(J36="Fail",ISBLANK(J36)),INDEX('Issue Code Table'!C:C,MATCH(M:M,'Issue Code Table'!A:A,0)),IF(L36="Critical",6,IF(L36="Significant",5,IF(L36="Moderate",3,2))))</f>
        <v>#N/A</v>
      </c>
    </row>
    <row r="37" spans="1:27" ht="99" customHeight="1" x14ac:dyDescent="0.25">
      <c r="A37" s="181" t="s">
        <v>324</v>
      </c>
      <c r="B37" s="181" t="s">
        <v>325</v>
      </c>
      <c r="C37" s="181" t="s">
        <v>326</v>
      </c>
      <c r="D37" s="181" t="s">
        <v>120</v>
      </c>
      <c r="E37" s="181" t="s">
        <v>121</v>
      </c>
      <c r="F37" s="181" t="s">
        <v>327</v>
      </c>
      <c r="G37" s="181" t="s">
        <v>328</v>
      </c>
      <c r="H37" s="181" t="s">
        <v>329</v>
      </c>
      <c r="I37" s="181"/>
      <c r="J37" s="175"/>
      <c r="K37" s="160"/>
      <c r="L37" s="160" t="s">
        <v>135</v>
      </c>
      <c r="M37" s="182" t="s">
        <v>330</v>
      </c>
      <c r="N37" s="94" t="s">
        <v>331</v>
      </c>
      <c r="AA37" s="148" t="e">
        <f>IF(OR(J37="Fail",ISBLANK(J37)),INDEX('Issue Code Table'!C:C,MATCH(M:M,'Issue Code Table'!A:A,0)),IF(L37="Critical",6,IF(L37="Significant",5,IF(L37="Moderate",3,2))))</f>
        <v>#N/A</v>
      </c>
    </row>
    <row r="38" spans="1:27" ht="97.5" customHeight="1" x14ac:dyDescent="0.25">
      <c r="A38" s="181" t="s">
        <v>332</v>
      </c>
      <c r="B38" s="181" t="s">
        <v>325</v>
      </c>
      <c r="C38" s="181" t="s">
        <v>326</v>
      </c>
      <c r="D38" s="181" t="s">
        <v>153</v>
      </c>
      <c r="E38" s="181" t="s">
        <v>121</v>
      </c>
      <c r="F38" s="181" t="s">
        <v>333</v>
      </c>
      <c r="G38" s="181" t="s">
        <v>334</v>
      </c>
      <c r="H38" s="181" t="s">
        <v>335</v>
      </c>
      <c r="I38" s="181"/>
      <c r="J38" s="175"/>
      <c r="K38" s="160" t="s">
        <v>336</v>
      </c>
      <c r="L38" s="160" t="s">
        <v>135</v>
      </c>
      <c r="M38" s="182" t="s">
        <v>337</v>
      </c>
      <c r="N38" s="94" t="s">
        <v>338</v>
      </c>
      <c r="AA38" s="148">
        <f>IF(OR(J38="Fail",ISBLANK(J38)),INDEX('Issue Code Table'!C:C,MATCH(M:M,'Issue Code Table'!A:A,0)),IF(L38="Critical",6,IF(L38="Significant",5,IF(L38="Moderate",3,2))))</f>
        <v>6</v>
      </c>
    </row>
    <row r="39" spans="1:27" ht="54.75" customHeight="1" x14ac:dyDescent="0.25">
      <c r="A39" s="181" t="s">
        <v>339</v>
      </c>
      <c r="B39" s="181" t="s">
        <v>340</v>
      </c>
      <c r="C39" s="181" t="s">
        <v>341</v>
      </c>
      <c r="D39" s="181" t="s">
        <v>153</v>
      </c>
      <c r="E39" s="181" t="s">
        <v>121</v>
      </c>
      <c r="F39" s="181" t="s">
        <v>342</v>
      </c>
      <c r="G39" s="181" t="s">
        <v>1390</v>
      </c>
      <c r="H39" s="181" t="s">
        <v>343</v>
      </c>
      <c r="I39" s="181"/>
      <c r="J39" s="175"/>
      <c r="K39" s="160"/>
      <c r="L39" s="160" t="s">
        <v>135</v>
      </c>
      <c r="M39" s="182" t="s">
        <v>344</v>
      </c>
      <c r="N39" s="94" t="s">
        <v>345</v>
      </c>
      <c r="AA39" s="148" t="e">
        <f>IF(OR(J39="Fail",ISBLANK(J39)),INDEX('Issue Code Table'!C:C,MATCH(M:M,'Issue Code Table'!A:A,0)),IF(L39="Critical",6,IF(L39="Significant",5,IF(L39="Moderate",3,2))))</f>
        <v>#N/A</v>
      </c>
    </row>
    <row r="40" spans="1:27" ht="125" x14ac:dyDescent="0.25">
      <c r="A40" s="181" t="s">
        <v>346</v>
      </c>
      <c r="B40" s="181" t="s">
        <v>151</v>
      </c>
      <c r="C40" s="181" t="s">
        <v>152</v>
      </c>
      <c r="D40" s="181" t="s">
        <v>120</v>
      </c>
      <c r="E40" s="181" t="s">
        <v>121</v>
      </c>
      <c r="F40" s="181" t="s">
        <v>347</v>
      </c>
      <c r="G40" s="181" t="s">
        <v>348</v>
      </c>
      <c r="H40" s="181" t="s">
        <v>349</v>
      </c>
      <c r="I40" s="181"/>
      <c r="J40" s="175"/>
      <c r="K40" s="160"/>
      <c r="L40" s="160" t="s">
        <v>196</v>
      </c>
      <c r="M40" s="182" t="s">
        <v>230</v>
      </c>
      <c r="N40" s="94" t="s">
        <v>231</v>
      </c>
      <c r="AA40" s="148">
        <f>IF(OR(J40="Fail",ISBLANK(J40)),INDEX('Issue Code Table'!C:C,MATCH(M:M,'Issue Code Table'!A:A,0)),IF(L40="Critical",6,IF(L40="Significant",5,IF(L40="Moderate",3,2))))</f>
        <v>4</v>
      </c>
    </row>
    <row r="41" spans="1:27" x14ac:dyDescent="0.25">
      <c r="A41" s="64"/>
      <c r="B41" s="180"/>
      <c r="C41" s="82"/>
      <c r="D41" s="64"/>
      <c r="E41" s="64"/>
      <c r="F41" s="64"/>
      <c r="G41" s="64"/>
      <c r="H41" s="64"/>
      <c r="I41" s="64"/>
      <c r="J41" s="64"/>
      <c r="K41" s="64"/>
      <c r="L41" s="64"/>
      <c r="M41" s="170"/>
      <c r="N41" s="173"/>
      <c r="AA41" s="64"/>
    </row>
    <row r="43" spans="1:27" hidden="1" x14ac:dyDescent="0.25"/>
    <row r="44" spans="1:27" hidden="1" x14ac:dyDescent="0.25">
      <c r="I44" t="s">
        <v>350</v>
      </c>
    </row>
    <row r="45" spans="1:27" hidden="1" x14ac:dyDescent="0.25">
      <c r="I45" t="s">
        <v>56</v>
      </c>
    </row>
    <row r="46" spans="1:27" hidden="1" x14ac:dyDescent="0.25">
      <c r="I46" t="s">
        <v>57</v>
      </c>
    </row>
    <row r="47" spans="1:27" hidden="1" x14ac:dyDescent="0.25">
      <c r="I47" t="s">
        <v>45</v>
      </c>
    </row>
    <row r="48" spans="1:27" hidden="1" x14ac:dyDescent="0.25">
      <c r="I48" t="s">
        <v>351</v>
      </c>
    </row>
    <row r="49" spans="9:9" hidden="1" x14ac:dyDescent="0.25">
      <c r="I49" t="s">
        <v>352</v>
      </c>
    </row>
    <row r="50" spans="9:9" hidden="1" x14ac:dyDescent="0.25">
      <c r="I50" t="s">
        <v>353</v>
      </c>
    </row>
    <row r="51" spans="9:9" hidden="1" x14ac:dyDescent="0.25"/>
    <row r="52" spans="9:9" hidden="1" x14ac:dyDescent="0.25">
      <c r="I52" s="147" t="s">
        <v>354</v>
      </c>
    </row>
    <row r="53" spans="9:9" hidden="1" x14ac:dyDescent="0.25">
      <c r="I53" s="149" t="s">
        <v>125</v>
      </c>
    </row>
    <row r="54" spans="9:9" hidden="1" x14ac:dyDescent="0.25">
      <c r="I54" s="147" t="s">
        <v>135</v>
      </c>
    </row>
    <row r="55" spans="9:9" hidden="1" x14ac:dyDescent="0.25">
      <c r="I55" s="147" t="s">
        <v>196</v>
      </c>
    </row>
    <row r="56" spans="9:9" hidden="1" x14ac:dyDescent="0.25">
      <c r="I56" s="147" t="s">
        <v>181</v>
      </c>
    </row>
    <row r="57" spans="9:9" hidden="1" x14ac:dyDescent="0.25"/>
  </sheetData>
  <protectedRanges>
    <protectedRange password="E1A2" sqref="M5:M11 M13:M18 M20:M27" name="Range1"/>
    <protectedRange password="E1A2" sqref="AA3:AA40" name="Range1_1_1"/>
    <protectedRange password="E1A2" sqref="M2:N2" name="Range1_5_1_1"/>
    <protectedRange password="E1A2" sqref="AA2" name="Range1_1_2"/>
    <protectedRange password="E1A2" sqref="M3:N3" name="Range1_2_1"/>
    <protectedRange password="E1A2" sqref="M4:N4" name="Range1_4"/>
    <protectedRange password="E1A2" sqref="M12:N12" name="Range1_1"/>
  </protectedRanges>
  <autoFilter ref="A2:AA40" xr:uid="{00000000-0009-0000-0000-000003000000}"/>
  <phoneticPr fontId="2" type="noConversion"/>
  <conditionalFormatting sqref="M3:M40">
    <cfRule type="expression" dxfId="3" priority="6" stopIfTrue="1">
      <formula>ISERROR(AA3)</formula>
    </cfRule>
  </conditionalFormatting>
  <conditionalFormatting sqref="J3:J40">
    <cfRule type="cellIs" dxfId="2" priority="2" stopIfTrue="1" operator="equal">
      <formula>"Pass"</formula>
    </cfRule>
    <cfRule type="cellIs" dxfId="1" priority="3" stopIfTrue="1" operator="equal">
      <formula>"Fail"</formula>
    </cfRule>
    <cfRule type="cellIs" dxfId="0" priority="4" stopIfTrue="1" operator="equal">
      <formula>"Info"</formula>
    </cfRule>
  </conditionalFormatting>
  <dataValidations count="2">
    <dataValidation type="list" allowBlank="1" showInputMessage="1" showErrorMessage="1" sqref="J3:J40" xr:uid="{00000000-0002-0000-0300-000000000000}">
      <formula1>$I$45:$I$48</formula1>
    </dataValidation>
    <dataValidation type="list" allowBlank="1" showInputMessage="1" showErrorMessage="1" sqref="L3:L40" xr:uid="{00000000-0002-0000-0300-000001000000}">
      <formula1>$I$53:$I$56</formula1>
    </dataValidation>
  </dataValidations>
  <printOptions horizontalCentered="1"/>
  <pageMargins left="0.25" right="0.25" top="0.5" bottom="0.5" header="0.25" footer="0.25"/>
  <pageSetup scale="65" orientation="landscape" horizontalDpi="1200" verticalDpi="1200" r:id="rId1"/>
  <headerFooter alignWithMargins="0">
    <oddHeader>&amp;CIRS Office of Safeguards SCSEM</oddHeader>
    <oddFooter>&amp;L&amp;F&amp;RPage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8">
    <pageSetUpPr fitToPage="1"/>
  </sheetPr>
  <dimension ref="A1:D30"/>
  <sheetViews>
    <sheetView showGridLines="0" zoomScale="80" zoomScaleNormal="80" workbookViewId="0">
      <pane ySplit="1" topLeftCell="A2" activePane="bottomLeft" state="frozen"/>
      <selection pane="bottomLeft" activeCell="B22" sqref="B22:D22"/>
    </sheetView>
  </sheetViews>
  <sheetFormatPr defaultRowHeight="12.5" x14ac:dyDescent="0.25"/>
  <cols>
    <col min="2" max="2" width="13.1796875" customWidth="1"/>
    <col min="3" max="3" width="84.453125" customWidth="1"/>
    <col min="4" max="4" width="29" customWidth="1"/>
  </cols>
  <sheetData>
    <row r="1" spans="1:4" ht="13" x14ac:dyDescent="0.3">
      <c r="A1" s="7" t="s">
        <v>355</v>
      </c>
      <c r="B1" s="8"/>
      <c r="C1" s="8"/>
      <c r="D1" s="8"/>
    </row>
    <row r="2" spans="1:4" ht="12.75" customHeight="1" thickBot="1" x14ac:dyDescent="0.3">
      <c r="A2" s="20" t="s">
        <v>356</v>
      </c>
      <c r="B2" s="20" t="s">
        <v>357</v>
      </c>
      <c r="C2" s="20" t="s">
        <v>358</v>
      </c>
      <c r="D2" s="20" t="s">
        <v>359</v>
      </c>
    </row>
    <row r="3" spans="1:4" ht="13" thickBot="1" x14ac:dyDescent="0.3">
      <c r="A3" s="2">
        <v>1</v>
      </c>
      <c r="B3" s="3">
        <v>41180</v>
      </c>
      <c r="C3" s="4" t="s">
        <v>360</v>
      </c>
      <c r="D3" s="201" t="s">
        <v>1431</v>
      </c>
    </row>
    <row r="4" spans="1:4" ht="13" thickBot="1" x14ac:dyDescent="0.3">
      <c r="A4" s="2">
        <v>1.1000000000000001</v>
      </c>
      <c r="B4" s="3">
        <v>41183</v>
      </c>
      <c r="C4" s="68" t="s">
        <v>361</v>
      </c>
      <c r="D4" s="201" t="s">
        <v>1431</v>
      </c>
    </row>
    <row r="5" spans="1:4" ht="25.5" thickBot="1" x14ac:dyDescent="0.3">
      <c r="A5" s="2">
        <v>1.2</v>
      </c>
      <c r="B5" s="3">
        <v>41317</v>
      </c>
      <c r="C5" s="81" t="s">
        <v>362</v>
      </c>
      <c r="D5" s="201" t="s">
        <v>1431</v>
      </c>
    </row>
    <row r="6" spans="1:4" ht="13" thickBot="1" x14ac:dyDescent="0.3">
      <c r="A6" s="2">
        <v>1.3</v>
      </c>
      <c r="B6" s="83">
        <v>41543</v>
      </c>
      <c r="C6" s="84" t="s">
        <v>363</v>
      </c>
      <c r="D6" s="201" t="s">
        <v>1431</v>
      </c>
    </row>
    <row r="7" spans="1:4" ht="13" thickBot="1" x14ac:dyDescent="0.3">
      <c r="A7" s="2">
        <v>1.4</v>
      </c>
      <c r="B7" s="152">
        <v>41740</v>
      </c>
      <c r="C7" s="4" t="s">
        <v>364</v>
      </c>
      <c r="D7" s="201" t="s">
        <v>1431</v>
      </c>
    </row>
    <row r="8" spans="1:4" ht="25.5" thickBot="1" x14ac:dyDescent="0.3">
      <c r="A8" s="151">
        <v>1.5</v>
      </c>
      <c r="B8" s="153">
        <v>42079</v>
      </c>
      <c r="C8" s="150" t="s">
        <v>365</v>
      </c>
      <c r="D8" s="201" t="s">
        <v>1431</v>
      </c>
    </row>
    <row r="9" spans="1:4" ht="13" thickBot="1" x14ac:dyDescent="0.3">
      <c r="A9" s="2">
        <v>2</v>
      </c>
      <c r="B9" s="5">
        <v>42454</v>
      </c>
      <c r="C9" s="81" t="s">
        <v>366</v>
      </c>
      <c r="D9" s="201" t="s">
        <v>1431</v>
      </c>
    </row>
    <row r="10" spans="1:4" ht="25.5" thickBot="1" x14ac:dyDescent="0.3">
      <c r="A10" s="184">
        <v>2.1</v>
      </c>
      <c r="B10" s="185">
        <v>42735</v>
      </c>
      <c r="C10" s="94" t="s">
        <v>367</v>
      </c>
      <c r="D10" s="201" t="s">
        <v>1431</v>
      </c>
    </row>
    <row r="11" spans="1:4" ht="13" thickBot="1" x14ac:dyDescent="0.3">
      <c r="A11" s="2">
        <v>2.1</v>
      </c>
      <c r="B11" s="3">
        <v>42766</v>
      </c>
      <c r="C11" s="4" t="s">
        <v>368</v>
      </c>
      <c r="D11" s="201" t="s">
        <v>1431</v>
      </c>
    </row>
    <row r="12" spans="1:4" ht="13" thickBot="1" x14ac:dyDescent="0.3">
      <c r="A12" s="2">
        <v>2.1</v>
      </c>
      <c r="B12" s="3">
        <v>43008</v>
      </c>
      <c r="C12" s="4" t="s">
        <v>369</v>
      </c>
      <c r="D12" s="201" t="s">
        <v>1431</v>
      </c>
    </row>
    <row r="13" spans="1:4" ht="13" thickBot="1" x14ac:dyDescent="0.3">
      <c r="A13" s="2">
        <v>2.1</v>
      </c>
      <c r="B13" s="5">
        <v>43373</v>
      </c>
      <c r="C13" s="4" t="s">
        <v>370</v>
      </c>
      <c r="D13" s="201" t="s">
        <v>1431</v>
      </c>
    </row>
    <row r="14" spans="1:4" ht="13" thickBot="1" x14ac:dyDescent="0.3">
      <c r="A14" s="191">
        <v>2.1</v>
      </c>
      <c r="B14" s="192">
        <v>43555</v>
      </c>
      <c r="C14" s="94" t="s">
        <v>369</v>
      </c>
      <c r="D14" s="201" t="s">
        <v>1431</v>
      </c>
    </row>
    <row r="15" spans="1:4" ht="13" thickBot="1" x14ac:dyDescent="0.3">
      <c r="A15" s="191">
        <v>2.2000000000000002</v>
      </c>
      <c r="B15" s="192">
        <v>43738</v>
      </c>
      <c r="C15" s="94" t="s">
        <v>371</v>
      </c>
      <c r="D15" s="201" t="s">
        <v>1431</v>
      </c>
    </row>
    <row r="16" spans="1:4" ht="13" thickBot="1" x14ac:dyDescent="0.3">
      <c r="A16" s="191">
        <v>2.2999999999999998</v>
      </c>
      <c r="B16" s="192">
        <v>43921</v>
      </c>
      <c r="C16" s="94" t="s">
        <v>369</v>
      </c>
      <c r="D16" s="201" t="s">
        <v>1431</v>
      </c>
    </row>
    <row r="17" spans="1:4" ht="13" thickBot="1" x14ac:dyDescent="0.3">
      <c r="A17" s="191">
        <v>2.4</v>
      </c>
      <c r="B17" s="192">
        <v>44104</v>
      </c>
      <c r="C17" s="94" t="s">
        <v>372</v>
      </c>
      <c r="D17" s="201" t="s">
        <v>1431</v>
      </c>
    </row>
    <row r="18" spans="1:4" ht="25.5" thickBot="1" x14ac:dyDescent="0.3">
      <c r="A18" s="191">
        <v>2.5</v>
      </c>
      <c r="B18" s="192">
        <v>44469</v>
      </c>
      <c r="C18" s="94" t="s">
        <v>1389</v>
      </c>
      <c r="D18" s="201" t="s">
        <v>1431</v>
      </c>
    </row>
    <row r="19" spans="1:4" ht="13" thickBot="1" x14ac:dyDescent="0.3">
      <c r="A19" s="191">
        <v>2.6</v>
      </c>
      <c r="B19" s="192">
        <v>44469</v>
      </c>
      <c r="C19" s="94" t="s">
        <v>370</v>
      </c>
      <c r="D19" s="201" t="s">
        <v>1431</v>
      </c>
    </row>
    <row r="20" spans="1:4" ht="13" thickBot="1" x14ac:dyDescent="0.3">
      <c r="A20" s="191">
        <v>2.7</v>
      </c>
      <c r="B20" s="192">
        <v>44834</v>
      </c>
      <c r="C20" s="94" t="s">
        <v>369</v>
      </c>
      <c r="D20" s="201" t="s">
        <v>1431</v>
      </c>
    </row>
    <row r="21" spans="1:4" x14ac:dyDescent="0.25">
      <c r="A21" s="191">
        <v>2.8</v>
      </c>
      <c r="B21" s="199">
        <v>45174</v>
      </c>
      <c r="C21" s="200" t="s">
        <v>1430</v>
      </c>
      <c r="D21" s="201" t="s">
        <v>1431</v>
      </c>
    </row>
    <row r="22" spans="1:4" x14ac:dyDescent="0.25">
      <c r="A22" s="191">
        <v>2.9</v>
      </c>
      <c r="B22" s="185">
        <v>45199</v>
      </c>
      <c r="C22" s="94" t="s">
        <v>1434</v>
      </c>
      <c r="D22" s="94" t="s">
        <v>1431</v>
      </c>
    </row>
    <row r="23" spans="1:4" x14ac:dyDescent="0.25">
      <c r="A23" s="191"/>
      <c r="B23" s="192"/>
      <c r="C23" s="94"/>
      <c r="D23" s="193"/>
    </row>
    <row r="24" spans="1:4" x14ac:dyDescent="0.25">
      <c r="A24" s="191"/>
      <c r="B24" s="192"/>
      <c r="C24" s="94"/>
      <c r="D24" s="193"/>
    </row>
    <row r="25" spans="1:4" x14ac:dyDescent="0.25">
      <c r="A25" s="191"/>
      <c r="B25" s="192"/>
      <c r="C25" s="94"/>
      <c r="D25" s="193"/>
    </row>
    <row r="26" spans="1:4" x14ac:dyDescent="0.25">
      <c r="A26" s="191"/>
      <c r="B26" s="192"/>
      <c r="C26" s="94"/>
      <c r="D26" s="193"/>
    </row>
    <row r="27" spans="1:4" x14ac:dyDescent="0.25">
      <c r="A27" s="191"/>
      <c r="B27" s="192"/>
      <c r="C27" s="94"/>
      <c r="D27" s="193"/>
    </row>
    <row r="28" spans="1:4" x14ac:dyDescent="0.25">
      <c r="A28" s="191"/>
      <c r="B28" s="192"/>
      <c r="C28" s="94"/>
      <c r="D28" s="193"/>
    </row>
    <row r="29" spans="1:4" x14ac:dyDescent="0.25">
      <c r="A29" s="191"/>
      <c r="B29" s="192"/>
      <c r="C29" s="94"/>
      <c r="D29" s="193"/>
    </row>
    <row r="30" spans="1:4" x14ac:dyDescent="0.25">
      <c r="A30" s="191"/>
      <c r="B30" s="192"/>
      <c r="C30" s="94"/>
      <c r="D30" s="193"/>
    </row>
  </sheetData>
  <phoneticPr fontId="2" type="noConversion"/>
  <printOptions horizontalCentered="1"/>
  <pageMargins left="0.25" right="0.25" top="0.5" bottom="0.5" header="0.25" footer="0.25"/>
  <pageSetup orientation="landscape" horizontalDpi="1200" verticalDpi="1200" r:id="rId1"/>
  <headerFooter alignWithMargins="0">
    <oddHeader>&amp;CIRS Office of Safeguards SCSEM</oddHeader>
    <oddFooter>&amp;L&amp;F&amp;RPage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51C293-BA25-4B3F-9F48-02BF12128548}">
  <sheetPr>
    <pageSetUpPr fitToPage="1"/>
  </sheetPr>
  <dimension ref="A1:D4"/>
  <sheetViews>
    <sheetView showGridLines="0" zoomScale="80" zoomScaleNormal="80" workbookViewId="0">
      <pane ySplit="1" topLeftCell="A2" activePane="bottomLeft" state="frozen"/>
      <selection pane="bottomLeft" activeCell="C4" sqref="C4"/>
    </sheetView>
  </sheetViews>
  <sheetFormatPr defaultRowHeight="12.5" x14ac:dyDescent="0.25"/>
  <cols>
    <col min="1" max="1" width="8.81640625" customWidth="1"/>
    <col min="2" max="2" width="18.54296875" customWidth="1"/>
    <col min="3" max="3" width="103.453125" customWidth="1"/>
    <col min="4" max="4" width="22.453125" customWidth="1"/>
  </cols>
  <sheetData>
    <row r="1" spans="1:4" ht="13" x14ac:dyDescent="0.3">
      <c r="A1" s="7" t="s">
        <v>355</v>
      </c>
      <c r="B1" s="8"/>
      <c r="C1" s="8"/>
      <c r="D1" s="8"/>
    </row>
    <row r="2" spans="1:4" ht="12.65" customHeight="1" x14ac:dyDescent="0.25">
      <c r="A2" s="20" t="s">
        <v>356</v>
      </c>
      <c r="B2" s="20" t="s">
        <v>1426</v>
      </c>
      <c r="C2" s="20" t="s">
        <v>358</v>
      </c>
      <c r="D2" s="20" t="s">
        <v>1427</v>
      </c>
    </row>
    <row r="3" spans="1:4" ht="54.65" customHeight="1" x14ac:dyDescent="0.25">
      <c r="A3" s="2">
        <v>2.7</v>
      </c>
      <c r="B3" s="197" t="s">
        <v>199</v>
      </c>
      <c r="C3" s="198" t="s">
        <v>1428</v>
      </c>
      <c r="D3" s="5">
        <v>44834</v>
      </c>
    </row>
    <row r="4" spans="1:4" ht="54.65" customHeight="1" x14ac:dyDescent="0.25">
      <c r="A4" s="2">
        <v>2.7</v>
      </c>
      <c r="B4" s="197" t="s">
        <v>339</v>
      </c>
      <c r="C4" s="198" t="s">
        <v>1429</v>
      </c>
      <c r="D4" s="5">
        <v>44834</v>
      </c>
    </row>
  </sheetData>
  <sheetProtection sort="0" autoFilter="0"/>
  <printOptions horizontalCentered="1"/>
  <pageMargins left="0.25" right="0.25" top="0.5" bottom="0.5" header="0.25" footer="0.25"/>
  <pageSetup orientation="landscape" horizontalDpi="1200" verticalDpi="1200" r:id="rId1"/>
  <headerFooter alignWithMargins="0">
    <oddHeader>&amp;CIRS Office of Safeguards SCSEM</oddHeader>
    <oddFooter>&amp;L&amp;F&amp;RPage &amp;P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dimension ref="A1:D548"/>
  <sheetViews>
    <sheetView zoomScale="80" zoomScaleNormal="80" workbookViewId="0">
      <pane ySplit="1" topLeftCell="A2" activePane="bottomLeft" state="frozen"/>
      <selection pane="bottomLeft" sqref="A1:D1048576"/>
    </sheetView>
  </sheetViews>
  <sheetFormatPr defaultRowHeight="12.5" x14ac:dyDescent="0.25"/>
  <cols>
    <col min="1" max="1" width="10.54296875" customWidth="1"/>
    <col min="2" max="2" width="69.54296875" customWidth="1"/>
    <col min="3" max="3" width="9.26953125" customWidth="1"/>
    <col min="4" max="4" width="38" customWidth="1"/>
  </cols>
  <sheetData>
    <row r="1" spans="1:4" ht="14.5" x14ac:dyDescent="0.35">
      <c r="A1" s="194" t="s">
        <v>114</v>
      </c>
      <c r="B1" s="194" t="s">
        <v>373</v>
      </c>
      <c r="C1" s="194" t="s">
        <v>58</v>
      </c>
      <c r="D1" s="6">
        <v>45199</v>
      </c>
    </row>
    <row r="2" spans="1:4" ht="15.5" x14ac:dyDescent="0.35">
      <c r="A2" s="195" t="s">
        <v>374</v>
      </c>
      <c r="B2" s="195" t="s">
        <v>375</v>
      </c>
      <c r="C2" s="196">
        <v>6</v>
      </c>
    </row>
    <row r="3" spans="1:4" ht="15.5" x14ac:dyDescent="0.35">
      <c r="A3" s="195" t="s">
        <v>376</v>
      </c>
      <c r="B3" s="195" t="s">
        <v>377</v>
      </c>
      <c r="C3" s="196">
        <v>4</v>
      </c>
    </row>
    <row r="4" spans="1:4" ht="15.5" x14ac:dyDescent="0.35">
      <c r="A4" s="195" t="s">
        <v>378</v>
      </c>
      <c r="B4" s="195" t="s">
        <v>379</v>
      </c>
      <c r="C4" s="196">
        <v>1</v>
      </c>
    </row>
    <row r="5" spans="1:4" ht="15.5" x14ac:dyDescent="0.35">
      <c r="A5" s="195" t="s">
        <v>380</v>
      </c>
      <c r="B5" s="195" t="s">
        <v>381</v>
      </c>
      <c r="C5" s="196">
        <v>2</v>
      </c>
    </row>
    <row r="6" spans="1:4" ht="15.5" x14ac:dyDescent="0.35">
      <c r="A6" s="195" t="s">
        <v>382</v>
      </c>
      <c r="B6" s="195" t="s">
        <v>383</v>
      </c>
      <c r="C6" s="196">
        <v>2</v>
      </c>
    </row>
    <row r="7" spans="1:4" ht="15.5" x14ac:dyDescent="0.35">
      <c r="A7" s="195" t="s">
        <v>384</v>
      </c>
      <c r="B7" s="195" t="s">
        <v>385</v>
      </c>
      <c r="C7" s="196">
        <v>4</v>
      </c>
    </row>
    <row r="8" spans="1:4" ht="15.5" x14ac:dyDescent="0.35">
      <c r="A8" s="195" t="s">
        <v>386</v>
      </c>
      <c r="B8" s="195" t="s">
        <v>387</v>
      </c>
      <c r="C8" s="196">
        <v>2</v>
      </c>
    </row>
    <row r="9" spans="1:4" ht="15.5" x14ac:dyDescent="0.35">
      <c r="A9" s="195" t="s">
        <v>388</v>
      </c>
      <c r="B9" s="195" t="s">
        <v>389</v>
      </c>
      <c r="C9" s="196">
        <v>5</v>
      </c>
    </row>
    <row r="10" spans="1:4" ht="15.5" x14ac:dyDescent="0.35">
      <c r="A10" s="195" t="s">
        <v>390</v>
      </c>
      <c r="B10" s="195" t="s">
        <v>391</v>
      </c>
      <c r="C10" s="196">
        <v>5</v>
      </c>
    </row>
    <row r="11" spans="1:4" ht="15.5" x14ac:dyDescent="0.35">
      <c r="A11" s="195" t="s">
        <v>392</v>
      </c>
      <c r="B11" s="195" t="s">
        <v>393</v>
      </c>
      <c r="C11" s="196">
        <v>5</v>
      </c>
    </row>
    <row r="12" spans="1:4" ht="15.5" x14ac:dyDescent="0.35">
      <c r="A12" s="195" t="s">
        <v>394</v>
      </c>
      <c r="B12" s="195" t="s">
        <v>395</v>
      </c>
      <c r="C12" s="196">
        <v>2</v>
      </c>
    </row>
    <row r="13" spans="1:4" ht="15.5" x14ac:dyDescent="0.35">
      <c r="A13" s="195" t="s">
        <v>144</v>
      </c>
      <c r="B13" s="195" t="s">
        <v>396</v>
      </c>
      <c r="C13" s="196">
        <v>5</v>
      </c>
    </row>
    <row r="14" spans="1:4" ht="15.5" x14ac:dyDescent="0.35">
      <c r="A14" s="195" t="s">
        <v>397</v>
      </c>
      <c r="B14" s="195" t="s">
        <v>398</v>
      </c>
      <c r="C14" s="196">
        <v>4</v>
      </c>
    </row>
    <row r="15" spans="1:4" ht="15.5" x14ac:dyDescent="0.35">
      <c r="A15" s="195" t="s">
        <v>212</v>
      </c>
      <c r="B15" s="195" t="s">
        <v>399</v>
      </c>
      <c r="C15" s="196">
        <v>4</v>
      </c>
    </row>
    <row r="16" spans="1:4" ht="15.5" x14ac:dyDescent="0.35">
      <c r="A16" s="195" t="s">
        <v>400</v>
      </c>
      <c r="B16" s="195" t="s">
        <v>401</v>
      </c>
      <c r="C16" s="196">
        <v>1</v>
      </c>
    </row>
    <row r="17" spans="1:3" ht="15.5" x14ac:dyDescent="0.35">
      <c r="A17" s="195" t="s">
        <v>402</v>
      </c>
      <c r="B17" s="195" t="s">
        <v>403</v>
      </c>
      <c r="C17" s="196">
        <v>5</v>
      </c>
    </row>
    <row r="18" spans="1:3" ht="15.5" x14ac:dyDescent="0.35">
      <c r="A18" s="195" t="s">
        <v>404</v>
      </c>
      <c r="B18" s="195" t="s">
        <v>405</v>
      </c>
      <c r="C18" s="196">
        <v>8</v>
      </c>
    </row>
    <row r="19" spans="1:3" ht="15.5" x14ac:dyDescent="0.35">
      <c r="A19" s="195" t="s">
        <v>406</v>
      </c>
      <c r="B19" s="195" t="s">
        <v>407</v>
      </c>
      <c r="C19" s="196">
        <v>1</v>
      </c>
    </row>
    <row r="20" spans="1:3" ht="15.5" x14ac:dyDescent="0.35">
      <c r="A20" s="195" t="s">
        <v>408</v>
      </c>
      <c r="B20" s="195" t="s">
        <v>409</v>
      </c>
      <c r="C20" s="196">
        <v>8</v>
      </c>
    </row>
    <row r="21" spans="1:3" ht="15.5" x14ac:dyDescent="0.35">
      <c r="A21" s="195" t="s">
        <v>410</v>
      </c>
      <c r="B21" s="195" t="s">
        <v>411</v>
      </c>
      <c r="C21" s="196">
        <v>6</v>
      </c>
    </row>
    <row r="22" spans="1:3" ht="15.5" x14ac:dyDescent="0.35">
      <c r="A22" s="195" t="s">
        <v>412</v>
      </c>
      <c r="B22" s="195" t="s">
        <v>413</v>
      </c>
      <c r="C22" s="196">
        <v>7</v>
      </c>
    </row>
    <row r="23" spans="1:3" ht="15.5" x14ac:dyDescent="0.35">
      <c r="A23" s="195" t="s">
        <v>414</v>
      </c>
      <c r="B23" s="195" t="s">
        <v>415</v>
      </c>
      <c r="C23" s="196">
        <v>7</v>
      </c>
    </row>
    <row r="24" spans="1:3" ht="15.5" x14ac:dyDescent="0.35">
      <c r="A24" s="195" t="s">
        <v>416</v>
      </c>
      <c r="B24" s="195" t="s">
        <v>417</v>
      </c>
      <c r="C24" s="196">
        <v>7</v>
      </c>
    </row>
    <row r="25" spans="1:3" ht="15.5" x14ac:dyDescent="0.35">
      <c r="A25" s="195" t="s">
        <v>418</v>
      </c>
      <c r="B25" s="195" t="s">
        <v>419</v>
      </c>
      <c r="C25" s="196">
        <v>5</v>
      </c>
    </row>
    <row r="26" spans="1:3" ht="15.5" x14ac:dyDescent="0.35">
      <c r="A26" s="195" t="s">
        <v>420</v>
      </c>
      <c r="B26" s="195" t="s">
        <v>421</v>
      </c>
      <c r="C26" s="196">
        <v>5</v>
      </c>
    </row>
    <row r="27" spans="1:3" ht="15.5" x14ac:dyDescent="0.35">
      <c r="A27" s="195" t="s">
        <v>422</v>
      </c>
      <c r="B27" s="195" t="s">
        <v>423</v>
      </c>
      <c r="C27" s="196">
        <v>5</v>
      </c>
    </row>
    <row r="28" spans="1:3" ht="15.5" x14ac:dyDescent="0.35">
      <c r="A28" s="195" t="s">
        <v>424</v>
      </c>
      <c r="B28" s="195" t="s">
        <v>425</v>
      </c>
      <c r="C28" s="196">
        <v>6</v>
      </c>
    </row>
    <row r="29" spans="1:3" ht="15.5" x14ac:dyDescent="0.35">
      <c r="A29" s="195" t="s">
        <v>426</v>
      </c>
      <c r="B29" s="195" t="s">
        <v>427</v>
      </c>
      <c r="C29" s="196">
        <v>6</v>
      </c>
    </row>
    <row r="30" spans="1:3" ht="15.5" x14ac:dyDescent="0.35">
      <c r="A30" s="195" t="s">
        <v>428</v>
      </c>
      <c r="B30" s="195" t="s">
        <v>429</v>
      </c>
      <c r="C30" s="196">
        <v>4</v>
      </c>
    </row>
    <row r="31" spans="1:3" ht="15.5" x14ac:dyDescent="0.35">
      <c r="A31" s="195" t="s">
        <v>430</v>
      </c>
      <c r="B31" s="195" t="s">
        <v>431</v>
      </c>
      <c r="C31" s="196">
        <v>7</v>
      </c>
    </row>
    <row r="32" spans="1:3" ht="15.5" x14ac:dyDescent="0.35">
      <c r="A32" s="195" t="s">
        <v>432</v>
      </c>
      <c r="B32" s="195" t="s">
        <v>433</v>
      </c>
      <c r="C32" s="196">
        <v>5</v>
      </c>
    </row>
    <row r="33" spans="1:3" ht="15.5" x14ac:dyDescent="0.35">
      <c r="A33" s="195" t="s">
        <v>434</v>
      </c>
      <c r="B33" s="195" t="s">
        <v>435</v>
      </c>
      <c r="C33" s="196">
        <v>5</v>
      </c>
    </row>
    <row r="34" spans="1:3" ht="15.5" x14ac:dyDescent="0.35">
      <c r="A34" s="195" t="s">
        <v>436</v>
      </c>
      <c r="B34" s="195" t="s">
        <v>437</v>
      </c>
      <c r="C34" s="196">
        <v>8</v>
      </c>
    </row>
    <row r="35" spans="1:3" ht="15.5" x14ac:dyDescent="0.35">
      <c r="A35" s="195" t="s">
        <v>438</v>
      </c>
      <c r="B35" s="195" t="s">
        <v>439</v>
      </c>
      <c r="C35" s="196">
        <v>1</v>
      </c>
    </row>
    <row r="36" spans="1:3" ht="15.5" x14ac:dyDescent="0.35">
      <c r="A36" s="195" t="s">
        <v>440</v>
      </c>
      <c r="B36" s="195" t="s">
        <v>441</v>
      </c>
      <c r="C36" s="196">
        <v>5</v>
      </c>
    </row>
    <row r="37" spans="1:3" ht="15.5" x14ac:dyDescent="0.35">
      <c r="A37" s="195" t="s">
        <v>442</v>
      </c>
      <c r="B37" s="195" t="s">
        <v>443</v>
      </c>
      <c r="C37" s="196">
        <v>8</v>
      </c>
    </row>
    <row r="38" spans="1:3" ht="15.5" x14ac:dyDescent="0.35">
      <c r="A38" s="195" t="s">
        <v>444</v>
      </c>
      <c r="B38" s="195" t="s">
        <v>445</v>
      </c>
      <c r="C38" s="196">
        <v>5</v>
      </c>
    </row>
    <row r="39" spans="1:3" ht="15.5" x14ac:dyDescent="0.35">
      <c r="A39" s="195" t="s">
        <v>446</v>
      </c>
      <c r="B39" s="195" t="s">
        <v>447</v>
      </c>
      <c r="C39" s="196">
        <v>5</v>
      </c>
    </row>
    <row r="40" spans="1:3" ht="15.5" x14ac:dyDescent="0.35">
      <c r="A40" s="195" t="s">
        <v>448</v>
      </c>
      <c r="B40" s="195" t="s">
        <v>449</v>
      </c>
      <c r="C40" s="196">
        <v>2</v>
      </c>
    </row>
    <row r="41" spans="1:3" ht="15.5" x14ac:dyDescent="0.35">
      <c r="A41" s="195" t="s">
        <v>450</v>
      </c>
      <c r="B41" s="195" t="s">
        <v>451</v>
      </c>
      <c r="C41" s="196">
        <v>4</v>
      </c>
    </row>
    <row r="42" spans="1:3" ht="15.5" x14ac:dyDescent="0.35">
      <c r="A42" s="195" t="s">
        <v>452</v>
      </c>
      <c r="B42" s="195" t="s">
        <v>453</v>
      </c>
      <c r="C42" s="196">
        <v>5</v>
      </c>
    </row>
    <row r="43" spans="1:3" ht="15.5" x14ac:dyDescent="0.35">
      <c r="A43" s="195" t="s">
        <v>454</v>
      </c>
      <c r="B43" s="195" t="s">
        <v>455</v>
      </c>
      <c r="C43" s="196">
        <v>5</v>
      </c>
    </row>
    <row r="44" spans="1:3" ht="15.5" x14ac:dyDescent="0.35">
      <c r="A44" s="195" t="s">
        <v>456</v>
      </c>
      <c r="B44" s="195" t="s">
        <v>457</v>
      </c>
      <c r="C44" s="196">
        <v>6</v>
      </c>
    </row>
    <row r="45" spans="1:3" ht="15.5" x14ac:dyDescent="0.35">
      <c r="A45" s="195" t="s">
        <v>458</v>
      </c>
      <c r="B45" s="195" t="s">
        <v>459</v>
      </c>
      <c r="C45" s="196">
        <v>5</v>
      </c>
    </row>
    <row r="46" spans="1:3" ht="15.5" x14ac:dyDescent="0.35">
      <c r="A46" s="195" t="s">
        <v>460</v>
      </c>
      <c r="B46" s="195" t="s">
        <v>461</v>
      </c>
      <c r="C46" s="196">
        <v>4</v>
      </c>
    </row>
    <row r="47" spans="1:3" ht="15.5" x14ac:dyDescent="0.35">
      <c r="A47" s="195" t="s">
        <v>462</v>
      </c>
      <c r="B47" s="195" t="s">
        <v>463</v>
      </c>
      <c r="C47" s="196">
        <v>5</v>
      </c>
    </row>
    <row r="48" spans="1:3" ht="15.5" x14ac:dyDescent="0.35">
      <c r="A48" s="195" t="s">
        <v>464</v>
      </c>
      <c r="B48" s="195" t="s">
        <v>465</v>
      </c>
      <c r="C48" s="196">
        <v>6</v>
      </c>
    </row>
    <row r="49" spans="1:3" ht="15.5" x14ac:dyDescent="0.35">
      <c r="A49" s="195" t="s">
        <v>466</v>
      </c>
      <c r="B49" s="195" t="s">
        <v>467</v>
      </c>
      <c r="C49" s="196">
        <v>7</v>
      </c>
    </row>
    <row r="50" spans="1:3" ht="15.5" x14ac:dyDescent="0.35">
      <c r="A50" s="195" t="s">
        <v>468</v>
      </c>
      <c r="B50" s="195" t="s">
        <v>469</v>
      </c>
      <c r="C50" s="196">
        <v>3</v>
      </c>
    </row>
    <row r="51" spans="1:3" ht="15.5" x14ac:dyDescent="0.35">
      <c r="A51" s="195" t="s">
        <v>470</v>
      </c>
      <c r="B51" s="195" t="s">
        <v>471</v>
      </c>
      <c r="C51" s="196">
        <v>6</v>
      </c>
    </row>
    <row r="52" spans="1:3" ht="15.5" x14ac:dyDescent="0.35">
      <c r="A52" s="195" t="s">
        <v>472</v>
      </c>
      <c r="B52" s="195" t="s">
        <v>473</v>
      </c>
      <c r="C52" s="196">
        <v>4</v>
      </c>
    </row>
    <row r="53" spans="1:3" ht="15.5" x14ac:dyDescent="0.35">
      <c r="A53" s="195" t="s">
        <v>474</v>
      </c>
      <c r="B53" s="195" t="s">
        <v>475</v>
      </c>
      <c r="C53" s="196">
        <v>5</v>
      </c>
    </row>
    <row r="54" spans="1:3" ht="15.5" x14ac:dyDescent="0.35">
      <c r="A54" s="195" t="s">
        <v>476</v>
      </c>
      <c r="B54" s="195" t="s">
        <v>477</v>
      </c>
      <c r="C54" s="196">
        <v>2</v>
      </c>
    </row>
    <row r="55" spans="1:3" ht="15.5" x14ac:dyDescent="0.35">
      <c r="A55" s="195" t="s">
        <v>478</v>
      </c>
      <c r="B55" s="195" t="s">
        <v>479</v>
      </c>
      <c r="C55" s="196">
        <v>2</v>
      </c>
    </row>
    <row r="56" spans="1:3" ht="15.5" x14ac:dyDescent="0.35">
      <c r="A56" s="195" t="s">
        <v>480</v>
      </c>
      <c r="B56" s="195" t="s">
        <v>481</v>
      </c>
      <c r="C56" s="196">
        <v>5</v>
      </c>
    </row>
    <row r="57" spans="1:3" ht="15.5" x14ac:dyDescent="0.35">
      <c r="A57" s="195" t="s">
        <v>482</v>
      </c>
      <c r="B57" s="195" t="s">
        <v>483</v>
      </c>
      <c r="C57" s="196">
        <v>5</v>
      </c>
    </row>
    <row r="58" spans="1:3" ht="31" x14ac:dyDescent="0.35">
      <c r="A58" s="195" t="s">
        <v>484</v>
      </c>
      <c r="B58" s="195" t="s">
        <v>485</v>
      </c>
      <c r="C58" s="196">
        <v>5</v>
      </c>
    </row>
    <row r="59" spans="1:3" ht="15.5" x14ac:dyDescent="0.35">
      <c r="A59" s="195" t="s">
        <v>486</v>
      </c>
      <c r="B59" s="195" t="s">
        <v>487</v>
      </c>
      <c r="C59" s="196">
        <v>5</v>
      </c>
    </row>
    <row r="60" spans="1:3" ht="15.5" x14ac:dyDescent="0.35">
      <c r="A60" s="195" t="s">
        <v>488</v>
      </c>
      <c r="B60" s="195" t="s">
        <v>489</v>
      </c>
      <c r="C60" s="196">
        <v>3</v>
      </c>
    </row>
    <row r="61" spans="1:3" ht="15.5" x14ac:dyDescent="0.35">
      <c r="A61" s="195" t="s">
        <v>490</v>
      </c>
      <c r="B61" s="195" t="s">
        <v>491</v>
      </c>
      <c r="C61" s="196">
        <v>6</v>
      </c>
    </row>
    <row r="62" spans="1:3" ht="15.5" x14ac:dyDescent="0.35">
      <c r="A62" s="195" t="s">
        <v>492</v>
      </c>
      <c r="B62" s="195" t="s">
        <v>493</v>
      </c>
      <c r="C62" s="196">
        <v>3</v>
      </c>
    </row>
    <row r="63" spans="1:3" ht="15.5" x14ac:dyDescent="0.35">
      <c r="A63" s="195" t="s">
        <v>494</v>
      </c>
      <c r="B63" s="195" t="s">
        <v>495</v>
      </c>
      <c r="C63" s="196">
        <v>4</v>
      </c>
    </row>
    <row r="64" spans="1:3" ht="31" x14ac:dyDescent="0.35">
      <c r="A64" s="195" t="s">
        <v>496</v>
      </c>
      <c r="B64" s="195" t="s">
        <v>497</v>
      </c>
      <c r="C64" s="196">
        <v>3</v>
      </c>
    </row>
    <row r="65" spans="1:3" ht="15.5" x14ac:dyDescent="0.35">
      <c r="A65" s="195" t="s">
        <v>498</v>
      </c>
      <c r="B65" s="195" t="s">
        <v>499</v>
      </c>
      <c r="C65" s="196">
        <v>3</v>
      </c>
    </row>
    <row r="66" spans="1:3" ht="31" x14ac:dyDescent="0.35">
      <c r="A66" s="195" t="s">
        <v>500</v>
      </c>
      <c r="B66" s="195" t="s">
        <v>501</v>
      </c>
      <c r="C66" s="196">
        <v>6</v>
      </c>
    </row>
    <row r="67" spans="1:3" ht="15.5" x14ac:dyDescent="0.35">
      <c r="A67" s="195" t="s">
        <v>502</v>
      </c>
      <c r="B67" s="195" t="s">
        <v>503</v>
      </c>
      <c r="C67" s="196">
        <v>6</v>
      </c>
    </row>
    <row r="68" spans="1:3" ht="31" x14ac:dyDescent="0.35">
      <c r="A68" s="195" t="s">
        <v>504</v>
      </c>
      <c r="B68" s="195" t="s">
        <v>505</v>
      </c>
      <c r="C68" s="196">
        <v>5</v>
      </c>
    </row>
    <row r="69" spans="1:3" ht="15.5" x14ac:dyDescent="0.35">
      <c r="A69" s="195" t="s">
        <v>506</v>
      </c>
      <c r="B69" s="195" t="s">
        <v>507</v>
      </c>
      <c r="C69" s="196">
        <v>3</v>
      </c>
    </row>
    <row r="70" spans="1:3" ht="15.5" x14ac:dyDescent="0.35">
      <c r="A70" s="195" t="s">
        <v>508</v>
      </c>
      <c r="B70" s="195" t="s">
        <v>395</v>
      </c>
      <c r="C70" s="196">
        <v>2</v>
      </c>
    </row>
    <row r="71" spans="1:3" ht="15.5" x14ac:dyDescent="0.35">
      <c r="A71" s="195" t="s">
        <v>509</v>
      </c>
      <c r="B71" s="195" t="s">
        <v>510</v>
      </c>
      <c r="C71" s="196">
        <v>3</v>
      </c>
    </row>
    <row r="72" spans="1:3" ht="15.5" x14ac:dyDescent="0.35">
      <c r="A72" s="195" t="s">
        <v>511</v>
      </c>
      <c r="B72" s="195" t="s">
        <v>512</v>
      </c>
      <c r="C72" s="196">
        <v>3</v>
      </c>
    </row>
    <row r="73" spans="1:3" ht="15.5" x14ac:dyDescent="0.35">
      <c r="A73" s="195" t="s">
        <v>513</v>
      </c>
      <c r="B73" s="195" t="s">
        <v>514</v>
      </c>
      <c r="C73" s="196">
        <v>3</v>
      </c>
    </row>
    <row r="74" spans="1:3" ht="15.5" x14ac:dyDescent="0.35">
      <c r="A74" s="195" t="s">
        <v>515</v>
      </c>
      <c r="B74" s="195" t="s">
        <v>516</v>
      </c>
      <c r="C74" s="196">
        <v>5</v>
      </c>
    </row>
    <row r="75" spans="1:3" ht="15.5" x14ac:dyDescent="0.35">
      <c r="A75" s="195" t="s">
        <v>517</v>
      </c>
      <c r="B75" s="195" t="s">
        <v>518</v>
      </c>
      <c r="C75" s="196">
        <v>3</v>
      </c>
    </row>
    <row r="76" spans="1:3" ht="15.5" x14ac:dyDescent="0.35">
      <c r="A76" s="195" t="s">
        <v>519</v>
      </c>
      <c r="B76" s="195" t="s">
        <v>520</v>
      </c>
      <c r="C76" s="196">
        <v>6</v>
      </c>
    </row>
    <row r="77" spans="1:3" ht="15.5" x14ac:dyDescent="0.35">
      <c r="A77" s="195" t="s">
        <v>521</v>
      </c>
      <c r="B77" s="195" t="s">
        <v>522</v>
      </c>
      <c r="C77" s="196">
        <v>5</v>
      </c>
    </row>
    <row r="78" spans="1:3" ht="15.5" x14ac:dyDescent="0.35">
      <c r="A78" s="195" t="s">
        <v>523</v>
      </c>
      <c r="B78" s="195" t="s">
        <v>524</v>
      </c>
      <c r="C78" s="196">
        <v>4</v>
      </c>
    </row>
    <row r="79" spans="1:3" ht="15.5" x14ac:dyDescent="0.35">
      <c r="A79" s="195" t="s">
        <v>1391</v>
      </c>
      <c r="B79" s="195" t="s">
        <v>1392</v>
      </c>
      <c r="C79" s="196">
        <v>4</v>
      </c>
    </row>
    <row r="80" spans="1:3" ht="15.5" x14ac:dyDescent="0.35">
      <c r="A80" s="195" t="s">
        <v>1393</v>
      </c>
      <c r="B80" s="195" t="s">
        <v>1394</v>
      </c>
      <c r="C80" s="196">
        <v>4</v>
      </c>
    </row>
    <row r="81" spans="1:3" ht="15.5" x14ac:dyDescent="0.35">
      <c r="A81" s="195" t="s">
        <v>525</v>
      </c>
      <c r="B81" s="195" t="s">
        <v>526</v>
      </c>
      <c r="C81" s="196">
        <v>7</v>
      </c>
    </row>
    <row r="82" spans="1:3" ht="15.5" x14ac:dyDescent="0.35">
      <c r="A82" s="195" t="s">
        <v>527</v>
      </c>
      <c r="B82" s="195" t="s">
        <v>528</v>
      </c>
      <c r="C82" s="196">
        <v>6</v>
      </c>
    </row>
    <row r="83" spans="1:3" ht="15.5" x14ac:dyDescent="0.35">
      <c r="A83" s="195" t="s">
        <v>529</v>
      </c>
      <c r="B83" s="195" t="s">
        <v>530</v>
      </c>
      <c r="C83" s="196">
        <v>5</v>
      </c>
    </row>
    <row r="84" spans="1:3" ht="15.5" x14ac:dyDescent="0.35">
      <c r="A84" s="195" t="s">
        <v>531</v>
      </c>
      <c r="B84" s="195" t="s">
        <v>532</v>
      </c>
      <c r="C84" s="196">
        <v>3</v>
      </c>
    </row>
    <row r="85" spans="1:3" ht="15.5" x14ac:dyDescent="0.35">
      <c r="A85" s="195" t="s">
        <v>533</v>
      </c>
      <c r="B85" s="195" t="s">
        <v>534</v>
      </c>
      <c r="C85" s="196">
        <v>5</v>
      </c>
    </row>
    <row r="86" spans="1:3" ht="15.5" x14ac:dyDescent="0.35">
      <c r="A86" s="195" t="s">
        <v>535</v>
      </c>
      <c r="B86" s="195" t="s">
        <v>536</v>
      </c>
      <c r="C86" s="196">
        <v>4</v>
      </c>
    </row>
    <row r="87" spans="1:3" ht="15.5" x14ac:dyDescent="0.35">
      <c r="A87" s="195" t="s">
        <v>537</v>
      </c>
      <c r="B87" s="195" t="s">
        <v>538</v>
      </c>
      <c r="C87" s="196">
        <v>2</v>
      </c>
    </row>
    <row r="88" spans="1:3" ht="15.5" x14ac:dyDescent="0.35">
      <c r="A88" s="195" t="s">
        <v>539</v>
      </c>
      <c r="B88" s="195" t="s">
        <v>540</v>
      </c>
      <c r="C88" s="196">
        <v>4</v>
      </c>
    </row>
    <row r="89" spans="1:3" ht="15.5" x14ac:dyDescent="0.35">
      <c r="A89" s="195" t="s">
        <v>541</v>
      </c>
      <c r="B89" s="195" t="s">
        <v>542</v>
      </c>
      <c r="C89" s="196">
        <v>4</v>
      </c>
    </row>
    <row r="90" spans="1:3" ht="15.5" x14ac:dyDescent="0.35">
      <c r="A90" s="195" t="s">
        <v>204</v>
      </c>
      <c r="B90" s="195" t="s">
        <v>543</v>
      </c>
      <c r="C90" s="196">
        <v>4</v>
      </c>
    </row>
    <row r="91" spans="1:3" ht="15.5" x14ac:dyDescent="0.35">
      <c r="A91" s="195" t="s">
        <v>544</v>
      </c>
      <c r="B91" s="195" t="s">
        <v>395</v>
      </c>
      <c r="C91" s="196">
        <v>2</v>
      </c>
    </row>
    <row r="92" spans="1:3" ht="15.5" x14ac:dyDescent="0.35">
      <c r="A92" s="195" t="s">
        <v>545</v>
      </c>
      <c r="B92" s="195" t="s">
        <v>546</v>
      </c>
      <c r="C92" s="196">
        <v>3</v>
      </c>
    </row>
    <row r="93" spans="1:3" ht="15.5" x14ac:dyDescent="0.35">
      <c r="A93" s="195" t="s">
        <v>547</v>
      </c>
      <c r="B93" s="195" t="s">
        <v>548</v>
      </c>
      <c r="C93" s="196">
        <v>6</v>
      </c>
    </row>
    <row r="94" spans="1:3" ht="15.5" x14ac:dyDescent="0.35">
      <c r="A94" s="195" t="s">
        <v>549</v>
      </c>
      <c r="B94" s="195" t="s">
        <v>550</v>
      </c>
      <c r="C94" s="196">
        <v>3</v>
      </c>
    </row>
    <row r="95" spans="1:3" ht="15.5" x14ac:dyDescent="0.35">
      <c r="A95" s="195" t="s">
        <v>551</v>
      </c>
      <c r="B95" s="195" t="s">
        <v>552</v>
      </c>
      <c r="C95" s="196">
        <v>6</v>
      </c>
    </row>
    <row r="96" spans="1:3" ht="15.5" x14ac:dyDescent="0.35">
      <c r="A96" s="195" t="s">
        <v>553</v>
      </c>
      <c r="B96" s="195" t="s">
        <v>554</v>
      </c>
      <c r="C96" s="196">
        <v>5</v>
      </c>
    </row>
    <row r="97" spans="1:3" ht="15.5" x14ac:dyDescent="0.35">
      <c r="A97" s="195" t="s">
        <v>555</v>
      </c>
      <c r="B97" s="195" t="s">
        <v>556</v>
      </c>
      <c r="C97" s="196">
        <v>5</v>
      </c>
    </row>
    <row r="98" spans="1:3" ht="15.5" x14ac:dyDescent="0.35">
      <c r="A98" s="195" t="s">
        <v>557</v>
      </c>
      <c r="B98" s="195" t="s">
        <v>558</v>
      </c>
      <c r="C98" s="196">
        <v>5</v>
      </c>
    </row>
    <row r="99" spans="1:3" ht="15.5" x14ac:dyDescent="0.35">
      <c r="A99" s="195" t="s">
        <v>559</v>
      </c>
      <c r="B99" s="195" t="s">
        <v>560</v>
      </c>
      <c r="C99" s="196">
        <v>3</v>
      </c>
    </row>
    <row r="100" spans="1:3" ht="15.5" x14ac:dyDescent="0.35">
      <c r="A100" s="195" t="s">
        <v>561</v>
      </c>
      <c r="B100" s="195" t="s">
        <v>562</v>
      </c>
      <c r="C100" s="196">
        <v>5</v>
      </c>
    </row>
    <row r="101" spans="1:3" ht="15.5" x14ac:dyDescent="0.35">
      <c r="A101" s="195" t="s">
        <v>563</v>
      </c>
      <c r="B101" s="195" t="s">
        <v>564</v>
      </c>
      <c r="C101" s="196">
        <v>2</v>
      </c>
    </row>
    <row r="102" spans="1:3" ht="15.5" x14ac:dyDescent="0.35">
      <c r="A102" s="195" t="s">
        <v>565</v>
      </c>
      <c r="B102" s="195" t="s">
        <v>566</v>
      </c>
      <c r="C102" s="196">
        <v>5</v>
      </c>
    </row>
    <row r="103" spans="1:3" ht="15.5" x14ac:dyDescent="0.35">
      <c r="A103" s="195" t="s">
        <v>567</v>
      </c>
      <c r="B103" s="195" t="s">
        <v>568</v>
      </c>
      <c r="C103" s="196">
        <v>4</v>
      </c>
    </row>
    <row r="104" spans="1:3" ht="15.5" x14ac:dyDescent="0.35">
      <c r="A104" s="195" t="s">
        <v>569</v>
      </c>
      <c r="B104" s="195" t="s">
        <v>570</v>
      </c>
      <c r="C104" s="196">
        <v>2</v>
      </c>
    </row>
    <row r="105" spans="1:3" ht="15.5" x14ac:dyDescent="0.35">
      <c r="A105" s="195" t="s">
        <v>571</v>
      </c>
      <c r="B105" s="195" t="s">
        <v>572</v>
      </c>
      <c r="C105" s="196">
        <v>2</v>
      </c>
    </row>
    <row r="106" spans="1:3" ht="15.5" x14ac:dyDescent="0.35">
      <c r="A106" s="195" t="s">
        <v>573</v>
      </c>
      <c r="B106" s="195" t="s">
        <v>574</v>
      </c>
      <c r="C106" s="196">
        <v>4</v>
      </c>
    </row>
    <row r="107" spans="1:3" ht="31" x14ac:dyDescent="0.35">
      <c r="A107" s="195" t="s">
        <v>575</v>
      </c>
      <c r="B107" s="195" t="s">
        <v>576</v>
      </c>
      <c r="C107" s="196">
        <v>5</v>
      </c>
    </row>
    <row r="108" spans="1:3" ht="15.5" x14ac:dyDescent="0.35">
      <c r="A108" s="195" t="s">
        <v>577</v>
      </c>
      <c r="B108" s="195" t="s">
        <v>578</v>
      </c>
      <c r="C108" s="196">
        <v>4</v>
      </c>
    </row>
    <row r="109" spans="1:3" ht="15.5" x14ac:dyDescent="0.35">
      <c r="A109" s="195" t="s">
        <v>579</v>
      </c>
      <c r="B109" s="195" t="s">
        <v>580</v>
      </c>
      <c r="C109" s="196">
        <v>4</v>
      </c>
    </row>
    <row r="110" spans="1:3" ht="15.5" x14ac:dyDescent="0.35">
      <c r="A110" s="195" t="s">
        <v>581</v>
      </c>
      <c r="B110" s="195" t="s">
        <v>395</v>
      </c>
      <c r="C110" s="196">
        <v>2</v>
      </c>
    </row>
    <row r="111" spans="1:3" ht="15.5" x14ac:dyDescent="0.35">
      <c r="A111" s="195" t="s">
        <v>582</v>
      </c>
      <c r="B111" s="195" t="s">
        <v>583</v>
      </c>
      <c r="C111" s="196">
        <v>4</v>
      </c>
    </row>
    <row r="112" spans="1:3" ht="15.5" x14ac:dyDescent="0.35">
      <c r="A112" s="195" t="s">
        <v>584</v>
      </c>
      <c r="B112" s="195" t="s">
        <v>585</v>
      </c>
      <c r="C112" s="196">
        <v>5</v>
      </c>
    </row>
    <row r="113" spans="1:3" ht="15.5" x14ac:dyDescent="0.35">
      <c r="A113" s="195" t="s">
        <v>586</v>
      </c>
      <c r="B113" s="195" t="s">
        <v>587</v>
      </c>
      <c r="C113" s="196">
        <v>2</v>
      </c>
    </row>
    <row r="114" spans="1:3" ht="15.5" x14ac:dyDescent="0.35">
      <c r="A114" s="195" t="s">
        <v>588</v>
      </c>
      <c r="B114" s="195" t="s">
        <v>589</v>
      </c>
      <c r="C114" s="196">
        <v>5</v>
      </c>
    </row>
    <row r="115" spans="1:3" ht="15.5" x14ac:dyDescent="0.35">
      <c r="A115" s="195" t="s">
        <v>590</v>
      </c>
      <c r="B115" s="195" t="s">
        <v>591</v>
      </c>
      <c r="C115" s="196">
        <v>6</v>
      </c>
    </row>
    <row r="116" spans="1:3" ht="15.5" x14ac:dyDescent="0.35">
      <c r="A116" s="195" t="s">
        <v>592</v>
      </c>
      <c r="B116" s="195" t="s">
        <v>593</v>
      </c>
      <c r="C116" s="196">
        <v>4</v>
      </c>
    </row>
    <row r="117" spans="1:3" ht="15.5" x14ac:dyDescent="0.35">
      <c r="A117" s="195" t="s">
        <v>594</v>
      </c>
      <c r="B117" s="195" t="s">
        <v>595</v>
      </c>
      <c r="C117" s="196">
        <v>5</v>
      </c>
    </row>
    <row r="118" spans="1:3" ht="15.5" x14ac:dyDescent="0.35">
      <c r="A118" s="195" t="s">
        <v>596</v>
      </c>
      <c r="B118" s="195" t="s">
        <v>597</v>
      </c>
      <c r="C118" s="196">
        <v>4</v>
      </c>
    </row>
    <row r="119" spans="1:3" ht="15.5" x14ac:dyDescent="0.35">
      <c r="A119" s="195" t="s">
        <v>598</v>
      </c>
      <c r="B119" s="195" t="s">
        <v>599</v>
      </c>
      <c r="C119" s="196">
        <v>2</v>
      </c>
    </row>
    <row r="120" spans="1:3" ht="15.5" x14ac:dyDescent="0.35">
      <c r="A120" s="195" t="s">
        <v>600</v>
      </c>
      <c r="B120" s="195" t="s">
        <v>601</v>
      </c>
      <c r="C120" s="196">
        <v>2</v>
      </c>
    </row>
    <row r="121" spans="1:3" ht="15.5" x14ac:dyDescent="0.35">
      <c r="A121" s="195" t="s">
        <v>602</v>
      </c>
      <c r="B121" s="195" t="s">
        <v>603</v>
      </c>
      <c r="C121" s="196">
        <v>3</v>
      </c>
    </row>
    <row r="122" spans="1:3" ht="15.5" x14ac:dyDescent="0.35">
      <c r="A122" s="195" t="s">
        <v>604</v>
      </c>
      <c r="B122" s="195" t="s">
        <v>605</v>
      </c>
      <c r="C122" s="196">
        <v>3</v>
      </c>
    </row>
    <row r="123" spans="1:3" ht="15.5" x14ac:dyDescent="0.35">
      <c r="A123" s="195" t="s">
        <v>606</v>
      </c>
      <c r="B123" s="195" t="s">
        <v>607</v>
      </c>
      <c r="C123" s="196">
        <v>5</v>
      </c>
    </row>
    <row r="124" spans="1:3" ht="15.5" x14ac:dyDescent="0.35">
      <c r="A124" s="195" t="s">
        <v>608</v>
      </c>
      <c r="B124" s="195" t="s">
        <v>609</v>
      </c>
      <c r="C124" s="196">
        <v>4</v>
      </c>
    </row>
    <row r="125" spans="1:3" ht="15.5" x14ac:dyDescent="0.35">
      <c r="A125" s="195" t="s">
        <v>610</v>
      </c>
      <c r="B125" s="195" t="s">
        <v>611</v>
      </c>
      <c r="C125" s="196">
        <v>6</v>
      </c>
    </row>
    <row r="126" spans="1:3" ht="15.5" x14ac:dyDescent="0.35">
      <c r="A126" s="195" t="s">
        <v>612</v>
      </c>
      <c r="B126" s="195" t="s">
        <v>613</v>
      </c>
      <c r="C126" s="196">
        <v>6</v>
      </c>
    </row>
    <row r="127" spans="1:3" ht="15.5" x14ac:dyDescent="0.35">
      <c r="A127" s="195" t="s">
        <v>614</v>
      </c>
      <c r="B127" s="195" t="s">
        <v>615</v>
      </c>
      <c r="C127" s="196">
        <v>6</v>
      </c>
    </row>
    <row r="128" spans="1:3" ht="31" x14ac:dyDescent="0.35">
      <c r="A128" s="195" t="s">
        <v>616</v>
      </c>
      <c r="B128" s="195" t="s">
        <v>617</v>
      </c>
      <c r="C128" s="196">
        <v>5</v>
      </c>
    </row>
    <row r="129" spans="1:3" ht="15.5" x14ac:dyDescent="0.35">
      <c r="A129" s="195" t="s">
        <v>618</v>
      </c>
      <c r="B129" s="195" t="s">
        <v>619</v>
      </c>
      <c r="C129" s="196">
        <v>5</v>
      </c>
    </row>
    <row r="130" spans="1:3" ht="15.5" x14ac:dyDescent="0.35">
      <c r="A130" s="195" t="s">
        <v>620</v>
      </c>
      <c r="B130" s="195" t="s">
        <v>621</v>
      </c>
      <c r="C130" s="196">
        <v>3</v>
      </c>
    </row>
    <row r="131" spans="1:3" ht="15.5" x14ac:dyDescent="0.35">
      <c r="A131" s="195" t="s">
        <v>218</v>
      </c>
      <c r="B131" s="195" t="s">
        <v>622</v>
      </c>
      <c r="C131" s="196">
        <v>5</v>
      </c>
    </row>
    <row r="132" spans="1:3" ht="15.5" x14ac:dyDescent="0.35">
      <c r="A132" s="195" t="s">
        <v>623</v>
      </c>
      <c r="B132" s="195" t="s">
        <v>395</v>
      </c>
      <c r="C132" s="196">
        <v>2</v>
      </c>
    </row>
    <row r="133" spans="1:3" ht="15.5" x14ac:dyDescent="0.35">
      <c r="A133" s="195" t="s">
        <v>624</v>
      </c>
      <c r="B133" s="195" t="s">
        <v>625</v>
      </c>
      <c r="C133" s="196">
        <v>4</v>
      </c>
    </row>
    <row r="134" spans="1:3" ht="15.5" x14ac:dyDescent="0.35">
      <c r="A134" s="195" t="s">
        <v>626</v>
      </c>
      <c r="B134" s="195" t="s">
        <v>627</v>
      </c>
      <c r="C134" s="196">
        <v>1</v>
      </c>
    </row>
    <row r="135" spans="1:3" ht="15.5" x14ac:dyDescent="0.35">
      <c r="A135" s="195" t="s">
        <v>628</v>
      </c>
      <c r="B135" s="195" t="s">
        <v>629</v>
      </c>
      <c r="C135" s="196">
        <v>6</v>
      </c>
    </row>
    <row r="136" spans="1:3" ht="15.5" x14ac:dyDescent="0.35">
      <c r="A136" s="195" t="s">
        <v>630</v>
      </c>
      <c r="B136" s="195" t="s">
        <v>631</v>
      </c>
      <c r="C136" s="196">
        <v>5</v>
      </c>
    </row>
    <row r="137" spans="1:3" ht="15.5" x14ac:dyDescent="0.35">
      <c r="A137" s="195" t="s">
        <v>632</v>
      </c>
      <c r="B137" s="195" t="s">
        <v>633</v>
      </c>
      <c r="C137" s="196">
        <v>3</v>
      </c>
    </row>
    <row r="138" spans="1:3" ht="15.5" x14ac:dyDescent="0.35">
      <c r="A138" s="195" t="s">
        <v>634</v>
      </c>
      <c r="B138" s="195" t="s">
        <v>635</v>
      </c>
      <c r="C138" s="196">
        <v>3</v>
      </c>
    </row>
    <row r="139" spans="1:3" ht="15.5" x14ac:dyDescent="0.35">
      <c r="A139" s="195" t="s">
        <v>636</v>
      </c>
      <c r="B139" s="195" t="s">
        <v>637</v>
      </c>
      <c r="C139" s="196">
        <v>4</v>
      </c>
    </row>
    <row r="140" spans="1:3" ht="15.5" x14ac:dyDescent="0.35">
      <c r="A140" s="195" t="s">
        <v>638</v>
      </c>
      <c r="B140" s="195" t="s">
        <v>639</v>
      </c>
      <c r="C140" s="196">
        <v>4</v>
      </c>
    </row>
    <row r="141" spans="1:3" ht="15.5" x14ac:dyDescent="0.35">
      <c r="A141" s="195" t="s">
        <v>640</v>
      </c>
      <c r="B141" s="195" t="s">
        <v>641</v>
      </c>
      <c r="C141" s="196">
        <v>6</v>
      </c>
    </row>
    <row r="142" spans="1:3" ht="15.5" x14ac:dyDescent="0.35">
      <c r="A142" s="195" t="s">
        <v>642</v>
      </c>
      <c r="B142" s="195" t="s">
        <v>643</v>
      </c>
      <c r="C142" s="196">
        <v>3</v>
      </c>
    </row>
    <row r="143" spans="1:3" ht="15.5" x14ac:dyDescent="0.35">
      <c r="A143" s="195" t="s">
        <v>644</v>
      </c>
      <c r="B143" s="195" t="s">
        <v>645</v>
      </c>
      <c r="C143" s="196">
        <v>5</v>
      </c>
    </row>
    <row r="144" spans="1:3" ht="15.5" x14ac:dyDescent="0.35">
      <c r="A144" s="195" t="s">
        <v>646</v>
      </c>
      <c r="B144" s="195" t="s">
        <v>647</v>
      </c>
      <c r="C144" s="196">
        <v>6</v>
      </c>
    </row>
    <row r="145" spans="1:3" ht="15.5" x14ac:dyDescent="0.35">
      <c r="A145" s="195" t="s">
        <v>648</v>
      </c>
      <c r="B145" s="195" t="s">
        <v>649</v>
      </c>
      <c r="C145" s="196">
        <v>4</v>
      </c>
    </row>
    <row r="146" spans="1:3" ht="15.5" x14ac:dyDescent="0.35">
      <c r="A146" s="195" t="s">
        <v>650</v>
      </c>
      <c r="B146" s="195" t="s">
        <v>651</v>
      </c>
      <c r="C146" s="196">
        <v>5</v>
      </c>
    </row>
    <row r="147" spans="1:3" ht="15.5" x14ac:dyDescent="0.35">
      <c r="A147" s="195" t="s">
        <v>652</v>
      </c>
      <c r="B147" s="195" t="s">
        <v>653</v>
      </c>
      <c r="C147" s="196">
        <v>4</v>
      </c>
    </row>
    <row r="148" spans="1:3" ht="15.5" x14ac:dyDescent="0.35">
      <c r="A148" s="195" t="s">
        <v>654</v>
      </c>
      <c r="B148" s="195" t="s">
        <v>655</v>
      </c>
      <c r="C148" s="196">
        <v>4</v>
      </c>
    </row>
    <row r="149" spans="1:3" ht="15.5" x14ac:dyDescent="0.35">
      <c r="A149" s="195" t="s">
        <v>656</v>
      </c>
      <c r="B149" s="195" t="s">
        <v>657</v>
      </c>
      <c r="C149" s="196">
        <v>4</v>
      </c>
    </row>
    <row r="150" spans="1:3" ht="15.5" x14ac:dyDescent="0.35">
      <c r="A150" s="195" t="s">
        <v>658</v>
      </c>
      <c r="B150" s="195" t="s">
        <v>659</v>
      </c>
      <c r="C150" s="196">
        <v>5</v>
      </c>
    </row>
    <row r="151" spans="1:3" ht="15.5" x14ac:dyDescent="0.35">
      <c r="A151" s="195" t="s">
        <v>660</v>
      </c>
      <c r="B151" s="195" t="s">
        <v>661</v>
      </c>
      <c r="C151" s="196">
        <v>6</v>
      </c>
    </row>
    <row r="152" spans="1:3" ht="31" x14ac:dyDescent="0.35">
      <c r="A152" s="195" t="s">
        <v>662</v>
      </c>
      <c r="B152" s="195" t="s">
        <v>663</v>
      </c>
      <c r="C152" s="196">
        <v>5</v>
      </c>
    </row>
    <row r="153" spans="1:3" ht="15.5" x14ac:dyDescent="0.35">
      <c r="A153" s="195" t="s">
        <v>664</v>
      </c>
      <c r="B153" s="195" t="s">
        <v>665</v>
      </c>
      <c r="C153" s="196">
        <v>7</v>
      </c>
    </row>
    <row r="154" spans="1:3" ht="15.5" x14ac:dyDescent="0.35">
      <c r="A154" s="195" t="s">
        <v>666</v>
      </c>
      <c r="B154" s="195" t="s">
        <v>667</v>
      </c>
      <c r="C154" s="196">
        <v>6</v>
      </c>
    </row>
    <row r="155" spans="1:3" ht="15.5" x14ac:dyDescent="0.35">
      <c r="A155" s="195" t="s">
        <v>668</v>
      </c>
      <c r="B155" s="195" t="s">
        <v>669</v>
      </c>
      <c r="C155" s="196">
        <v>1</v>
      </c>
    </row>
    <row r="156" spans="1:3" ht="15.5" x14ac:dyDescent="0.35">
      <c r="A156" s="195" t="s">
        <v>267</v>
      </c>
      <c r="B156" s="195" t="s">
        <v>670</v>
      </c>
      <c r="C156" s="196">
        <v>6</v>
      </c>
    </row>
    <row r="157" spans="1:3" ht="31" x14ac:dyDescent="0.35">
      <c r="A157" s="195" t="s">
        <v>671</v>
      </c>
      <c r="B157" s="195" t="s">
        <v>672</v>
      </c>
      <c r="C157" s="196">
        <v>6</v>
      </c>
    </row>
    <row r="158" spans="1:3" ht="31" x14ac:dyDescent="0.35">
      <c r="A158" s="195" t="s">
        <v>673</v>
      </c>
      <c r="B158" s="195" t="s">
        <v>674</v>
      </c>
      <c r="C158" s="196">
        <v>6</v>
      </c>
    </row>
    <row r="159" spans="1:3" ht="15.5" x14ac:dyDescent="0.35">
      <c r="A159" s="195" t="s">
        <v>244</v>
      </c>
      <c r="B159" s="195" t="s">
        <v>675</v>
      </c>
      <c r="C159" s="196">
        <v>4</v>
      </c>
    </row>
    <row r="160" spans="1:3" ht="15.5" x14ac:dyDescent="0.35">
      <c r="A160" s="195" t="s">
        <v>676</v>
      </c>
      <c r="B160" s="195" t="s">
        <v>677</v>
      </c>
      <c r="C160" s="196">
        <v>6</v>
      </c>
    </row>
    <row r="161" spans="1:3" ht="15.5" x14ac:dyDescent="0.35">
      <c r="A161" s="195" t="s">
        <v>678</v>
      </c>
      <c r="B161" s="195" t="s">
        <v>679</v>
      </c>
      <c r="C161" s="196">
        <v>3</v>
      </c>
    </row>
    <row r="162" spans="1:3" ht="15.5" x14ac:dyDescent="0.35">
      <c r="A162" s="195" t="s">
        <v>680</v>
      </c>
      <c r="B162" s="195" t="s">
        <v>681</v>
      </c>
      <c r="C162" s="196">
        <v>4</v>
      </c>
    </row>
    <row r="163" spans="1:3" ht="15.5" x14ac:dyDescent="0.35">
      <c r="A163" s="195" t="s">
        <v>682</v>
      </c>
      <c r="B163" s="195" t="s">
        <v>683</v>
      </c>
      <c r="C163" s="196">
        <v>5</v>
      </c>
    </row>
    <row r="164" spans="1:3" ht="31" x14ac:dyDescent="0.35">
      <c r="A164" s="195" t="s">
        <v>684</v>
      </c>
      <c r="B164" s="195" t="s">
        <v>685</v>
      </c>
      <c r="C164" s="196">
        <v>3</v>
      </c>
    </row>
    <row r="165" spans="1:3" ht="15.5" x14ac:dyDescent="0.35">
      <c r="A165" s="195" t="s">
        <v>686</v>
      </c>
      <c r="B165" s="195" t="s">
        <v>687</v>
      </c>
      <c r="C165" s="196">
        <v>5</v>
      </c>
    </row>
    <row r="166" spans="1:3" ht="15.5" x14ac:dyDescent="0.35">
      <c r="A166" s="195" t="s">
        <v>688</v>
      </c>
      <c r="B166" s="195" t="s">
        <v>689</v>
      </c>
      <c r="C166" s="196">
        <v>5</v>
      </c>
    </row>
    <row r="167" spans="1:3" ht="15.5" x14ac:dyDescent="0.35">
      <c r="A167" s="195" t="s">
        <v>690</v>
      </c>
      <c r="B167" s="195" t="s">
        <v>691</v>
      </c>
      <c r="C167" s="196">
        <v>5</v>
      </c>
    </row>
    <row r="168" spans="1:3" ht="15.5" x14ac:dyDescent="0.35">
      <c r="A168" s="195" t="s">
        <v>692</v>
      </c>
      <c r="B168" s="195" t="s">
        <v>693</v>
      </c>
      <c r="C168" s="196">
        <v>5</v>
      </c>
    </row>
    <row r="169" spans="1:3" ht="15.5" x14ac:dyDescent="0.35">
      <c r="A169" s="195" t="s">
        <v>694</v>
      </c>
      <c r="B169" s="195" t="s">
        <v>695</v>
      </c>
      <c r="C169" s="196">
        <v>5</v>
      </c>
    </row>
    <row r="170" spans="1:3" ht="15.5" x14ac:dyDescent="0.35">
      <c r="A170" s="195" t="s">
        <v>224</v>
      </c>
      <c r="B170" s="195" t="s">
        <v>696</v>
      </c>
      <c r="C170" s="196">
        <v>5</v>
      </c>
    </row>
    <row r="171" spans="1:3" ht="15.5" x14ac:dyDescent="0.35">
      <c r="A171" s="195" t="s">
        <v>697</v>
      </c>
      <c r="B171" s="195" t="s">
        <v>698</v>
      </c>
      <c r="C171" s="196">
        <v>6</v>
      </c>
    </row>
    <row r="172" spans="1:3" ht="15.5" x14ac:dyDescent="0.35">
      <c r="A172" s="195" t="s">
        <v>230</v>
      </c>
      <c r="B172" s="195" t="s">
        <v>699</v>
      </c>
      <c r="C172" s="196">
        <v>4</v>
      </c>
    </row>
    <row r="173" spans="1:3" ht="15.5" x14ac:dyDescent="0.35">
      <c r="A173" s="195" t="s">
        <v>700</v>
      </c>
      <c r="B173" s="195" t="s">
        <v>701</v>
      </c>
      <c r="C173" s="196">
        <v>3</v>
      </c>
    </row>
    <row r="174" spans="1:3" ht="15.5" x14ac:dyDescent="0.35">
      <c r="A174" s="195" t="s">
        <v>1395</v>
      </c>
      <c r="B174" s="195" t="s">
        <v>1396</v>
      </c>
      <c r="C174" s="196">
        <v>4</v>
      </c>
    </row>
    <row r="175" spans="1:3" ht="15.5" x14ac:dyDescent="0.35">
      <c r="A175" s="195" t="s">
        <v>702</v>
      </c>
      <c r="B175" s="195" t="s">
        <v>703</v>
      </c>
      <c r="C175" s="196">
        <v>6</v>
      </c>
    </row>
    <row r="176" spans="1:3" ht="31" x14ac:dyDescent="0.35">
      <c r="A176" s="195" t="s">
        <v>704</v>
      </c>
      <c r="B176" s="195" t="s">
        <v>705</v>
      </c>
      <c r="C176" s="196">
        <v>5</v>
      </c>
    </row>
    <row r="177" spans="1:3" ht="15.5" x14ac:dyDescent="0.35">
      <c r="A177" s="195" t="s">
        <v>706</v>
      </c>
      <c r="B177" s="195" t="s">
        <v>707</v>
      </c>
      <c r="C177" s="196">
        <v>3</v>
      </c>
    </row>
    <row r="178" spans="1:3" ht="15.5" x14ac:dyDescent="0.35">
      <c r="A178" s="195" t="s">
        <v>708</v>
      </c>
      <c r="B178" s="195" t="s">
        <v>709</v>
      </c>
      <c r="C178" s="196">
        <v>5</v>
      </c>
    </row>
    <row r="179" spans="1:3" ht="15.5" x14ac:dyDescent="0.35">
      <c r="A179" s="195" t="s">
        <v>710</v>
      </c>
      <c r="B179" s="195" t="s">
        <v>711</v>
      </c>
      <c r="C179" s="196">
        <v>5</v>
      </c>
    </row>
    <row r="180" spans="1:3" ht="15.5" x14ac:dyDescent="0.35">
      <c r="A180" s="195" t="s">
        <v>712</v>
      </c>
      <c r="B180" s="195" t="s">
        <v>713</v>
      </c>
      <c r="C180" s="196">
        <v>4</v>
      </c>
    </row>
    <row r="181" spans="1:3" ht="15.5" x14ac:dyDescent="0.35">
      <c r="A181" s="195" t="s">
        <v>714</v>
      </c>
      <c r="B181" s="195" t="s">
        <v>395</v>
      </c>
      <c r="C181" s="196">
        <v>2</v>
      </c>
    </row>
    <row r="182" spans="1:3" ht="15.5" x14ac:dyDescent="0.35">
      <c r="A182" s="195" t="s">
        <v>715</v>
      </c>
      <c r="B182" s="195" t="s">
        <v>716</v>
      </c>
      <c r="C182" s="196">
        <v>3</v>
      </c>
    </row>
    <row r="183" spans="1:3" ht="15.5" x14ac:dyDescent="0.35">
      <c r="A183" s="195" t="s">
        <v>717</v>
      </c>
      <c r="B183" s="195" t="s">
        <v>718</v>
      </c>
      <c r="C183" s="196">
        <v>3</v>
      </c>
    </row>
    <row r="184" spans="1:3" ht="15.5" x14ac:dyDescent="0.35">
      <c r="A184" s="195" t="s">
        <v>719</v>
      </c>
      <c r="B184" s="195" t="s">
        <v>720</v>
      </c>
      <c r="C184" s="196">
        <v>5</v>
      </c>
    </row>
    <row r="185" spans="1:3" ht="15.5" x14ac:dyDescent="0.35">
      <c r="A185" s="195" t="s">
        <v>721</v>
      </c>
      <c r="B185" s="195" t="s">
        <v>722</v>
      </c>
      <c r="C185" s="196">
        <v>5</v>
      </c>
    </row>
    <row r="186" spans="1:3" ht="15.5" x14ac:dyDescent="0.35">
      <c r="A186" s="195" t="s">
        <v>723</v>
      </c>
      <c r="B186" s="195" t="s">
        <v>724</v>
      </c>
      <c r="C186" s="196">
        <v>2</v>
      </c>
    </row>
    <row r="187" spans="1:3" ht="15.5" x14ac:dyDescent="0.35">
      <c r="A187" s="195" t="s">
        <v>725</v>
      </c>
      <c r="B187" s="195" t="s">
        <v>726</v>
      </c>
      <c r="C187" s="196">
        <v>3</v>
      </c>
    </row>
    <row r="188" spans="1:3" ht="15.5" x14ac:dyDescent="0.35">
      <c r="A188" s="195" t="s">
        <v>727</v>
      </c>
      <c r="B188" s="195" t="s">
        <v>728</v>
      </c>
      <c r="C188" s="196">
        <v>4</v>
      </c>
    </row>
    <row r="189" spans="1:3" ht="15.5" x14ac:dyDescent="0.35">
      <c r="A189" s="195" t="s">
        <v>729</v>
      </c>
      <c r="B189" s="195" t="s">
        <v>730</v>
      </c>
      <c r="C189" s="196">
        <v>2</v>
      </c>
    </row>
    <row r="190" spans="1:3" ht="15.5" x14ac:dyDescent="0.35">
      <c r="A190" s="195" t="s">
        <v>731</v>
      </c>
      <c r="B190" s="195" t="s">
        <v>732</v>
      </c>
      <c r="C190" s="196">
        <v>2</v>
      </c>
    </row>
    <row r="191" spans="1:3" ht="15.5" x14ac:dyDescent="0.35">
      <c r="A191" s="195" t="s">
        <v>733</v>
      </c>
      <c r="B191" s="195" t="s">
        <v>734</v>
      </c>
      <c r="C191" s="196">
        <v>5</v>
      </c>
    </row>
    <row r="192" spans="1:3" ht="15.5" x14ac:dyDescent="0.35">
      <c r="A192" s="195" t="s">
        <v>735</v>
      </c>
      <c r="B192" s="195" t="s">
        <v>395</v>
      </c>
      <c r="C192" s="196">
        <v>2</v>
      </c>
    </row>
    <row r="193" spans="1:3" ht="15.5" x14ac:dyDescent="0.35">
      <c r="A193" s="195" t="s">
        <v>736</v>
      </c>
      <c r="B193" s="195" t="s">
        <v>737</v>
      </c>
      <c r="C193" s="196">
        <v>3</v>
      </c>
    </row>
    <row r="194" spans="1:3" ht="31" x14ac:dyDescent="0.35">
      <c r="A194" s="195" t="s">
        <v>738</v>
      </c>
      <c r="B194" s="195" t="s">
        <v>739</v>
      </c>
      <c r="C194" s="196">
        <v>3</v>
      </c>
    </row>
    <row r="195" spans="1:3" ht="31" x14ac:dyDescent="0.35">
      <c r="A195" s="195" t="s">
        <v>740</v>
      </c>
      <c r="B195" s="195" t="s">
        <v>741</v>
      </c>
      <c r="C195" s="196">
        <v>3</v>
      </c>
    </row>
    <row r="196" spans="1:3" ht="15.5" x14ac:dyDescent="0.35">
      <c r="A196" s="195" t="s">
        <v>742</v>
      </c>
      <c r="B196" s="195" t="s">
        <v>743</v>
      </c>
      <c r="C196" s="196">
        <v>5</v>
      </c>
    </row>
    <row r="197" spans="1:3" ht="15.5" x14ac:dyDescent="0.35">
      <c r="A197" s="195" t="s">
        <v>744</v>
      </c>
      <c r="B197" s="195" t="s">
        <v>745</v>
      </c>
      <c r="C197" s="196">
        <v>4</v>
      </c>
    </row>
    <row r="198" spans="1:3" ht="15.5" x14ac:dyDescent="0.35">
      <c r="A198" s="195" t="s">
        <v>746</v>
      </c>
      <c r="B198" s="195" t="s">
        <v>395</v>
      </c>
      <c r="C198" s="196">
        <v>2</v>
      </c>
    </row>
    <row r="199" spans="1:3" ht="15.5" x14ac:dyDescent="0.35">
      <c r="A199" s="195" t="s">
        <v>747</v>
      </c>
      <c r="B199" s="195" t="s">
        <v>748</v>
      </c>
      <c r="C199" s="196">
        <v>1</v>
      </c>
    </row>
    <row r="200" spans="1:3" ht="15.5" x14ac:dyDescent="0.35">
      <c r="A200" s="195" t="s">
        <v>749</v>
      </c>
      <c r="B200" s="195" t="s">
        <v>750</v>
      </c>
      <c r="C200" s="196">
        <v>4</v>
      </c>
    </row>
    <row r="201" spans="1:3" ht="15.5" x14ac:dyDescent="0.35">
      <c r="A201" s="195" t="s">
        <v>751</v>
      </c>
      <c r="B201" s="195" t="s">
        <v>752</v>
      </c>
      <c r="C201" s="196">
        <v>3</v>
      </c>
    </row>
    <row r="202" spans="1:3" ht="15.5" x14ac:dyDescent="0.35">
      <c r="A202" s="195" t="s">
        <v>753</v>
      </c>
      <c r="B202" s="195" t="s">
        <v>754</v>
      </c>
      <c r="C202" s="196">
        <v>4</v>
      </c>
    </row>
    <row r="203" spans="1:3" ht="15.5" x14ac:dyDescent="0.35">
      <c r="A203" s="195" t="s">
        <v>755</v>
      </c>
      <c r="B203" s="195" t="s">
        <v>756</v>
      </c>
      <c r="C203" s="196">
        <v>4</v>
      </c>
    </row>
    <row r="204" spans="1:3" ht="15.5" x14ac:dyDescent="0.35">
      <c r="A204" s="195" t="s">
        <v>757</v>
      </c>
      <c r="B204" s="195" t="s">
        <v>758</v>
      </c>
      <c r="C204" s="196">
        <v>4</v>
      </c>
    </row>
    <row r="205" spans="1:3" ht="15.5" x14ac:dyDescent="0.35">
      <c r="A205" s="195" t="s">
        <v>759</v>
      </c>
      <c r="B205" s="195" t="s">
        <v>760</v>
      </c>
      <c r="C205" s="196">
        <v>2</v>
      </c>
    </row>
    <row r="206" spans="1:3" ht="15.5" x14ac:dyDescent="0.35">
      <c r="A206" s="195" t="s">
        <v>761</v>
      </c>
      <c r="B206" s="195" t="s">
        <v>762</v>
      </c>
      <c r="C206" s="196">
        <v>3</v>
      </c>
    </row>
    <row r="207" spans="1:3" ht="15.5" x14ac:dyDescent="0.35">
      <c r="A207" s="195" t="s">
        <v>763</v>
      </c>
      <c r="B207" s="195" t="s">
        <v>764</v>
      </c>
      <c r="C207" s="196">
        <v>4</v>
      </c>
    </row>
    <row r="208" spans="1:3" ht="15.5" x14ac:dyDescent="0.35">
      <c r="A208" s="195" t="s">
        <v>765</v>
      </c>
      <c r="B208" s="195" t="s">
        <v>766</v>
      </c>
      <c r="C208" s="196">
        <v>2</v>
      </c>
    </row>
    <row r="209" spans="1:3" ht="15.5" x14ac:dyDescent="0.35">
      <c r="A209" s="195" t="s">
        <v>767</v>
      </c>
      <c r="B209" s="195" t="s">
        <v>768</v>
      </c>
      <c r="C209" s="196">
        <v>4</v>
      </c>
    </row>
    <row r="210" spans="1:3" ht="15.5" x14ac:dyDescent="0.35">
      <c r="A210" s="195" t="s">
        <v>769</v>
      </c>
      <c r="B210" s="195" t="s">
        <v>770</v>
      </c>
      <c r="C210" s="196">
        <v>4</v>
      </c>
    </row>
    <row r="211" spans="1:3" ht="15.5" x14ac:dyDescent="0.35">
      <c r="A211" s="195" t="s">
        <v>771</v>
      </c>
      <c r="B211" s="195" t="s">
        <v>772</v>
      </c>
      <c r="C211" s="196">
        <v>4</v>
      </c>
    </row>
    <row r="212" spans="1:3" ht="15.5" x14ac:dyDescent="0.35">
      <c r="A212" s="195" t="s">
        <v>773</v>
      </c>
      <c r="B212" s="195" t="s">
        <v>774</v>
      </c>
      <c r="C212" s="196">
        <v>3</v>
      </c>
    </row>
    <row r="213" spans="1:3" ht="15.5" x14ac:dyDescent="0.35">
      <c r="A213" s="195" t="s">
        <v>775</v>
      </c>
      <c r="B213" s="195" t="s">
        <v>395</v>
      </c>
      <c r="C213" s="196">
        <v>2</v>
      </c>
    </row>
    <row r="214" spans="1:3" ht="15.5" x14ac:dyDescent="0.35">
      <c r="A214" s="195" t="s">
        <v>776</v>
      </c>
      <c r="B214" s="195" t="s">
        <v>777</v>
      </c>
      <c r="C214" s="196">
        <v>1</v>
      </c>
    </row>
    <row r="215" spans="1:3" ht="15.5" x14ac:dyDescent="0.35">
      <c r="A215" s="195" t="s">
        <v>778</v>
      </c>
      <c r="B215" s="195" t="s">
        <v>779</v>
      </c>
      <c r="C215" s="196">
        <v>4</v>
      </c>
    </row>
    <row r="216" spans="1:3" ht="15.5" x14ac:dyDescent="0.35">
      <c r="A216" s="195" t="s">
        <v>780</v>
      </c>
      <c r="B216" s="195" t="s">
        <v>781</v>
      </c>
      <c r="C216" s="196">
        <v>4</v>
      </c>
    </row>
    <row r="217" spans="1:3" ht="15.5" x14ac:dyDescent="0.35">
      <c r="A217" s="195" t="s">
        <v>782</v>
      </c>
      <c r="B217" s="195" t="s">
        <v>783</v>
      </c>
      <c r="C217" s="196">
        <v>4</v>
      </c>
    </row>
    <row r="218" spans="1:3" ht="31" x14ac:dyDescent="0.35">
      <c r="A218" s="195" t="s">
        <v>784</v>
      </c>
      <c r="B218" s="195" t="s">
        <v>785</v>
      </c>
      <c r="C218" s="196">
        <v>4</v>
      </c>
    </row>
    <row r="219" spans="1:3" ht="15.5" x14ac:dyDescent="0.35">
      <c r="A219" s="195" t="s">
        <v>786</v>
      </c>
      <c r="B219" s="195" t="s">
        <v>787</v>
      </c>
      <c r="C219" s="196">
        <v>2</v>
      </c>
    </row>
    <row r="220" spans="1:3" ht="15.5" x14ac:dyDescent="0.35">
      <c r="A220" s="195" t="s">
        <v>788</v>
      </c>
      <c r="B220" s="195" t="s">
        <v>789</v>
      </c>
      <c r="C220" s="196">
        <v>1</v>
      </c>
    </row>
    <row r="221" spans="1:3" ht="15.5" x14ac:dyDescent="0.35">
      <c r="A221" s="195" t="s">
        <v>790</v>
      </c>
      <c r="B221" s="195" t="s">
        <v>791</v>
      </c>
      <c r="C221" s="196">
        <v>1</v>
      </c>
    </row>
    <row r="222" spans="1:3" ht="31" x14ac:dyDescent="0.35">
      <c r="A222" s="195" t="s">
        <v>792</v>
      </c>
      <c r="B222" s="195" t="s">
        <v>793</v>
      </c>
      <c r="C222" s="196">
        <v>4</v>
      </c>
    </row>
    <row r="223" spans="1:3" ht="15.5" x14ac:dyDescent="0.35">
      <c r="A223" s="195" t="s">
        <v>794</v>
      </c>
      <c r="B223" s="195" t="s">
        <v>795</v>
      </c>
      <c r="C223" s="196">
        <v>7</v>
      </c>
    </row>
    <row r="224" spans="1:3" ht="15.5" x14ac:dyDescent="0.35">
      <c r="A224" s="195" t="s">
        <v>307</v>
      </c>
      <c r="B224" s="195" t="s">
        <v>796</v>
      </c>
      <c r="C224" s="196">
        <v>5</v>
      </c>
    </row>
    <row r="225" spans="1:3" ht="15.5" x14ac:dyDescent="0.35">
      <c r="A225" s="195" t="s">
        <v>797</v>
      </c>
      <c r="B225" s="195" t="s">
        <v>798</v>
      </c>
      <c r="C225" s="196">
        <v>6</v>
      </c>
    </row>
    <row r="226" spans="1:3" ht="15.5" x14ac:dyDescent="0.35">
      <c r="A226" s="195" t="s">
        <v>799</v>
      </c>
      <c r="B226" s="195" t="s">
        <v>800</v>
      </c>
      <c r="C226" s="196">
        <v>5</v>
      </c>
    </row>
    <row r="227" spans="1:3" ht="15.5" x14ac:dyDescent="0.35">
      <c r="A227" s="195" t="s">
        <v>801</v>
      </c>
      <c r="B227" s="195" t="s">
        <v>802</v>
      </c>
      <c r="C227" s="196">
        <v>2</v>
      </c>
    </row>
    <row r="228" spans="1:3" ht="15.5" x14ac:dyDescent="0.35">
      <c r="A228" s="195" t="s">
        <v>803</v>
      </c>
      <c r="B228" s="195" t="s">
        <v>804</v>
      </c>
      <c r="C228" s="196">
        <v>3</v>
      </c>
    </row>
    <row r="229" spans="1:3" ht="15.5" x14ac:dyDescent="0.35">
      <c r="A229" s="195" t="s">
        <v>805</v>
      </c>
      <c r="B229" s="195" t="s">
        <v>806</v>
      </c>
      <c r="C229" s="196">
        <v>1</v>
      </c>
    </row>
    <row r="230" spans="1:3" ht="15.5" x14ac:dyDescent="0.35">
      <c r="A230" s="195" t="s">
        <v>807</v>
      </c>
      <c r="B230" s="195" t="s">
        <v>808</v>
      </c>
      <c r="C230" s="196">
        <v>7</v>
      </c>
    </row>
    <row r="231" spans="1:3" ht="15.5" x14ac:dyDescent="0.35">
      <c r="A231" s="195" t="s">
        <v>809</v>
      </c>
      <c r="B231" s="195" t="s">
        <v>810</v>
      </c>
      <c r="C231" s="196">
        <v>2</v>
      </c>
    </row>
    <row r="232" spans="1:3" ht="15.5" x14ac:dyDescent="0.35">
      <c r="A232" s="195" t="s">
        <v>811</v>
      </c>
      <c r="B232" s="195" t="s">
        <v>812</v>
      </c>
      <c r="C232" s="196">
        <v>5</v>
      </c>
    </row>
    <row r="233" spans="1:3" ht="15.5" x14ac:dyDescent="0.35">
      <c r="A233" s="195" t="s">
        <v>813</v>
      </c>
      <c r="B233" s="195" t="s">
        <v>395</v>
      </c>
      <c r="C233" s="196">
        <v>2</v>
      </c>
    </row>
    <row r="234" spans="1:3" ht="15.5" x14ac:dyDescent="0.35">
      <c r="A234" s="195" t="s">
        <v>814</v>
      </c>
      <c r="B234" s="195" t="s">
        <v>815</v>
      </c>
      <c r="C234" s="196">
        <v>6</v>
      </c>
    </row>
    <row r="235" spans="1:3" ht="15.5" x14ac:dyDescent="0.35">
      <c r="A235" s="195" t="s">
        <v>816</v>
      </c>
      <c r="B235" s="195" t="s">
        <v>817</v>
      </c>
      <c r="C235" s="196">
        <v>4</v>
      </c>
    </row>
    <row r="236" spans="1:3" ht="15.5" x14ac:dyDescent="0.35">
      <c r="A236" s="195" t="s">
        <v>818</v>
      </c>
      <c r="B236" s="195" t="s">
        <v>819</v>
      </c>
      <c r="C236" s="196">
        <v>6</v>
      </c>
    </row>
    <row r="237" spans="1:3" ht="15.5" x14ac:dyDescent="0.35">
      <c r="A237" s="195" t="s">
        <v>820</v>
      </c>
      <c r="B237" s="195" t="s">
        <v>821</v>
      </c>
      <c r="C237" s="196">
        <v>4</v>
      </c>
    </row>
    <row r="238" spans="1:3" ht="15.5" x14ac:dyDescent="0.35">
      <c r="A238" s="195" t="s">
        <v>822</v>
      </c>
      <c r="B238" s="195" t="s">
        <v>823</v>
      </c>
      <c r="C238" s="196">
        <v>6</v>
      </c>
    </row>
    <row r="239" spans="1:3" ht="15.5" x14ac:dyDescent="0.35">
      <c r="A239" s="195" t="s">
        <v>824</v>
      </c>
      <c r="B239" s="195" t="s">
        <v>825</v>
      </c>
      <c r="C239" s="196">
        <v>4</v>
      </c>
    </row>
    <row r="240" spans="1:3" ht="15.5" x14ac:dyDescent="0.35">
      <c r="A240" s="195" t="s">
        <v>826</v>
      </c>
      <c r="B240" s="195" t="s">
        <v>827</v>
      </c>
      <c r="C240" s="196">
        <v>7</v>
      </c>
    </row>
    <row r="241" spans="1:3" ht="15.5" x14ac:dyDescent="0.35">
      <c r="A241" s="195" t="s">
        <v>828</v>
      </c>
      <c r="B241" s="195" t="s">
        <v>829</v>
      </c>
      <c r="C241" s="196">
        <v>8</v>
      </c>
    </row>
    <row r="242" spans="1:3" ht="15.5" x14ac:dyDescent="0.35">
      <c r="A242" s="195" t="s">
        <v>830</v>
      </c>
      <c r="B242" s="195" t="s">
        <v>831</v>
      </c>
      <c r="C242" s="196">
        <v>6</v>
      </c>
    </row>
    <row r="243" spans="1:3" ht="15.5" x14ac:dyDescent="0.35">
      <c r="A243" s="195" t="s">
        <v>832</v>
      </c>
      <c r="B243" s="195" t="s">
        <v>833</v>
      </c>
      <c r="C243" s="196">
        <v>5</v>
      </c>
    </row>
    <row r="244" spans="1:3" ht="15.5" x14ac:dyDescent="0.35">
      <c r="A244" s="195" t="s">
        <v>834</v>
      </c>
      <c r="B244" s="195" t="s">
        <v>835</v>
      </c>
      <c r="C244" s="196">
        <v>6</v>
      </c>
    </row>
    <row r="245" spans="1:3" ht="31" x14ac:dyDescent="0.35">
      <c r="A245" s="195" t="s">
        <v>836</v>
      </c>
      <c r="B245" s="195" t="s">
        <v>837</v>
      </c>
      <c r="C245" s="196">
        <v>1</v>
      </c>
    </row>
    <row r="246" spans="1:3" ht="15.5" x14ac:dyDescent="0.35">
      <c r="A246" s="195" t="s">
        <v>838</v>
      </c>
      <c r="B246" s="195" t="s">
        <v>839</v>
      </c>
      <c r="C246" s="196">
        <v>4</v>
      </c>
    </row>
    <row r="247" spans="1:3" ht="15.5" x14ac:dyDescent="0.35">
      <c r="A247" s="195" t="s">
        <v>840</v>
      </c>
      <c r="B247" s="195" t="s">
        <v>841</v>
      </c>
      <c r="C247" s="196">
        <v>5</v>
      </c>
    </row>
    <row r="248" spans="1:3" ht="15.5" x14ac:dyDescent="0.35">
      <c r="A248" s="195" t="s">
        <v>842</v>
      </c>
      <c r="B248" s="195" t="s">
        <v>395</v>
      </c>
      <c r="C248" s="196">
        <v>2</v>
      </c>
    </row>
    <row r="249" spans="1:3" ht="15.5" x14ac:dyDescent="0.35">
      <c r="A249" s="195" t="s">
        <v>843</v>
      </c>
      <c r="B249" s="195" t="s">
        <v>844</v>
      </c>
      <c r="C249" s="196">
        <v>8</v>
      </c>
    </row>
    <row r="250" spans="1:3" ht="15.5" x14ac:dyDescent="0.35">
      <c r="A250" s="195" t="s">
        <v>845</v>
      </c>
      <c r="B250" s="195" t="s">
        <v>846</v>
      </c>
      <c r="C250" s="196">
        <v>8</v>
      </c>
    </row>
    <row r="251" spans="1:3" ht="31" x14ac:dyDescent="0.35">
      <c r="A251" s="195" t="s">
        <v>847</v>
      </c>
      <c r="B251" s="195" t="s">
        <v>848</v>
      </c>
      <c r="C251" s="196">
        <v>7</v>
      </c>
    </row>
    <row r="252" spans="1:3" ht="15.5" x14ac:dyDescent="0.35">
      <c r="A252" s="195" t="s">
        <v>849</v>
      </c>
      <c r="B252" s="195" t="s">
        <v>850</v>
      </c>
      <c r="C252" s="196">
        <v>5</v>
      </c>
    </row>
    <row r="253" spans="1:3" ht="15.5" x14ac:dyDescent="0.35">
      <c r="A253" s="195" t="s">
        <v>851</v>
      </c>
      <c r="B253" s="195" t="s">
        <v>852</v>
      </c>
      <c r="C253" s="196">
        <v>7</v>
      </c>
    </row>
    <row r="254" spans="1:3" ht="31" x14ac:dyDescent="0.35">
      <c r="A254" s="195" t="s">
        <v>853</v>
      </c>
      <c r="B254" s="195" t="s">
        <v>854</v>
      </c>
      <c r="C254" s="196">
        <v>4</v>
      </c>
    </row>
    <row r="255" spans="1:3" ht="15.5" x14ac:dyDescent="0.35">
      <c r="A255" s="195" t="s">
        <v>855</v>
      </c>
      <c r="B255" s="195" t="s">
        <v>856</v>
      </c>
      <c r="C255" s="196">
        <v>4</v>
      </c>
    </row>
    <row r="256" spans="1:3" ht="15.5" x14ac:dyDescent="0.35">
      <c r="A256" s="195" t="s">
        <v>857</v>
      </c>
      <c r="B256" s="195" t="s">
        <v>858</v>
      </c>
      <c r="C256" s="196">
        <v>5</v>
      </c>
    </row>
    <row r="257" spans="1:3" ht="15.5" x14ac:dyDescent="0.35">
      <c r="A257" s="195" t="s">
        <v>859</v>
      </c>
      <c r="B257" s="195" t="s">
        <v>860</v>
      </c>
      <c r="C257" s="196">
        <v>8</v>
      </c>
    </row>
    <row r="258" spans="1:3" ht="15.5" x14ac:dyDescent="0.35">
      <c r="A258" s="195" t="s">
        <v>861</v>
      </c>
      <c r="B258" s="195" t="s">
        <v>862</v>
      </c>
      <c r="C258" s="196">
        <v>4</v>
      </c>
    </row>
    <row r="259" spans="1:3" ht="15.5" x14ac:dyDescent="0.35">
      <c r="A259" s="195" t="s">
        <v>863</v>
      </c>
      <c r="B259" s="195" t="s">
        <v>395</v>
      </c>
      <c r="C259" s="196">
        <v>3</v>
      </c>
    </row>
    <row r="260" spans="1:3" ht="15.5" x14ac:dyDescent="0.35">
      <c r="A260" s="195" t="s">
        <v>864</v>
      </c>
      <c r="B260" s="195" t="s">
        <v>865</v>
      </c>
      <c r="C260" s="196">
        <v>5</v>
      </c>
    </row>
    <row r="261" spans="1:3" ht="15.5" x14ac:dyDescent="0.35">
      <c r="A261" s="195" t="s">
        <v>866</v>
      </c>
      <c r="B261" s="195" t="s">
        <v>867</v>
      </c>
      <c r="C261" s="196">
        <v>8</v>
      </c>
    </row>
    <row r="262" spans="1:3" ht="15.5" x14ac:dyDescent="0.35">
      <c r="A262" s="195" t="s">
        <v>868</v>
      </c>
      <c r="B262" s="195" t="s">
        <v>869</v>
      </c>
      <c r="C262" s="196">
        <v>5</v>
      </c>
    </row>
    <row r="263" spans="1:3" ht="15.5" x14ac:dyDescent="0.35">
      <c r="A263" s="195" t="s">
        <v>870</v>
      </c>
      <c r="B263" s="195" t="s">
        <v>871</v>
      </c>
      <c r="C263" s="196">
        <v>4</v>
      </c>
    </row>
    <row r="264" spans="1:3" ht="15.5" x14ac:dyDescent="0.35">
      <c r="A264" s="195" t="s">
        <v>872</v>
      </c>
      <c r="B264" s="195" t="s">
        <v>873</v>
      </c>
      <c r="C264" s="196">
        <v>4</v>
      </c>
    </row>
    <row r="265" spans="1:3" ht="15.5" x14ac:dyDescent="0.35">
      <c r="A265" s="195" t="s">
        <v>874</v>
      </c>
      <c r="B265" s="195" t="s">
        <v>875</v>
      </c>
      <c r="C265" s="196">
        <v>5</v>
      </c>
    </row>
    <row r="266" spans="1:3" ht="15.5" x14ac:dyDescent="0.35">
      <c r="A266" s="195" t="s">
        <v>876</v>
      </c>
      <c r="B266" s="195" t="s">
        <v>877</v>
      </c>
      <c r="C266" s="196">
        <v>6</v>
      </c>
    </row>
    <row r="267" spans="1:3" ht="15.5" x14ac:dyDescent="0.35">
      <c r="A267" s="195" t="s">
        <v>878</v>
      </c>
      <c r="B267" s="195" t="s">
        <v>879</v>
      </c>
      <c r="C267" s="196">
        <v>5</v>
      </c>
    </row>
    <row r="268" spans="1:3" ht="15.5" x14ac:dyDescent="0.35">
      <c r="A268" s="195" t="s">
        <v>880</v>
      </c>
      <c r="B268" s="195" t="s">
        <v>881</v>
      </c>
      <c r="C268" s="196">
        <v>6</v>
      </c>
    </row>
    <row r="269" spans="1:3" ht="31" x14ac:dyDescent="0.35">
      <c r="A269" s="195" t="s">
        <v>882</v>
      </c>
      <c r="B269" s="195" t="s">
        <v>883</v>
      </c>
      <c r="C269" s="196">
        <v>8</v>
      </c>
    </row>
    <row r="270" spans="1:3" ht="31" x14ac:dyDescent="0.35">
      <c r="A270" s="195" t="s">
        <v>884</v>
      </c>
      <c r="B270" s="195" t="s">
        <v>885</v>
      </c>
      <c r="C270" s="196">
        <v>7</v>
      </c>
    </row>
    <row r="271" spans="1:3" ht="15.5" x14ac:dyDescent="0.35">
      <c r="A271" s="195" t="s">
        <v>886</v>
      </c>
      <c r="B271" s="195" t="s">
        <v>887</v>
      </c>
      <c r="C271" s="196">
        <v>6</v>
      </c>
    </row>
    <row r="272" spans="1:3" ht="15.5" x14ac:dyDescent="0.35">
      <c r="A272" s="195" t="s">
        <v>888</v>
      </c>
      <c r="B272" s="195" t="s">
        <v>889</v>
      </c>
      <c r="C272" s="196">
        <v>8</v>
      </c>
    </row>
    <row r="273" spans="1:3" ht="31" x14ac:dyDescent="0.35">
      <c r="A273" s="195" t="s">
        <v>890</v>
      </c>
      <c r="B273" s="195" t="s">
        <v>891</v>
      </c>
      <c r="C273" s="196">
        <v>4</v>
      </c>
    </row>
    <row r="274" spans="1:3" ht="15.5" x14ac:dyDescent="0.35">
      <c r="A274" s="195" t="s">
        <v>892</v>
      </c>
      <c r="B274" s="195" t="s">
        <v>893</v>
      </c>
      <c r="C274" s="196">
        <v>8</v>
      </c>
    </row>
    <row r="275" spans="1:3" ht="15.5" x14ac:dyDescent="0.35">
      <c r="A275" s="195" t="s">
        <v>894</v>
      </c>
      <c r="B275" s="195" t="s">
        <v>895</v>
      </c>
      <c r="C275" s="196">
        <v>6</v>
      </c>
    </row>
    <row r="276" spans="1:3" ht="15.5" x14ac:dyDescent="0.35">
      <c r="A276" s="195" t="s">
        <v>896</v>
      </c>
      <c r="B276" s="195" t="s">
        <v>897</v>
      </c>
      <c r="C276" s="196">
        <v>6</v>
      </c>
    </row>
    <row r="277" spans="1:3" ht="15.5" x14ac:dyDescent="0.35">
      <c r="A277" s="195" t="s">
        <v>898</v>
      </c>
      <c r="B277" s="195" t="s">
        <v>899</v>
      </c>
      <c r="C277" s="196">
        <v>6</v>
      </c>
    </row>
    <row r="278" spans="1:3" ht="15.5" x14ac:dyDescent="0.35">
      <c r="A278" s="195" t="s">
        <v>900</v>
      </c>
      <c r="B278" s="195" t="s">
        <v>901</v>
      </c>
      <c r="C278" s="196">
        <v>4</v>
      </c>
    </row>
    <row r="279" spans="1:3" ht="15.5" x14ac:dyDescent="0.35">
      <c r="A279" s="195" t="s">
        <v>902</v>
      </c>
      <c r="B279" s="195" t="s">
        <v>395</v>
      </c>
      <c r="C279" s="196">
        <v>2</v>
      </c>
    </row>
    <row r="280" spans="1:3" ht="15.5" x14ac:dyDescent="0.35">
      <c r="A280" s="195" t="s">
        <v>903</v>
      </c>
      <c r="B280" s="195" t="s">
        <v>904</v>
      </c>
      <c r="C280" s="196">
        <v>2</v>
      </c>
    </row>
    <row r="281" spans="1:3" ht="15.5" x14ac:dyDescent="0.35">
      <c r="A281" s="195" t="s">
        <v>905</v>
      </c>
      <c r="B281" s="195" t="s">
        <v>906</v>
      </c>
      <c r="C281" s="196">
        <v>5</v>
      </c>
    </row>
    <row r="282" spans="1:3" ht="15.5" x14ac:dyDescent="0.35">
      <c r="A282" s="195" t="s">
        <v>907</v>
      </c>
      <c r="B282" s="195" t="s">
        <v>908</v>
      </c>
      <c r="C282" s="196">
        <v>5</v>
      </c>
    </row>
    <row r="283" spans="1:3" ht="15.5" x14ac:dyDescent="0.35">
      <c r="A283" s="195" t="s">
        <v>909</v>
      </c>
      <c r="B283" s="195" t="s">
        <v>910</v>
      </c>
      <c r="C283" s="196">
        <v>4</v>
      </c>
    </row>
    <row r="284" spans="1:3" ht="31" x14ac:dyDescent="0.35">
      <c r="A284" s="195" t="s">
        <v>911</v>
      </c>
      <c r="B284" s="195" t="s">
        <v>912</v>
      </c>
      <c r="C284" s="196">
        <v>4</v>
      </c>
    </row>
    <row r="285" spans="1:3" ht="15.5" x14ac:dyDescent="0.35">
      <c r="A285" s="195" t="s">
        <v>913</v>
      </c>
      <c r="B285" s="195" t="s">
        <v>914</v>
      </c>
      <c r="C285" s="196">
        <v>8</v>
      </c>
    </row>
    <row r="286" spans="1:3" ht="31" x14ac:dyDescent="0.35">
      <c r="A286" s="195" t="s">
        <v>915</v>
      </c>
      <c r="B286" s="195" t="s">
        <v>916</v>
      </c>
      <c r="C286" s="196">
        <v>7</v>
      </c>
    </row>
    <row r="287" spans="1:3" ht="31" x14ac:dyDescent="0.35">
      <c r="A287" s="195" t="s">
        <v>917</v>
      </c>
      <c r="B287" s="195" t="s">
        <v>918</v>
      </c>
      <c r="C287" s="196">
        <v>6</v>
      </c>
    </row>
    <row r="288" spans="1:3" ht="31" x14ac:dyDescent="0.35">
      <c r="A288" s="195" t="s">
        <v>919</v>
      </c>
      <c r="B288" s="195" t="s">
        <v>920</v>
      </c>
      <c r="C288" s="196">
        <v>8</v>
      </c>
    </row>
    <row r="289" spans="1:3" ht="31" x14ac:dyDescent="0.35">
      <c r="A289" s="195" t="s">
        <v>921</v>
      </c>
      <c r="B289" s="195" t="s">
        <v>922</v>
      </c>
      <c r="C289" s="196">
        <v>7</v>
      </c>
    </row>
    <row r="290" spans="1:3" ht="15.5" x14ac:dyDescent="0.35">
      <c r="A290" s="195" t="s">
        <v>923</v>
      </c>
      <c r="B290" s="195" t="s">
        <v>924</v>
      </c>
      <c r="C290" s="196">
        <v>6</v>
      </c>
    </row>
    <row r="291" spans="1:3" ht="31" x14ac:dyDescent="0.35">
      <c r="A291" s="195" t="s">
        <v>925</v>
      </c>
      <c r="B291" s="195" t="s">
        <v>926</v>
      </c>
      <c r="C291" s="196">
        <v>4</v>
      </c>
    </row>
    <row r="292" spans="1:3" ht="15.5" x14ac:dyDescent="0.35">
      <c r="A292" s="195" t="s">
        <v>927</v>
      </c>
      <c r="B292" s="195" t="s">
        <v>928</v>
      </c>
      <c r="C292" s="196">
        <v>4</v>
      </c>
    </row>
    <row r="293" spans="1:3" ht="15.5" x14ac:dyDescent="0.35">
      <c r="A293" s="195" t="s">
        <v>929</v>
      </c>
      <c r="B293" s="195" t="s">
        <v>930</v>
      </c>
      <c r="C293" s="196">
        <v>5</v>
      </c>
    </row>
    <row r="294" spans="1:3" ht="15.5" x14ac:dyDescent="0.35">
      <c r="A294" s="195" t="s">
        <v>931</v>
      </c>
      <c r="B294" s="195" t="s">
        <v>932</v>
      </c>
      <c r="C294" s="196">
        <v>1</v>
      </c>
    </row>
    <row r="295" spans="1:3" ht="15.5" x14ac:dyDescent="0.35">
      <c r="A295" s="195" t="s">
        <v>933</v>
      </c>
      <c r="B295" s="195" t="s">
        <v>934</v>
      </c>
      <c r="C295" s="196">
        <v>4</v>
      </c>
    </row>
    <row r="296" spans="1:3" ht="15.5" x14ac:dyDescent="0.35">
      <c r="A296" s="195" t="s">
        <v>935</v>
      </c>
      <c r="B296" s="195" t="s">
        <v>936</v>
      </c>
      <c r="C296" s="196">
        <v>7</v>
      </c>
    </row>
    <row r="297" spans="1:3" ht="15.5" x14ac:dyDescent="0.35">
      <c r="A297" s="195" t="s">
        <v>937</v>
      </c>
      <c r="B297" s="195" t="s">
        <v>938</v>
      </c>
      <c r="C297" s="196">
        <v>6</v>
      </c>
    </row>
    <row r="298" spans="1:3" ht="15.5" x14ac:dyDescent="0.35">
      <c r="A298" s="195" t="s">
        <v>939</v>
      </c>
      <c r="B298" s="195" t="s">
        <v>940</v>
      </c>
      <c r="C298" s="196">
        <v>5</v>
      </c>
    </row>
    <row r="299" spans="1:3" ht="15.5" x14ac:dyDescent="0.35">
      <c r="A299" s="195" t="s">
        <v>941</v>
      </c>
      <c r="B299" s="195" t="s">
        <v>942</v>
      </c>
      <c r="C299" s="196">
        <v>5</v>
      </c>
    </row>
    <row r="300" spans="1:3" ht="15.5" x14ac:dyDescent="0.35">
      <c r="A300" s="195" t="s">
        <v>943</v>
      </c>
      <c r="B300" s="195" t="s">
        <v>944</v>
      </c>
      <c r="C300" s="196">
        <v>3</v>
      </c>
    </row>
    <row r="301" spans="1:3" ht="15.5" x14ac:dyDescent="0.35">
      <c r="A301" s="195" t="s">
        <v>945</v>
      </c>
      <c r="B301" s="195" t="s">
        <v>946</v>
      </c>
      <c r="C301" s="196">
        <v>6</v>
      </c>
    </row>
    <row r="302" spans="1:3" ht="15.5" x14ac:dyDescent="0.35">
      <c r="A302" s="195" t="s">
        <v>947</v>
      </c>
      <c r="B302" s="195" t="s">
        <v>948</v>
      </c>
      <c r="C302" s="196">
        <v>5</v>
      </c>
    </row>
    <row r="303" spans="1:3" ht="15.5" x14ac:dyDescent="0.35">
      <c r="A303" s="195" t="s">
        <v>949</v>
      </c>
      <c r="B303" s="195" t="s">
        <v>950</v>
      </c>
      <c r="C303" s="196">
        <v>5</v>
      </c>
    </row>
    <row r="304" spans="1:3" ht="15.5" x14ac:dyDescent="0.35">
      <c r="A304" s="195" t="s">
        <v>951</v>
      </c>
      <c r="B304" s="195" t="s">
        <v>952</v>
      </c>
      <c r="C304" s="196">
        <v>6</v>
      </c>
    </row>
    <row r="305" spans="1:3" ht="15.5" x14ac:dyDescent="0.35">
      <c r="A305" s="195" t="s">
        <v>953</v>
      </c>
      <c r="B305" s="195" t="s">
        <v>954</v>
      </c>
      <c r="C305" s="196">
        <v>5</v>
      </c>
    </row>
    <row r="306" spans="1:3" ht="15.5" x14ac:dyDescent="0.35">
      <c r="A306" s="195" t="s">
        <v>955</v>
      </c>
      <c r="B306" s="195" t="s">
        <v>956</v>
      </c>
      <c r="C306" s="196">
        <v>5</v>
      </c>
    </row>
    <row r="307" spans="1:3" ht="15.5" x14ac:dyDescent="0.35">
      <c r="A307" s="195" t="s">
        <v>957</v>
      </c>
      <c r="B307" s="195" t="s">
        <v>395</v>
      </c>
      <c r="C307" s="196">
        <v>2</v>
      </c>
    </row>
    <row r="308" spans="1:3" ht="15.5" x14ac:dyDescent="0.35">
      <c r="A308" s="195" t="s">
        <v>958</v>
      </c>
      <c r="B308" s="195" t="s">
        <v>959</v>
      </c>
      <c r="C308" s="196">
        <v>1</v>
      </c>
    </row>
    <row r="309" spans="1:3" ht="15.5" x14ac:dyDescent="0.35">
      <c r="A309" s="195" t="s">
        <v>960</v>
      </c>
      <c r="B309" s="195" t="s">
        <v>961</v>
      </c>
      <c r="C309" s="196">
        <v>4</v>
      </c>
    </row>
    <row r="310" spans="1:3" ht="15.5" x14ac:dyDescent="0.35">
      <c r="A310" s="195" t="s">
        <v>962</v>
      </c>
      <c r="B310" s="195" t="s">
        <v>963</v>
      </c>
      <c r="C310" s="196">
        <v>5</v>
      </c>
    </row>
    <row r="311" spans="1:3" ht="15.5" x14ac:dyDescent="0.35">
      <c r="A311" s="195" t="s">
        <v>964</v>
      </c>
      <c r="B311" s="195" t="s">
        <v>965</v>
      </c>
      <c r="C311" s="196">
        <v>3</v>
      </c>
    </row>
    <row r="312" spans="1:3" ht="15.5" x14ac:dyDescent="0.35">
      <c r="A312" s="195" t="s">
        <v>966</v>
      </c>
      <c r="B312" s="195" t="s">
        <v>967</v>
      </c>
      <c r="C312" s="196">
        <v>6</v>
      </c>
    </row>
    <row r="313" spans="1:3" ht="15.5" x14ac:dyDescent="0.35">
      <c r="A313" s="195" t="s">
        <v>968</v>
      </c>
      <c r="B313" s="195" t="s">
        <v>969</v>
      </c>
      <c r="C313" s="196">
        <v>4</v>
      </c>
    </row>
    <row r="314" spans="1:3" ht="15.5" x14ac:dyDescent="0.35">
      <c r="A314" s="195" t="s">
        <v>970</v>
      </c>
      <c r="B314" s="195" t="s">
        <v>971</v>
      </c>
      <c r="C314" s="196">
        <v>5</v>
      </c>
    </row>
    <row r="315" spans="1:3" ht="15.5" x14ac:dyDescent="0.35">
      <c r="A315" s="195" t="s">
        <v>972</v>
      </c>
      <c r="B315" s="195" t="s">
        <v>973</v>
      </c>
      <c r="C315" s="196">
        <v>4</v>
      </c>
    </row>
    <row r="316" spans="1:3" ht="15.5" x14ac:dyDescent="0.35">
      <c r="A316" s="195" t="s">
        <v>974</v>
      </c>
      <c r="B316" s="195" t="s">
        <v>975</v>
      </c>
      <c r="C316" s="196">
        <v>6</v>
      </c>
    </row>
    <row r="317" spans="1:3" ht="15.5" x14ac:dyDescent="0.35">
      <c r="A317" s="195" t="s">
        <v>976</v>
      </c>
      <c r="B317" s="195" t="s">
        <v>977</v>
      </c>
      <c r="C317" s="196">
        <v>6</v>
      </c>
    </row>
    <row r="318" spans="1:3" ht="15.5" x14ac:dyDescent="0.35">
      <c r="A318" s="195" t="s">
        <v>978</v>
      </c>
      <c r="B318" s="195" t="s">
        <v>979</v>
      </c>
      <c r="C318" s="196">
        <v>4</v>
      </c>
    </row>
    <row r="319" spans="1:3" ht="15.5" x14ac:dyDescent="0.35">
      <c r="A319" s="195" t="s">
        <v>980</v>
      </c>
      <c r="B319" s="195" t="s">
        <v>981</v>
      </c>
      <c r="C319" s="196">
        <v>6</v>
      </c>
    </row>
    <row r="320" spans="1:3" ht="15.5" x14ac:dyDescent="0.35">
      <c r="A320" s="195" t="s">
        <v>982</v>
      </c>
      <c r="B320" s="195" t="s">
        <v>983</v>
      </c>
      <c r="C320" s="196">
        <v>3</v>
      </c>
    </row>
    <row r="321" spans="1:3" ht="15.5" x14ac:dyDescent="0.35">
      <c r="A321" s="195" t="s">
        <v>984</v>
      </c>
      <c r="B321" s="195" t="s">
        <v>985</v>
      </c>
      <c r="C321" s="196">
        <v>5</v>
      </c>
    </row>
    <row r="322" spans="1:3" ht="15.5" x14ac:dyDescent="0.35">
      <c r="A322" s="195" t="s">
        <v>986</v>
      </c>
      <c r="B322" s="195" t="s">
        <v>987</v>
      </c>
      <c r="C322" s="196">
        <v>4</v>
      </c>
    </row>
    <row r="323" spans="1:3" ht="15.5" x14ac:dyDescent="0.35">
      <c r="A323" s="195" t="s">
        <v>988</v>
      </c>
      <c r="B323" s="195" t="s">
        <v>989</v>
      </c>
      <c r="C323" s="196">
        <v>3</v>
      </c>
    </row>
    <row r="324" spans="1:3" ht="15.5" x14ac:dyDescent="0.35">
      <c r="A324" s="195" t="s">
        <v>990</v>
      </c>
      <c r="B324" s="195" t="s">
        <v>991</v>
      </c>
      <c r="C324" s="196">
        <v>4</v>
      </c>
    </row>
    <row r="325" spans="1:3" ht="15.5" x14ac:dyDescent="0.35">
      <c r="A325" s="195" t="s">
        <v>992</v>
      </c>
      <c r="B325" s="195" t="s">
        <v>993</v>
      </c>
      <c r="C325" s="196">
        <v>5</v>
      </c>
    </row>
    <row r="326" spans="1:3" ht="15.5" x14ac:dyDescent="0.35">
      <c r="A326" s="195" t="s">
        <v>994</v>
      </c>
      <c r="B326" s="195" t="s">
        <v>995</v>
      </c>
      <c r="C326" s="196">
        <v>4</v>
      </c>
    </row>
    <row r="327" spans="1:3" ht="15.5" x14ac:dyDescent="0.35">
      <c r="A327" s="195" t="s">
        <v>996</v>
      </c>
      <c r="B327" s="195" t="s">
        <v>997</v>
      </c>
      <c r="C327" s="196">
        <v>5</v>
      </c>
    </row>
    <row r="328" spans="1:3" ht="15.5" x14ac:dyDescent="0.35">
      <c r="A328" s="195" t="s">
        <v>998</v>
      </c>
      <c r="B328" s="195" t="s">
        <v>999</v>
      </c>
      <c r="C328" s="196">
        <v>4</v>
      </c>
    </row>
    <row r="329" spans="1:3" ht="15.5" x14ac:dyDescent="0.35">
      <c r="A329" s="195" t="s">
        <v>315</v>
      </c>
      <c r="B329" s="195" t="s">
        <v>1000</v>
      </c>
      <c r="C329" s="196">
        <v>4</v>
      </c>
    </row>
    <row r="330" spans="1:3" ht="15.5" x14ac:dyDescent="0.35">
      <c r="A330" s="195" t="s">
        <v>1001</v>
      </c>
      <c r="B330" s="195" t="s">
        <v>1002</v>
      </c>
      <c r="C330" s="196">
        <v>5</v>
      </c>
    </row>
    <row r="331" spans="1:3" ht="31" x14ac:dyDescent="0.35">
      <c r="A331" s="195" t="s">
        <v>1003</v>
      </c>
      <c r="B331" s="195" t="s">
        <v>1004</v>
      </c>
      <c r="C331" s="196">
        <v>6</v>
      </c>
    </row>
    <row r="332" spans="1:3" ht="15.5" x14ac:dyDescent="0.35">
      <c r="A332" s="195" t="s">
        <v>1005</v>
      </c>
      <c r="B332" s="195" t="s">
        <v>1006</v>
      </c>
      <c r="C332" s="196">
        <v>5</v>
      </c>
    </row>
    <row r="333" spans="1:3" ht="15.5" x14ac:dyDescent="0.35">
      <c r="A333" s="195" t="s">
        <v>1007</v>
      </c>
      <c r="B333" s="195" t="s">
        <v>1008</v>
      </c>
      <c r="C333" s="196">
        <v>5</v>
      </c>
    </row>
    <row r="334" spans="1:3" ht="15.5" x14ac:dyDescent="0.35">
      <c r="A334" s="195" t="s">
        <v>1009</v>
      </c>
      <c r="B334" s="195" t="s">
        <v>1010</v>
      </c>
      <c r="C334" s="196">
        <v>6</v>
      </c>
    </row>
    <row r="335" spans="1:3" ht="15.5" x14ac:dyDescent="0.35">
      <c r="A335" s="195" t="s">
        <v>1011</v>
      </c>
      <c r="B335" s="195" t="s">
        <v>1012</v>
      </c>
      <c r="C335" s="196">
        <v>5</v>
      </c>
    </row>
    <row r="336" spans="1:3" ht="15.5" x14ac:dyDescent="0.35">
      <c r="A336" s="195" t="s">
        <v>1013</v>
      </c>
      <c r="B336" s="195" t="s">
        <v>1014</v>
      </c>
      <c r="C336" s="196">
        <v>5</v>
      </c>
    </row>
    <row r="337" spans="1:3" ht="15.5" x14ac:dyDescent="0.35">
      <c r="A337" s="195" t="s">
        <v>1015</v>
      </c>
      <c r="B337" s="195" t="s">
        <v>1016</v>
      </c>
      <c r="C337" s="196">
        <v>6</v>
      </c>
    </row>
    <row r="338" spans="1:3" ht="15.5" x14ac:dyDescent="0.35">
      <c r="A338" s="195" t="s">
        <v>1017</v>
      </c>
      <c r="B338" s="195" t="s">
        <v>1018</v>
      </c>
      <c r="C338" s="196">
        <v>6</v>
      </c>
    </row>
    <row r="339" spans="1:3" ht="15.5" x14ac:dyDescent="0.35">
      <c r="A339" s="195" t="s">
        <v>337</v>
      </c>
      <c r="B339" s="195" t="s">
        <v>1019</v>
      </c>
      <c r="C339" s="196">
        <v>6</v>
      </c>
    </row>
    <row r="340" spans="1:3" ht="15.5" x14ac:dyDescent="0.35">
      <c r="A340" s="195" t="s">
        <v>1020</v>
      </c>
      <c r="B340" s="195" t="s">
        <v>1021</v>
      </c>
      <c r="C340" s="196">
        <v>6</v>
      </c>
    </row>
    <row r="341" spans="1:3" ht="15.5" x14ac:dyDescent="0.35">
      <c r="A341" s="195" t="s">
        <v>1397</v>
      </c>
      <c r="B341" s="195" t="s">
        <v>1398</v>
      </c>
      <c r="C341" s="196">
        <v>6</v>
      </c>
    </row>
    <row r="342" spans="1:3" ht="15.5" x14ac:dyDescent="0.35">
      <c r="A342" s="195" t="s">
        <v>1399</v>
      </c>
      <c r="B342" s="195" t="s">
        <v>1400</v>
      </c>
      <c r="C342" s="196">
        <v>5</v>
      </c>
    </row>
    <row r="343" spans="1:3" ht="15.5" x14ac:dyDescent="0.35">
      <c r="A343" s="195" t="s">
        <v>1022</v>
      </c>
      <c r="B343" s="195" t="s">
        <v>1023</v>
      </c>
      <c r="C343" s="196">
        <v>6</v>
      </c>
    </row>
    <row r="344" spans="1:3" ht="15.5" x14ac:dyDescent="0.35">
      <c r="A344" s="195" t="s">
        <v>1024</v>
      </c>
      <c r="B344" s="195" t="s">
        <v>1025</v>
      </c>
      <c r="C344" s="196">
        <v>5</v>
      </c>
    </row>
    <row r="345" spans="1:3" ht="15.5" x14ac:dyDescent="0.35">
      <c r="A345" s="195" t="s">
        <v>1026</v>
      </c>
      <c r="B345" s="195" t="s">
        <v>1027</v>
      </c>
      <c r="C345" s="196">
        <v>6</v>
      </c>
    </row>
    <row r="346" spans="1:3" ht="15.5" x14ac:dyDescent="0.35">
      <c r="A346" s="195" t="s">
        <v>1028</v>
      </c>
      <c r="B346" s="195" t="s">
        <v>1029</v>
      </c>
      <c r="C346" s="196">
        <v>6</v>
      </c>
    </row>
    <row r="347" spans="1:3" ht="15.5" x14ac:dyDescent="0.35">
      <c r="A347" s="195" t="s">
        <v>1030</v>
      </c>
      <c r="B347" s="195" t="s">
        <v>1031</v>
      </c>
      <c r="C347" s="196">
        <v>4</v>
      </c>
    </row>
    <row r="348" spans="1:3" ht="15.5" x14ac:dyDescent="0.35">
      <c r="A348" s="195" t="s">
        <v>1032</v>
      </c>
      <c r="B348" s="195" t="s">
        <v>1033</v>
      </c>
      <c r="C348" s="196">
        <v>5</v>
      </c>
    </row>
    <row r="349" spans="1:3" ht="15.5" x14ac:dyDescent="0.35">
      <c r="A349" s="195" t="s">
        <v>1034</v>
      </c>
      <c r="B349" s="195" t="s">
        <v>1035</v>
      </c>
      <c r="C349" s="196">
        <v>4</v>
      </c>
    </row>
    <row r="350" spans="1:3" ht="15.5" x14ac:dyDescent="0.35">
      <c r="A350" s="195" t="s">
        <v>1036</v>
      </c>
      <c r="B350" s="195" t="s">
        <v>1037</v>
      </c>
      <c r="C350" s="196">
        <v>3</v>
      </c>
    </row>
    <row r="351" spans="1:3" ht="15.5" x14ac:dyDescent="0.35">
      <c r="A351" s="195" t="s">
        <v>1038</v>
      </c>
      <c r="B351" s="195" t="s">
        <v>1039</v>
      </c>
      <c r="C351" s="196">
        <v>2</v>
      </c>
    </row>
    <row r="352" spans="1:3" ht="15.5" x14ac:dyDescent="0.35">
      <c r="A352" s="195" t="s">
        <v>1040</v>
      </c>
      <c r="B352" s="195" t="s">
        <v>1041</v>
      </c>
      <c r="C352" s="196">
        <v>3</v>
      </c>
    </row>
    <row r="353" spans="1:3" ht="15.5" x14ac:dyDescent="0.35">
      <c r="A353" s="195" t="s">
        <v>1042</v>
      </c>
      <c r="B353" s="195" t="s">
        <v>395</v>
      </c>
      <c r="C353" s="196">
        <v>2</v>
      </c>
    </row>
    <row r="354" spans="1:3" ht="15.5" x14ac:dyDescent="0.35">
      <c r="A354" s="195" t="s">
        <v>1043</v>
      </c>
      <c r="B354" s="195" t="s">
        <v>1044</v>
      </c>
      <c r="C354" s="196">
        <v>7</v>
      </c>
    </row>
    <row r="355" spans="1:3" ht="15.5" x14ac:dyDescent="0.35">
      <c r="A355" s="195" t="s">
        <v>1045</v>
      </c>
      <c r="B355" s="195" t="s">
        <v>1046</v>
      </c>
      <c r="C355" s="196">
        <v>6</v>
      </c>
    </row>
    <row r="356" spans="1:3" ht="15.5" x14ac:dyDescent="0.35">
      <c r="A356" s="195" t="s">
        <v>1047</v>
      </c>
      <c r="B356" s="195" t="s">
        <v>1048</v>
      </c>
      <c r="C356" s="196">
        <v>7</v>
      </c>
    </row>
    <row r="357" spans="1:3" ht="15.5" x14ac:dyDescent="0.35">
      <c r="A357" s="195" t="s">
        <v>1049</v>
      </c>
      <c r="B357" s="195" t="s">
        <v>1050</v>
      </c>
      <c r="C357" s="196">
        <v>5</v>
      </c>
    </row>
    <row r="358" spans="1:3" ht="15.5" x14ac:dyDescent="0.35">
      <c r="A358" s="195" t="s">
        <v>1051</v>
      </c>
      <c r="B358" s="195" t="s">
        <v>1052</v>
      </c>
      <c r="C358" s="196">
        <v>5</v>
      </c>
    </row>
    <row r="359" spans="1:3" ht="15.5" x14ac:dyDescent="0.35">
      <c r="A359" s="195" t="s">
        <v>1053</v>
      </c>
      <c r="B359" s="195" t="s">
        <v>1054</v>
      </c>
      <c r="C359" s="196">
        <v>6</v>
      </c>
    </row>
    <row r="360" spans="1:3" ht="15.5" x14ac:dyDescent="0.35">
      <c r="A360" s="195" t="s">
        <v>1055</v>
      </c>
      <c r="B360" s="195" t="s">
        <v>1056</v>
      </c>
      <c r="C360" s="196">
        <v>5</v>
      </c>
    </row>
    <row r="361" spans="1:3" ht="15.5" x14ac:dyDescent="0.35">
      <c r="A361" s="195" t="s">
        <v>1057</v>
      </c>
      <c r="B361" s="195" t="s">
        <v>1058</v>
      </c>
      <c r="C361" s="196">
        <v>4</v>
      </c>
    </row>
    <row r="362" spans="1:3" ht="15.5" x14ac:dyDescent="0.35">
      <c r="A362" s="195" t="s">
        <v>1059</v>
      </c>
      <c r="B362" s="195" t="s">
        <v>1060</v>
      </c>
      <c r="C362" s="196">
        <v>2</v>
      </c>
    </row>
    <row r="363" spans="1:3" ht="15.5" x14ac:dyDescent="0.35">
      <c r="A363" s="195" t="s">
        <v>1061</v>
      </c>
      <c r="B363" s="195" t="s">
        <v>1062</v>
      </c>
      <c r="C363" s="196">
        <v>4</v>
      </c>
    </row>
    <row r="364" spans="1:3" ht="15.5" x14ac:dyDescent="0.35">
      <c r="A364" s="195" t="s">
        <v>1063</v>
      </c>
      <c r="B364" s="195" t="s">
        <v>1064</v>
      </c>
      <c r="C364" s="196">
        <v>4</v>
      </c>
    </row>
    <row r="365" spans="1:3" ht="15.5" x14ac:dyDescent="0.35">
      <c r="A365" s="195" t="s">
        <v>1065</v>
      </c>
      <c r="B365" s="195" t="s">
        <v>1066</v>
      </c>
      <c r="C365" s="196">
        <v>5</v>
      </c>
    </row>
    <row r="366" spans="1:3" ht="15.5" x14ac:dyDescent="0.35">
      <c r="A366" s="195" t="s">
        <v>1067</v>
      </c>
      <c r="B366" s="195" t="s">
        <v>1068</v>
      </c>
      <c r="C366" s="196">
        <v>2</v>
      </c>
    </row>
    <row r="367" spans="1:3" ht="15.5" x14ac:dyDescent="0.35">
      <c r="A367" s="195" t="s">
        <v>1069</v>
      </c>
      <c r="B367" s="195" t="s">
        <v>1070</v>
      </c>
      <c r="C367" s="196">
        <v>4</v>
      </c>
    </row>
    <row r="368" spans="1:3" ht="15.5" x14ac:dyDescent="0.35">
      <c r="A368" s="195" t="s">
        <v>1071</v>
      </c>
      <c r="B368" s="195" t="s">
        <v>1072</v>
      </c>
      <c r="C368" s="196">
        <v>4</v>
      </c>
    </row>
    <row r="369" spans="1:3" ht="15.5" x14ac:dyDescent="0.35">
      <c r="A369" s="195" t="s">
        <v>1073</v>
      </c>
      <c r="B369" s="195" t="s">
        <v>1074</v>
      </c>
      <c r="C369" s="196">
        <v>5</v>
      </c>
    </row>
    <row r="370" spans="1:3" ht="15.5" x14ac:dyDescent="0.35">
      <c r="A370" s="195" t="s">
        <v>1075</v>
      </c>
      <c r="B370" s="195" t="s">
        <v>1076</v>
      </c>
      <c r="C370" s="196">
        <v>8</v>
      </c>
    </row>
    <row r="371" spans="1:3" ht="15.5" x14ac:dyDescent="0.35">
      <c r="A371" s="195" t="s">
        <v>1077</v>
      </c>
      <c r="B371" s="195" t="s">
        <v>1078</v>
      </c>
      <c r="C371" s="196">
        <v>3</v>
      </c>
    </row>
    <row r="372" spans="1:3" ht="15.5" x14ac:dyDescent="0.35">
      <c r="A372" s="195" t="s">
        <v>1079</v>
      </c>
      <c r="B372" s="195" t="s">
        <v>1080</v>
      </c>
      <c r="C372" s="196">
        <v>4</v>
      </c>
    </row>
    <row r="373" spans="1:3" ht="15.5" x14ac:dyDescent="0.35">
      <c r="A373" s="195" t="s">
        <v>1081</v>
      </c>
      <c r="B373" s="195" t="s">
        <v>1082</v>
      </c>
      <c r="C373" s="196">
        <v>4</v>
      </c>
    </row>
    <row r="374" spans="1:3" ht="31" x14ac:dyDescent="0.35">
      <c r="A374" s="195" t="s">
        <v>299</v>
      </c>
      <c r="B374" s="195" t="s">
        <v>1083</v>
      </c>
      <c r="C374" s="196">
        <v>4</v>
      </c>
    </row>
    <row r="375" spans="1:3" ht="15.5" x14ac:dyDescent="0.35">
      <c r="A375" s="195" t="s">
        <v>1084</v>
      </c>
      <c r="B375" s="195" t="s">
        <v>1085</v>
      </c>
      <c r="C375" s="196">
        <v>5</v>
      </c>
    </row>
    <row r="376" spans="1:3" ht="15.5" x14ac:dyDescent="0.35">
      <c r="A376" s="195" t="s">
        <v>1086</v>
      </c>
      <c r="B376" s="195" t="s">
        <v>1087</v>
      </c>
      <c r="C376" s="196">
        <v>5</v>
      </c>
    </row>
    <row r="377" spans="1:3" ht="15.5" x14ac:dyDescent="0.35">
      <c r="A377" s="195" t="s">
        <v>1088</v>
      </c>
      <c r="B377" s="195" t="s">
        <v>1089</v>
      </c>
      <c r="C377" s="196">
        <v>5</v>
      </c>
    </row>
    <row r="378" spans="1:3" ht="15.5" x14ac:dyDescent="0.35">
      <c r="A378" s="195" t="s">
        <v>1090</v>
      </c>
      <c r="B378" s="195" t="s">
        <v>1091</v>
      </c>
      <c r="C378" s="196">
        <v>4</v>
      </c>
    </row>
    <row r="379" spans="1:3" ht="15.5" x14ac:dyDescent="0.35">
      <c r="A379" s="195" t="s">
        <v>1092</v>
      </c>
      <c r="B379" s="195" t="s">
        <v>1093</v>
      </c>
      <c r="C379" s="196">
        <v>6</v>
      </c>
    </row>
    <row r="380" spans="1:3" ht="15.5" x14ac:dyDescent="0.35">
      <c r="A380" s="195" t="s">
        <v>1094</v>
      </c>
      <c r="B380" s="195" t="s">
        <v>1095</v>
      </c>
      <c r="C380" s="196">
        <v>4</v>
      </c>
    </row>
    <row r="381" spans="1:3" ht="15.5" x14ac:dyDescent="0.35">
      <c r="A381" s="195" t="s">
        <v>1096</v>
      </c>
      <c r="B381" s="195" t="s">
        <v>395</v>
      </c>
      <c r="C381" s="196">
        <v>2</v>
      </c>
    </row>
    <row r="382" spans="1:3" ht="15.5" x14ac:dyDescent="0.35">
      <c r="A382" s="195" t="s">
        <v>1097</v>
      </c>
      <c r="B382" s="195" t="s">
        <v>1098</v>
      </c>
      <c r="C382" s="196">
        <v>4</v>
      </c>
    </row>
    <row r="383" spans="1:3" ht="15.5" x14ac:dyDescent="0.35">
      <c r="A383" s="195" t="s">
        <v>1099</v>
      </c>
      <c r="B383" s="195" t="s">
        <v>1100</v>
      </c>
      <c r="C383" s="196">
        <v>1</v>
      </c>
    </row>
    <row r="384" spans="1:3" ht="15.5" x14ac:dyDescent="0.35">
      <c r="A384" s="195" t="s">
        <v>1101</v>
      </c>
      <c r="B384" s="195" t="s">
        <v>1102</v>
      </c>
      <c r="C384" s="196">
        <v>4</v>
      </c>
    </row>
    <row r="385" spans="1:3" ht="15.5" x14ac:dyDescent="0.35">
      <c r="A385" s="195" t="s">
        <v>1103</v>
      </c>
      <c r="B385" s="195" t="s">
        <v>1104</v>
      </c>
      <c r="C385" s="196">
        <v>3</v>
      </c>
    </row>
    <row r="386" spans="1:3" ht="15.5" x14ac:dyDescent="0.35">
      <c r="A386" s="195" t="s">
        <v>1105</v>
      </c>
      <c r="B386" s="195" t="s">
        <v>1106</v>
      </c>
      <c r="C386" s="196">
        <v>5</v>
      </c>
    </row>
    <row r="387" spans="1:3" ht="15.5" x14ac:dyDescent="0.35">
      <c r="A387" s="195" t="s">
        <v>1107</v>
      </c>
      <c r="B387" s="195" t="s">
        <v>1108</v>
      </c>
      <c r="C387" s="196">
        <v>4</v>
      </c>
    </row>
    <row r="388" spans="1:3" ht="15.5" x14ac:dyDescent="0.35">
      <c r="A388" s="195" t="s">
        <v>1109</v>
      </c>
      <c r="B388" s="195" t="s">
        <v>1110</v>
      </c>
      <c r="C388" s="196">
        <v>4</v>
      </c>
    </row>
    <row r="389" spans="1:3" ht="15.5" x14ac:dyDescent="0.35">
      <c r="A389" s="195" t="s">
        <v>1111</v>
      </c>
      <c r="B389" s="195" t="s">
        <v>1112</v>
      </c>
      <c r="C389" s="196">
        <v>5</v>
      </c>
    </row>
    <row r="390" spans="1:3" ht="15.5" x14ac:dyDescent="0.35">
      <c r="A390" s="195" t="s">
        <v>1113</v>
      </c>
      <c r="B390" s="195" t="s">
        <v>1114</v>
      </c>
      <c r="C390" s="196">
        <v>1</v>
      </c>
    </row>
    <row r="391" spans="1:3" ht="15.5" x14ac:dyDescent="0.35">
      <c r="A391" s="195" t="s">
        <v>1115</v>
      </c>
      <c r="B391" s="195" t="s">
        <v>1116</v>
      </c>
      <c r="C391" s="196">
        <v>1</v>
      </c>
    </row>
    <row r="392" spans="1:3" ht="15.5" x14ac:dyDescent="0.35">
      <c r="A392" s="195" t="s">
        <v>1117</v>
      </c>
      <c r="B392" s="195" t="s">
        <v>395</v>
      </c>
      <c r="C392" s="196">
        <v>2</v>
      </c>
    </row>
    <row r="393" spans="1:3" ht="15.5" x14ac:dyDescent="0.35">
      <c r="A393" s="195" t="s">
        <v>1118</v>
      </c>
      <c r="B393" s="195" t="s">
        <v>1119</v>
      </c>
      <c r="C393" s="196">
        <v>1</v>
      </c>
    </row>
    <row r="394" spans="1:3" ht="15.5" x14ac:dyDescent="0.35">
      <c r="A394" s="195" t="s">
        <v>1120</v>
      </c>
      <c r="B394" s="195" t="s">
        <v>1121</v>
      </c>
      <c r="C394" s="196">
        <v>1</v>
      </c>
    </row>
    <row r="395" spans="1:3" ht="15.5" x14ac:dyDescent="0.35">
      <c r="A395" s="195" t="s">
        <v>1122</v>
      </c>
      <c r="B395" s="195" t="s">
        <v>1123</v>
      </c>
      <c r="C395" s="196">
        <v>1</v>
      </c>
    </row>
    <row r="396" spans="1:3" ht="15.5" x14ac:dyDescent="0.35">
      <c r="A396" s="195" t="s">
        <v>1124</v>
      </c>
      <c r="B396" s="195" t="s">
        <v>1125</v>
      </c>
      <c r="C396" s="196">
        <v>1</v>
      </c>
    </row>
    <row r="397" spans="1:3" ht="15.5" x14ac:dyDescent="0.35">
      <c r="A397" s="195" t="s">
        <v>1126</v>
      </c>
      <c r="B397" s="195" t="s">
        <v>1127</v>
      </c>
      <c r="C397" s="196">
        <v>1</v>
      </c>
    </row>
    <row r="398" spans="1:3" ht="15.5" x14ac:dyDescent="0.35">
      <c r="A398" s="195" t="s">
        <v>1128</v>
      </c>
      <c r="B398" s="195" t="s">
        <v>1129</v>
      </c>
      <c r="C398" s="196">
        <v>1</v>
      </c>
    </row>
    <row r="399" spans="1:3" ht="15.5" x14ac:dyDescent="0.35">
      <c r="A399" s="195" t="s">
        <v>1130</v>
      </c>
      <c r="B399" s="195" t="s">
        <v>1131</v>
      </c>
      <c r="C399" s="196">
        <v>1</v>
      </c>
    </row>
    <row r="400" spans="1:3" ht="15.5" x14ac:dyDescent="0.35">
      <c r="A400" s="195" t="s">
        <v>1132</v>
      </c>
      <c r="B400" s="195" t="s">
        <v>1133</v>
      </c>
      <c r="C400" s="196">
        <v>1</v>
      </c>
    </row>
    <row r="401" spans="1:3" ht="15.5" x14ac:dyDescent="0.35">
      <c r="A401" s="195" t="s">
        <v>1134</v>
      </c>
      <c r="B401" s="195" t="s">
        <v>1135</v>
      </c>
      <c r="C401" s="196">
        <v>1</v>
      </c>
    </row>
    <row r="402" spans="1:3" ht="15.5" x14ac:dyDescent="0.35">
      <c r="A402" s="195" t="s">
        <v>1136</v>
      </c>
      <c r="B402" s="195" t="s">
        <v>1137</v>
      </c>
      <c r="C402" s="196">
        <v>1</v>
      </c>
    </row>
    <row r="403" spans="1:3" ht="15.5" x14ac:dyDescent="0.35">
      <c r="A403" s="195" t="s">
        <v>1138</v>
      </c>
      <c r="B403" s="195" t="s">
        <v>1139</v>
      </c>
      <c r="C403" s="196">
        <v>1</v>
      </c>
    </row>
    <row r="404" spans="1:3" ht="15.5" x14ac:dyDescent="0.35">
      <c r="A404" s="195" t="s">
        <v>1140</v>
      </c>
      <c r="B404" s="195" t="s">
        <v>1141</v>
      </c>
      <c r="C404" s="196">
        <v>1</v>
      </c>
    </row>
    <row r="405" spans="1:3" ht="15.5" x14ac:dyDescent="0.35">
      <c r="A405" s="195" t="s">
        <v>1142</v>
      </c>
      <c r="B405" s="195" t="s">
        <v>1143</v>
      </c>
      <c r="C405" s="196">
        <v>1</v>
      </c>
    </row>
    <row r="406" spans="1:3" ht="15.5" x14ac:dyDescent="0.35">
      <c r="A406" s="195" t="s">
        <v>1144</v>
      </c>
      <c r="B406" s="195" t="s">
        <v>1145</v>
      </c>
      <c r="C406" s="196">
        <v>1</v>
      </c>
    </row>
    <row r="407" spans="1:3" ht="15.5" x14ac:dyDescent="0.35">
      <c r="A407" s="195" t="s">
        <v>1146</v>
      </c>
      <c r="B407" s="195" t="s">
        <v>1147</v>
      </c>
      <c r="C407" s="196">
        <v>1</v>
      </c>
    </row>
    <row r="408" spans="1:3" ht="15.5" x14ac:dyDescent="0.35">
      <c r="A408" s="195" t="s">
        <v>1148</v>
      </c>
      <c r="B408" s="195" t="s">
        <v>1149</v>
      </c>
      <c r="C408" s="196">
        <v>1</v>
      </c>
    </row>
    <row r="409" spans="1:3" ht="15.5" x14ac:dyDescent="0.35">
      <c r="A409" s="195" t="s">
        <v>1150</v>
      </c>
      <c r="B409" s="195" t="s">
        <v>1151</v>
      </c>
      <c r="C409" s="196">
        <v>1</v>
      </c>
    </row>
    <row r="410" spans="1:3" ht="15.5" x14ac:dyDescent="0.35">
      <c r="A410" s="195" t="s">
        <v>1152</v>
      </c>
      <c r="B410" s="195" t="s">
        <v>1153</v>
      </c>
      <c r="C410" s="196">
        <v>1</v>
      </c>
    </row>
    <row r="411" spans="1:3" ht="15.5" x14ac:dyDescent="0.35">
      <c r="A411" s="195" t="s">
        <v>1154</v>
      </c>
      <c r="B411" s="195" t="s">
        <v>1155</v>
      </c>
      <c r="C411" s="196">
        <v>1</v>
      </c>
    </row>
    <row r="412" spans="1:3" ht="15.5" x14ac:dyDescent="0.35">
      <c r="A412" s="195" t="s">
        <v>1156</v>
      </c>
      <c r="B412" s="195" t="s">
        <v>1157</v>
      </c>
      <c r="C412" s="196">
        <v>1</v>
      </c>
    </row>
    <row r="413" spans="1:3" ht="15.5" x14ac:dyDescent="0.35">
      <c r="A413" s="195" t="s">
        <v>1158</v>
      </c>
      <c r="B413" s="195" t="s">
        <v>1159</v>
      </c>
      <c r="C413" s="196">
        <v>1</v>
      </c>
    </row>
    <row r="414" spans="1:3" ht="15.5" x14ac:dyDescent="0.35">
      <c r="A414" s="195" t="s">
        <v>1160</v>
      </c>
      <c r="B414" s="195" t="s">
        <v>1161</v>
      </c>
      <c r="C414" s="196">
        <v>1</v>
      </c>
    </row>
    <row r="415" spans="1:3" ht="15.5" x14ac:dyDescent="0.35">
      <c r="A415" s="195" t="s">
        <v>1162</v>
      </c>
      <c r="B415" s="195" t="s">
        <v>1163</v>
      </c>
      <c r="C415" s="196">
        <v>1</v>
      </c>
    </row>
    <row r="416" spans="1:3" ht="15.5" x14ac:dyDescent="0.35">
      <c r="A416" s="195" t="s">
        <v>1164</v>
      </c>
      <c r="B416" s="195" t="s">
        <v>1165</v>
      </c>
      <c r="C416" s="196">
        <v>1</v>
      </c>
    </row>
    <row r="417" spans="1:3" ht="15.5" x14ac:dyDescent="0.35">
      <c r="A417" s="195" t="s">
        <v>1166</v>
      </c>
      <c r="B417" s="195" t="s">
        <v>1167</v>
      </c>
      <c r="C417" s="196">
        <v>1</v>
      </c>
    </row>
    <row r="418" spans="1:3" ht="15.5" x14ac:dyDescent="0.35">
      <c r="A418" s="195" t="s">
        <v>1168</v>
      </c>
      <c r="B418" s="195" t="s">
        <v>1169</v>
      </c>
      <c r="C418" s="196">
        <v>1</v>
      </c>
    </row>
    <row r="419" spans="1:3" ht="15.5" x14ac:dyDescent="0.35">
      <c r="A419" s="195" t="s">
        <v>1170</v>
      </c>
      <c r="B419" s="195" t="s">
        <v>1171</v>
      </c>
      <c r="C419" s="196">
        <v>1</v>
      </c>
    </row>
    <row r="420" spans="1:3" ht="15.5" x14ac:dyDescent="0.35">
      <c r="A420" s="195" t="s">
        <v>1172</v>
      </c>
      <c r="B420" s="195" t="s">
        <v>1173</v>
      </c>
      <c r="C420" s="196">
        <v>1</v>
      </c>
    </row>
    <row r="421" spans="1:3" ht="15.5" x14ac:dyDescent="0.35">
      <c r="A421" s="195" t="s">
        <v>1174</v>
      </c>
      <c r="B421" s="195" t="s">
        <v>1175</v>
      </c>
      <c r="C421" s="196">
        <v>1</v>
      </c>
    </row>
    <row r="422" spans="1:3" ht="15.5" x14ac:dyDescent="0.35">
      <c r="A422" s="195" t="s">
        <v>1176</v>
      </c>
      <c r="B422" s="195" t="s">
        <v>1177</v>
      </c>
      <c r="C422" s="196">
        <v>1</v>
      </c>
    </row>
    <row r="423" spans="1:3" ht="15.5" x14ac:dyDescent="0.35">
      <c r="A423" s="195" t="s">
        <v>1178</v>
      </c>
      <c r="B423" s="195" t="s">
        <v>1179</v>
      </c>
      <c r="C423" s="196">
        <v>1</v>
      </c>
    </row>
    <row r="424" spans="1:3" ht="15.5" x14ac:dyDescent="0.35">
      <c r="A424" s="195" t="s">
        <v>1180</v>
      </c>
      <c r="B424" s="195" t="s">
        <v>1181</v>
      </c>
      <c r="C424" s="196">
        <v>1</v>
      </c>
    </row>
    <row r="425" spans="1:3" ht="15.5" x14ac:dyDescent="0.35">
      <c r="A425" s="195" t="s">
        <v>1182</v>
      </c>
      <c r="B425" s="195" t="s">
        <v>1183</v>
      </c>
      <c r="C425" s="196">
        <v>1</v>
      </c>
    </row>
    <row r="426" spans="1:3" ht="15.5" x14ac:dyDescent="0.35">
      <c r="A426" s="195" t="s">
        <v>1184</v>
      </c>
      <c r="B426" s="195" t="s">
        <v>1185</v>
      </c>
      <c r="C426" s="196">
        <v>1</v>
      </c>
    </row>
    <row r="427" spans="1:3" ht="15.5" x14ac:dyDescent="0.35">
      <c r="A427" s="195" t="s">
        <v>1186</v>
      </c>
      <c r="B427" s="195" t="s">
        <v>1187</v>
      </c>
      <c r="C427" s="196">
        <v>1</v>
      </c>
    </row>
    <row r="428" spans="1:3" ht="15.5" x14ac:dyDescent="0.35">
      <c r="A428" s="195" t="s">
        <v>1188</v>
      </c>
      <c r="B428" s="195" t="s">
        <v>1189</v>
      </c>
      <c r="C428" s="196">
        <v>1</v>
      </c>
    </row>
    <row r="429" spans="1:3" ht="15.5" x14ac:dyDescent="0.35">
      <c r="A429" s="195" t="s">
        <v>1190</v>
      </c>
      <c r="B429" s="195" t="s">
        <v>1177</v>
      </c>
      <c r="C429" s="196">
        <v>1</v>
      </c>
    </row>
    <row r="430" spans="1:3" ht="15.5" x14ac:dyDescent="0.35">
      <c r="A430" s="195" t="s">
        <v>1191</v>
      </c>
      <c r="B430" s="195" t="s">
        <v>1192</v>
      </c>
      <c r="C430" s="196">
        <v>1</v>
      </c>
    </row>
    <row r="431" spans="1:3" ht="15.5" x14ac:dyDescent="0.35">
      <c r="A431" s="195" t="s">
        <v>1193</v>
      </c>
      <c r="B431" s="195" t="s">
        <v>1194</v>
      </c>
      <c r="C431" s="196">
        <v>1</v>
      </c>
    </row>
    <row r="432" spans="1:3" ht="15.5" x14ac:dyDescent="0.35">
      <c r="A432" s="195" t="s">
        <v>1195</v>
      </c>
      <c r="B432" s="195" t="s">
        <v>1196</v>
      </c>
      <c r="C432" s="196">
        <v>1</v>
      </c>
    </row>
    <row r="433" spans="1:3" ht="15.5" x14ac:dyDescent="0.35">
      <c r="A433" s="195" t="s">
        <v>1197</v>
      </c>
      <c r="B433" s="195" t="s">
        <v>1198</v>
      </c>
      <c r="C433" s="196">
        <v>1</v>
      </c>
    </row>
    <row r="434" spans="1:3" ht="15.5" x14ac:dyDescent="0.35">
      <c r="A434" s="195" t="s">
        <v>1199</v>
      </c>
      <c r="B434" s="195" t="s">
        <v>1200</v>
      </c>
      <c r="C434" s="196">
        <v>1</v>
      </c>
    </row>
    <row r="435" spans="1:3" ht="15.5" x14ac:dyDescent="0.35">
      <c r="A435" s="195" t="s">
        <v>1201</v>
      </c>
      <c r="B435" s="195" t="s">
        <v>1202</v>
      </c>
      <c r="C435" s="196">
        <v>1</v>
      </c>
    </row>
    <row r="436" spans="1:3" ht="15.5" x14ac:dyDescent="0.35">
      <c r="A436" s="195" t="s">
        <v>1203</v>
      </c>
      <c r="B436" s="195" t="s">
        <v>1204</v>
      </c>
      <c r="C436" s="196">
        <v>1</v>
      </c>
    </row>
    <row r="437" spans="1:3" ht="15.5" x14ac:dyDescent="0.35">
      <c r="A437" s="195" t="s">
        <v>1205</v>
      </c>
      <c r="B437" s="195" t="s">
        <v>1206</v>
      </c>
      <c r="C437" s="196">
        <v>1</v>
      </c>
    </row>
    <row r="438" spans="1:3" ht="15.5" x14ac:dyDescent="0.35">
      <c r="A438" s="195" t="s">
        <v>1207</v>
      </c>
      <c r="B438" s="195" t="s">
        <v>1208</v>
      </c>
      <c r="C438" s="196">
        <v>1</v>
      </c>
    </row>
    <row r="439" spans="1:3" ht="15.5" x14ac:dyDescent="0.35">
      <c r="A439" s="195" t="s">
        <v>1209</v>
      </c>
      <c r="B439" s="195" t="s">
        <v>1210</v>
      </c>
      <c r="C439" s="196">
        <v>1</v>
      </c>
    </row>
    <row r="440" spans="1:3" ht="15.5" x14ac:dyDescent="0.35">
      <c r="A440" s="195" t="s">
        <v>1211</v>
      </c>
      <c r="B440" s="195" t="s">
        <v>1212</v>
      </c>
      <c r="C440" s="196">
        <v>1</v>
      </c>
    </row>
    <row r="441" spans="1:3" ht="15.5" x14ac:dyDescent="0.35">
      <c r="A441" s="195" t="s">
        <v>1213</v>
      </c>
      <c r="B441" s="195" t="s">
        <v>1214</v>
      </c>
      <c r="C441" s="196">
        <v>1</v>
      </c>
    </row>
    <row r="442" spans="1:3" ht="15.5" x14ac:dyDescent="0.35">
      <c r="A442" s="195" t="s">
        <v>1215</v>
      </c>
      <c r="B442" s="195" t="s">
        <v>1216</v>
      </c>
      <c r="C442" s="196">
        <v>1</v>
      </c>
    </row>
    <row r="443" spans="1:3" ht="15.5" x14ac:dyDescent="0.35">
      <c r="A443" s="195" t="s">
        <v>1217</v>
      </c>
      <c r="B443" s="195" t="s">
        <v>1218</v>
      </c>
      <c r="C443" s="196">
        <v>1</v>
      </c>
    </row>
    <row r="444" spans="1:3" ht="15.5" x14ac:dyDescent="0.35">
      <c r="A444" s="195" t="s">
        <v>1219</v>
      </c>
      <c r="B444" s="195" t="s">
        <v>1220</v>
      </c>
      <c r="C444" s="196">
        <v>1</v>
      </c>
    </row>
    <row r="445" spans="1:3" ht="15.5" x14ac:dyDescent="0.35">
      <c r="A445" s="195" t="s">
        <v>1221</v>
      </c>
      <c r="B445" s="195" t="s">
        <v>1222</v>
      </c>
      <c r="C445" s="196">
        <v>1</v>
      </c>
    </row>
    <row r="446" spans="1:3" ht="15.5" x14ac:dyDescent="0.35">
      <c r="A446" s="195" t="s">
        <v>1223</v>
      </c>
      <c r="B446" s="195" t="s">
        <v>1224</v>
      </c>
      <c r="C446" s="196">
        <v>1</v>
      </c>
    </row>
    <row r="447" spans="1:3" ht="15.5" x14ac:dyDescent="0.35">
      <c r="A447" s="195" t="s">
        <v>1225</v>
      </c>
      <c r="B447" s="195" t="s">
        <v>1226</v>
      </c>
      <c r="C447" s="196">
        <v>1</v>
      </c>
    </row>
    <row r="448" spans="1:3" ht="15.5" x14ac:dyDescent="0.35">
      <c r="A448" s="195" t="s">
        <v>1227</v>
      </c>
      <c r="B448" s="195" t="s">
        <v>1228</v>
      </c>
      <c r="C448" s="196">
        <v>1</v>
      </c>
    </row>
    <row r="449" spans="1:3" ht="15.5" x14ac:dyDescent="0.35">
      <c r="A449" s="195" t="s">
        <v>1229</v>
      </c>
      <c r="B449" s="195" t="s">
        <v>1230</v>
      </c>
      <c r="C449" s="196">
        <v>1</v>
      </c>
    </row>
    <row r="450" spans="1:3" ht="15.5" x14ac:dyDescent="0.35">
      <c r="A450" s="195" t="s">
        <v>1231</v>
      </c>
      <c r="B450" s="195" t="s">
        <v>1232</v>
      </c>
      <c r="C450" s="196">
        <v>1</v>
      </c>
    </row>
    <row r="451" spans="1:3" ht="15.5" x14ac:dyDescent="0.35">
      <c r="A451" s="195" t="s">
        <v>1233</v>
      </c>
      <c r="B451" s="195" t="s">
        <v>1234</v>
      </c>
      <c r="C451" s="196">
        <v>1</v>
      </c>
    </row>
    <row r="452" spans="1:3" ht="15.5" x14ac:dyDescent="0.35">
      <c r="A452" s="195" t="s">
        <v>1235</v>
      </c>
      <c r="B452" s="195" t="s">
        <v>1236</v>
      </c>
      <c r="C452" s="196">
        <v>1</v>
      </c>
    </row>
    <row r="453" spans="1:3" ht="15.5" x14ac:dyDescent="0.35">
      <c r="A453" s="195" t="s">
        <v>1237</v>
      </c>
      <c r="B453" s="195" t="s">
        <v>1238</v>
      </c>
      <c r="C453" s="196">
        <v>1</v>
      </c>
    </row>
    <row r="454" spans="1:3" ht="15.5" x14ac:dyDescent="0.35">
      <c r="A454" s="195" t="s">
        <v>1239</v>
      </c>
      <c r="B454" s="195" t="s">
        <v>1240</v>
      </c>
      <c r="C454" s="196">
        <v>1</v>
      </c>
    </row>
    <row r="455" spans="1:3" ht="15.5" x14ac:dyDescent="0.35">
      <c r="A455" s="195" t="s">
        <v>1241</v>
      </c>
      <c r="B455" s="195" t="s">
        <v>1242</v>
      </c>
      <c r="C455" s="196">
        <v>1</v>
      </c>
    </row>
    <row r="456" spans="1:3" ht="15.5" x14ac:dyDescent="0.35">
      <c r="A456" s="195" t="s">
        <v>1243</v>
      </c>
      <c r="B456" s="195" t="s">
        <v>1244</v>
      </c>
      <c r="C456" s="196">
        <v>1</v>
      </c>
    </row>
    <row r="457" spans="1:3" ht="15.5" x14ac:dyDescent="0.35">
      <c r="A457" s="195" t="s">
        <v>1245</v>
      </c>
      <c r="B457" s="195" t="s">
        <v>1246</v>
      </c>
      <c r="C457" s="196">
        <v>1</v>
      </c>
    </row>
    <row r="458" spans="1:3" ht="15.5" x14ac:dyDescent="0.35">
      <c r="A458" s="195" t="s">
        <v>1247</v>
      </c>
      <c r="B458" s="195" t="s">
        <v>1248</v>
      </c>
      <c r="C458" s="196">
        <v>1</v>
      </c>
    </row>
    <row r="459" spans="1:3" ht="15.5" x14ac:dyDescent="0.35">
      <c r="A459" s="195" t="s">
        <v>1249</v>
      </c>
      <c r="B459" s="195" t="s">
        <v>1250</v>
      </c>
      <c r="C459" s="196">
        <v>1</v>
      </c>
    </row>
    <row r="460" spans="1:3" ht="15.5" x14ac:dyDescent="0.35">
      <c r="A460" s="195" t="s">
        <v>1251</v>
      </c>
      <c r="B460" s="195" t="s">
        <v>1252</v>
      </c>
      <c r="C460" s="196">
        <v>1</v>
      </c>
    </row>
    <row r="461" spans="1:3" ht="15.5" x14ac:dyDescent="0.35">
      <c r="A461" s="195" t="s">
        <v>1253</v>
      </c>
      <c r="B461" s="195" t="s">
        <v>1254</v>
      </c>
      <c r="C461" s="196">
        <v>1</v>
      </c>
    </row>
    <row r="462" spans="1:3" ht="15.5" x14ac:dyDescent="0.35">
      <c r="A462" s="195" t="s">
        <v>1255</v>
      </c>
      <c r="B462" s="195" t="s">
        <v>1256</v>
      </c>
      <c r="C462" s="196">
        <v>1</v>
      </c>
    </row>
    <row r="463" spans="1:3" ht="15.5" x14ac:dyDescent="0.35">
      <c r="A463" s="195" t="s">
        <v>1257</v>
      </c>
      <c r="B463" s="195" t="s">
        <v>1258</v>
      </c>
      <c r="C463" s="196">
        <v>1</v>
      </c>
    </row>
    <row r="464" spans="1:3" ht="15.5" x14ac:dyDescent="0.35">
      <c r="A464" s="195" t="s">
        <v>1259</v>
      </c>
      <c r="B464" s="195" t="s">
        <v>1260</v>
      </c>
      <c r="C464" s="196">
        <v>1</v>
      </c>
    </row>
    <row r="465" spans="1:3" ht="15.5" x14ac:dyDescent="0.35">
      <c r="A465" s="195" t="s">
        <v>1261</v>
      </c>
      <c r="B465" s="195" t="s">
        <v>1262</v>
      </c>
      <c r="C465" s="196">
        <v>1</v>
      </c>
    </row>
    <row r="466" spans="1:3" ht="15.5" x14ac:dyDescent="0.35">
      <c r="A466" s="195" t="s">
        <v>1263</v>
      </c>
      <c r="B466" s="195" t="s">
        <v>1264</v>
      </c>
      <c r="C466" s="196">
        <v>1</v>
      </c>
    </row>
    <row r="467" spans="1:3" ht="15.5" x14ac:dyDescent="0.35">
      <c r="A467" s="195" t="s">
        <v>1265</v>
      </c>
      <c r="B467" s="195" t="s">
        <v>1266</v>
      </c>
      <c r="C467" s="196">
        <v>1</v>
      </c>
    </row>
    <row r="468" spans="1:3" ht="15.5" x14ac:dyDescent="0.35">
      <c r="A468" s="195" t="s">
        <v>1267</v>
      </c>
      <c r="B468" s="195" t="s">
        <v>1268</v>
      </c>
      <c r="C468" s="196">
        <v>1</v>
      </c>
    </row>
    <row r="469" spans="1:3" ht="15.5" x14ac:dyDescent="0.35">
      <c r="A469" s="195" t="s">
        <v>1269</v>
      </c>
      <c r="B469" s="195" t="s">
        <v>1270</v>
      </c>
      <c r="C469" s="196">
        <v>1</v>
      </c>
    </row>
    <row r="470" spans="1:3" ht="15.5" x14ac:dyDescent="0.35">
      <c r="A470" s="195" t="s">
        <v>1271</v>
      </c>
      <c r="B470" s="195" t="s">
        <v>1272</v>
      </c>
      <c r="C470" s="196">
        <v>1</v>
      </c>
    </row>
    <row r="471" spans="1:3" ht="15.5" x14ac:dyDescent="0.35">
      <c r="A471" s="195" t="s">
        <v>1273</v>
      </c>
      <c r="B471" s="195" t="s">
        <v>1274</v>
      </c>
      <c r="C471" s="196">
        <v>1</v>
      </c>
    </row>
    <row r="472" spans="1:3" ht="15.5" x14ac:dyDescent="0.35">
      <c r="A472" s="195" t="s">
        <v>1275</v>
      </c>
      <c r="B472" s="195" t="s">
        <v>1276</v>
      </c>
      <c r="C472" s="196">
        <v>1</v>
      </c>
    </row>
    <row r="473" spans="1:3" ht="15.5" x14ac:dyDescent="0.35">
      <c r="A473" s="195" t="s">
        <v>1277</v>
      </c>
      <c r="B473" s="195" t="s">
        <v>1278</v>
      </c>
      <c r="C473" s="196">
        <v>1</v>
      </c>
    </row>
    <row r="474" spans="1:3" ht="15.5" x14ac:dyDescent="0.35">
      <c r="A474" s="195" t="s">
        <v>1279</v>
      </c>
      <c r="B474" s="195" t="s">
        <v>1280</v>
      </c>
      <c r="C474" s="196">
        <v>1</v>
      </c>
    </row>
    <row r="475" spans="1:3" ht="15.5" x14ac:dyDescent="0.35">
      <c r="A475" s="195" t="s">
        <v>1281</v>
      </c>
      <c r="B475" s="195" t="s">
        <v>1282</v>
      </c>
      <c r="C475" s="196">
        <v>5</v>
      </c>
    </row>
    <row r="476" spans="1:3" ht="15.5" x14ac:dyDescent="0.35">
      <c r="A476" s="195" t="s">
        <v>1283</v>
      </c>
      <c r="B476" s="195" t="s">
        <v>1284</v>
      </c>
      <c r="C476" s="196">
        <v>4</v>
      </c>
    </row>
    <row r="477" spans="1:3" ht="15.5" x14ac:dyDescent="0.35">
      <c r="A477" s="195" t="s">
        <v>1285</v>
      </c>
      <c r="B477" s="195" t="s">
        <v>1286</v>
      </c>
      <c r="C477" s="196">
        <v>1</v>
      </c>
    </row>
    <row r="478" spans="1:3" ht="15.5" x14ac:dyDescent="0.35">
      <c r="A478" s="195" t="s">
        <v>1287</v>
      </c>
      <c r="B478" s="195" t="s">
        <v>1288</v>
      </c>
      <c r="C478" s="196">
        <v>1</v>
      </c>
    </row>
    <row r="479" spans="1:3" ht="15.5" x14ac:dyDescent="0.35">
      <c r="A479" s="195" t="s">
        <v>1289</v>
      </c>
      <c r="B479" s="195" t="s">
        <v>1290</v>
      </c>
      <c r="C479" s="196">
        <v>1</v>
      </c>
    </row>
    <row r="480" spans="1:3" ht="15.5" x14ac:dyDescent="0.35">
      <c r="A480" s="195" t="s">
        <v>1291</v>
      </c>
      <c r="B480" s="195" t="s">
        <v>1292</v>
      </c>
      <c r="C480" s="196">
        <v>1</v>
      </c>
    </row>
    <row r="481" spans="1:3" ht="15.5" x14ac:dyDescent="0.35">
      <c r="A481" s="195" t="s">
        <v>1293</v>
      </c>
      <c r="B481" s="195" t="s">
        <v>1294</v>
      </c>
      <c r="C481" s="196">
        <v>1</v>
      </c>
    </row>
    <row r="482" spans="1:3" ht="15.5" x14ac:dyDescent="0.35">
      <c r="A482" s="195" t="s">
        <v>1295</v>
      </c>
      <c r="B482" s="195" t="s">
        <v>1296</v>
      </c>
      <c r="C482" s="196">
        <v>1</v>
      </c>
    </row>
    <row r="483" spans="1:3" ht="15.5" x14ac:dyDescent="0.35">
      <c r="A483" s="195" t="s">
        <v>1297</v>
      </c>
      <c r="B483" s="195" t="s">
        <v>1298</v>
      </c>
      <c r="C483" s="196">
        <v>1</v>
      </c>
    </row>
    <row r="484" spans="1:3" ht="15.5" x14ac:dyDescent="0.35">
      <c r="A484" s="195" t="s">
        <v>1299</v>
      </c>
      <c r="B484" s="195" t="s">
        <v>1300</v>
      </c>
      <c r="C484" s="196">
        <v>1</v>
      </c>
    </row>
    <row r="485" spans="1:3" ht="15.5" x14ac:dyDescent="0.35">
      <c r="A485" s="195" t="s">
        <v>1301</v>
      </c>
      <c r="B485" s="195" t="s">
        <v>1302</v>
      </c>
      <c r="C485" s="196">
        <v>1</v>
      </c>
    </row>
    <row r="486" spans="1:3" ht="15.5" x14ac:dyDescent="0.35">
      <c r="A486" s="195" t="s">
        <v>1303</v>
      </c>
      <c r="B486" s="195" t="s">
        <v>1304</v>
      </c>
      <c r="C486" s="196">
        <v>1</v>
      </c>
    </row>
    <row r="487" spans="1:3" ht="15.5" x14ac:dyDescent="0.35">
      <c r="A487" s="195" t="s">
        <v>1305</v>
      </c>
      <c r="B487" s="195" t="s">
        <v>1306</v>
      </c>
      <c r="C487" s="196">
        <v>1</v>
      </c>
    </row>
    <row r="488" spans="1:3" ht="15.5" x14ac:dyDescent="0.35">
      <c r="A488" s="195" t="s">
        <v>1307</v>
      </c>
      <c r="B488" s="195" t="s">
        <v>1308</v>
      </c>
      <c r="C488" s="196">
        <v>1</v>
      </c>
    </row>
    <row r="489" spans="1:3" ht="15.5" x14ac:dyDescent="0.35">
      <c r="A489" s="195" t="s">
        <v>1309</v>
      </c>
      <c r="B489" s="195" t="s">
        <v>1310</v>
      </c>
      <c r="C489" s="196">
        <v>1</v>
      </c>
    </row>
    <row r="490" spans="1:3" ht="15.5" x14ac:dyDescent="0.35">
      <c r="A490" s="195" t="s">
        <v>1311</v>
      </c>
      <c r="B490" s="195" t="s">
        <v>1312</v>
      </c>
      <c r="C490" s="196">
        <v>8</v>
      </c>
    </row>
    <row r="491" spans="1:3" ht="15.5" x14ac:dyDescent="0.35">
      <c r="A491" s="195" t="s">
        <v>1313</v>
      </c>
      <c r="B491" s="195" t="s">
        <v>1314</v>
      </c>
      <c r="C491" s="196">
        <v>1</v>
      </c>
    </row>
    <row r="492" spans="1:3" ht="15.5" x14ac:dyDescent="0.35">
      <c r="A492" s="195" t="s">
        <v>1315</v>
      </c>
      <c r="B492" s="195" t="s">
        <v>1316</v>
      </c>
      <c r="C492" s="196">
        <v>1</v>
      </c>
    </row>
    <row r="493" spans="1:3" ht="15.5" x14ac:dyDescent="0.35">
      <c r="A493" s="195" t="s">
        <v>1317</v>
      </c>
      <c r="B493" s="195" t="s">
        <v>1318</v>
      </c>
      <c r="C493" s="196">
        <v>1</v>
      </c>
    </row>
    <row r="494" spans="1:3" ht="15.5" x14ac:dyDescent="0.35">
      <c r="A494" s="195" t="s">
        <v>1319</v>
      </c>
      <c r="B494" s="195" t="s">
        <v>1320</v>
      </c>
      <c r="C494" s="196">
        <v>1</v>
      </c>
    </row>
    <row r="495" spans="1:3" ht="15.5" x14ac:dyDescent="0.35">
      <c r="A495" s="195" t="s">
        <v>1321</v>
      </c>
      <c r="B495" s="195" t="s">
        <v>1322</v>
      </c>
      <c r="C495" s="196">
        <v>1</v>
      </c>
    </row>
    <row r="496" spans="1:3" ht="15.5" x14ac:dyDescent="0.35">
      <c r="A496" s="195" t="s">
        <v>1323</v>
      </c>
      <c r="B496" s="195" t="s">
        <v>1324</v>
      </c>
      <c r="C496" s="196">
        <v>1</v>
      </c>
    </row>
    <row r="497" spans="1:3" ht="15.5" x14ac:dyDescent="0.35">
      <c r="A497" s="195" t="s">
        <v>1325</v>
      </c>
      <c r="B497" s="195" t="s">
        <v>1326</v>
      </c>
      <c r="C497" s="196">
        <v>1</v>
      </c>
    </row>
    <row r="498" spans="1:3" ht="15.5" x14ac:dyDescent="0.35">
      <c r="A498" s="195" t="s">
        <v>1327</v>
      </c>
      <c r="B498" s="195" t="s">
        <v>1328</v>
      </c>
      <c r="C498" s="196">
        <v>1</v>
      </c>
    </row>
    <row r="499" spans="1:3" ht="15.5" x14ac:dyDescent="0.35">
      <c r="A499" s="195" t="s">
        <v>1329</v>
      </c>
      <c r="B499" s="195" t="s">
        <v>1330</v>
      </c>
      <c r="C499" s="196">
        <v>1</v>
      </c>
    </row>
    <row r="500" spans="1:3" ht="15.5" x14ac:dyDescent="0.35">
      <c r="A500" s="195" t="s">
        <v>1331</v>
      </c>
      <c r="B500" s="195" t="s">
        <v>1332</v>
      </c>
      <c r="C500" s="196">
        <v>1</v>
      </c>
    </row>
    <row r="501" spans="1:3" ht="15.5" x14ac:dyDescent="0.35">
      <c r="A501" s="195" t="s">
        <v>1333</v>
      </c>
      <c r="B501" s="195" t="s">
        <v>1334</v>
      </c>
      <c r="C501" s="196">
        <v>1</v>
      </c>
    </row>
    <row r="502" spans="1:3" ht="15.5" x14ac:dyDescent="0.35">
      <c r="A502" s="195" t="s">
        <v>1335</v>
      </c>
      <c r="B502" s="195" t="s">
        <v>1336</v>
      </c>
      <c r="C502" s="196">
        <v>1</v>
      </c>
    </row>
    <row r="503" spans="1:3" ht="15.5" x14ac:dyDescent="0.35">
      <c r="A503" s="195" t="s">
        <v>1337</v>
      </c>
      <c r="B503" s="195" t="s">
        <v>1338</v>
      </c>
      <c r="C503" s="196">
        <v>1</v>
      </c>
    </row>
    <row r="504" spans="1:3" ht="15.5" x14ac:dyDescent="0.35">
      <c r="A504" s="195" t="s">
        <v>1339</v>
      </c>
      <c r="B504" s="195" t="s">
        <v>1340</v>
      </c>
      <c r="C504" s="196">
        <v>1</v>
      </c>
    </row>
    <row r="505" spans="1:3" ht="15.5" x14ac:dyDescent="0.35">
      <c r="A505" s="195" t="s">
        <v>1341</v>
      </c>
      <c r="B505" s="195" t="s">
        <v>1342</v>
      </c>
      <c r="C505" s="196">
        <v>1</v>
      </c>
    </row>
    <row r="506" spans="1:3" ht="15.5" x14ac:dyDescent="0.35">
      <c r="A506" s="195" t="s">
        <v>1343</v>
      </c>
      <c r="B506" s="195" t="s">
        <v>1344</v>
      </c>
      <c r="C506" s="196">
        <v>1</v>
      </c>
    </row>
    <row r="507" spans="1:3" ht="15.5" x14ac:dyDescent="0.35">
      <c r="A507" s="195" t="s">
        <v>1345</v>
      </c>
      <c r="B507" s="195" t="s">
        <v>1346</v>
      </c>
      <c r="C507" s="196">
        <v>1</v>
      </c>
    </row>
    <row r="508" spans="1:3" ht="15.5" x14ac:dyDescent="0.35">
      <c r="A508" s="195" t="s">
        <v>1347</v>
      </c>
      <c r="B508" s="195" t="s">
        <v>1348</v>
      </c>
      <c r="C508" s="196">
        <v>1</v>
      </c>
    </row>
    <row r="509" spans="1:3" ht="15.5" x14ac:dyDescent="0.35">
      <c r="A509" s="195" t="s">
        <v>1349</v>
      </c>
      <c r="B509" s="195" t="s">
        <v>1350</v>
      </c>
      <c r="C509" s="196">
        <v>1</v>
      </c>
    </row>
    <row r="510" spans="1:3" ht="15.5" x14ac:dyDescent="0.35">
      <c r="A510" s="195" t="s">
        <v>1351</v>
      </c>
      <c r="B510" s="195" t="s">
        <v>1352</v>
      </c>
      <c r="C510" s="196">
        <v>1</v>
      </c>
    </row>
    <row r="511" spans="1:3" ht="15.5" x14ac:dyDescent="0.35">
      <c r="A511" s="195" t="s">
        <v>1353</v>
      </c>
      <c r="B511" s="195" t="s">
        <v>1354</v>
      </c>
      <c r="C511" s="196">
        <v>1</v>
      </c>
    </row>
    <row r="512" spans="1:3" ht="15.5" x14ac:dyDescent="0.35">
      <c r="A512" s="195" t="s">
        <v>1355</v>
      </c>
      <c r="B512" s="195" t="s">
        <v>1356</v>
      </c>
      <c r="C512" s="196">
        <v>1</v>
      </c>
    </row>
    <row r="513" spans="1:3" ht="15.5" x14ac:dyDescent="0.35">
      <c r="A513" s="195" t="s">
        <v>1357</v>
      </c>
      <c r="B513" s="195" t="s">
        <v>1358</v>
      </c>
      <c r="C513" s="196">
        <v>1</v>
      </c>
    </row>
    <row r="514" spans="1:3" ht="15.5" x14ac:dyDescent="0.35">
      <c r="A514" s="195" t="s">
        <v>1359</v>
      </c>
      <c r="B514" s="195" t="s">
        <v>1360</v>
      </c>
      <c r="C514" s="196">
        <v>1</v>
      </c>
    </row>
    <row r="515" spans="1:3" ht="15.5" x14ac:dyDescent="0.35">
      <c r="A515" s="195" t="s">
        <v>1361</v>
      </c>
      <c r="B515" s="195" t="s">
        <v>1362</v>
      </c>
      <c r="C515" s="196">
        <v>1</v>
      </c>
    </row>
    <row r="516" spans="1:3" ht="15.5" x14ac:dyDescent="0.35">
      <c r="A516" s="195" t="s">
        <v>1363</v>
      </c>
      <c r="B516" s="195" t="s">
        <v>1364</v>
      </c>
      <c r="C516" s="196">
        <v>1</v>
      </c>
    </row>
    <row r="517" spans="1:3" ht="15.5" x14ac:dyDescent="0.35">
      <c r="A517" s="195" t="s">
        <v>1365</v>
      </c>
      <c r="B517" s="195" t="s">
        <v>1366</v>
      </c>
      <c r="C517" s="196">
        <v>1</v>
      </c>
    </row>
    <row r="518" spans="1:3" ht="15.5" x14ac:dyDescent="0.35">
      <c r="A518" s="195" t="s">
        <v>1367</v>
      </c>
      <c r="B518" s="195" t="s">
        <v>1368</v>
      </c>
      <c r="C518" s="196">
        <v>1</v>
      </c>
    </row>
    <row r="519" spans="1:3" ht="15.5" x14ac:dyDescent="0.35">
      <c r="A519" s="195" t="s">
        <v>1369</v>
      </c>
      <c r="B519" s="195" t="s">
        <v>1370</v>
      </c>
      <c r="C519" s="196">
        <v>1</v>
      </c>
    </row>
    <row r="520" spans="1:3" ht="15.5" x14ac:dyDescent="0.35">
      <c r="A520" s="195" t="s">
        <v>1371</v>
      </c>
      <c r="B520" s="195" t="s">
        <v>1372</v>
      </c>
      <c r="C520" s="196">
        <v>1</v>
      </c>
    </row>
    <row r="521" spans="1:3" ht="15.5" x14ac:dyDescent="0.35">
      <c r="A521" s="195" t="s">
        <v>1373</v>
      </c>
      <c r="B521" s="195" t="s">
        <v>1374</v>
      </c>
      <c r="C521" s="196">
        <v>1</v>
      </c>
    </row>
    <row r="522" spans="1:3" ht="15.5" x14ac:dyDescent="0.35">
      <c r="A522" s="195" t="s">
        <v>1375</v>
      </c>
      <c r="B522" s="195" t="s">
        <v>1376</v>
      </c>
      <c r="C522" s="196">
        <v>1</v>
      </c>
    </row>
    <row r="523" spans="1:3" ht="15.5" x14ac:dyDescent="0.35">
      <c r="A523" s="195" t="s">
        <v>1377</v>
      </c>
      <c r="B523" s="195" t="s">
        <v>1378</v>
      </c>
      <c r="C523" s="196">
        <v>1</v>
      </c>
    </row>
    <row r="524" spans="1:3" ht="15.5" x14ac:dyDescent="0.35">
      <c r="A524" s="195" t="s">
        <v>1379</v>
      </c>
      <c r="B524" s="195" t="s">
        <v>1380</v>
      </c>
      <c r="C524" s="196">
        <v>1</v>
      </c>
    </row>
    <row r="525" spans="1:3" ht="15.5" x14ac:dyDescent="0.35">
      <c r="A525" s="195" t="s">
        <v>1381</v>
      </c>
      <c r="B525" s="195" t="s">
        <v>1382</v>
      </c>
      <c r="C525" s="196">
        <v>1</v>
      </c>
    </row>
    <row r="526" spans="1:3" ht="15.5" x14ac:dyDescent="0.35">
      <c r="A526" s="195" t="s">
        <v>1383</v>
      </c>
      <c r="B526" s="195" t="s">
        <v>1384</v>
      </c>
      <c r="C526" s="196">
        <v>1</v>
      </c>
    </row>
    <row r="527" spans="1:3" ht="15.5" x14ac:dyDescent="0.35">
      <c r="A527" s="195" t="s">
        <v>1385</v>
      </c>
      <c r="B527" s="195" t="s">
        <v>1386</v>
      </c>
      <c r="C527" s="196">
        <v>1</v>
      </c>
    </row>
    <row r="528" spans="1:3" ht="15.5" x14ac:dyDescent="0.35">
      <c r="A528" s="195" t="s">
        <v>1402</v>
      </c>
      <c r="B528" s="195" t="s">
        <v>1403</v>
      </c>
      <c r="C528" s="196">
        <v>1</v>
      </c>
    </row>
    <row r="529" spans="1:3" ht="15.5" x14ac:dyDescent="0.35">
      <c r="A529" s="195" t="s">
        <v>1404</v>
      </c>
      <c r="B529" s="195" t="s">
        <v>1405</v>
      </c>
      <c r="C529" s="196">
        <v>1</v>
      </c>
    </row>
    <row r="530" spans="1:3" ht="15.5" x14ac:dyDescent="0.35">
      <c r="A530" s="195" t="s">
        <v>1406</v>
      </c>
      <c r="B530" s="195" t="s">
        <v>1407</v>
      </c>
      <c r="C530" s="196">
        <v>1</v>
      </c>
    </row>
    <row r="531" spans="1:3" ht="15.5" x14ac:dyDescent="0.35">
      <c r="A531" s="195" t="s">
        <v>1408</v>
      </c>
      <c r="B531" s="195" t="s">
        <v>1409</v>
      </c>
      <c r="C531" s="196">
        <v>1</v>
      </c>
    </row>
    <row r="532" spans="1:3" ht="15.5" x14ac:dyDescent="0.35">
      <c r="A532" s="195" t="s">
        <v>1410</v>
      </c>
      <c r="B532" s="195" t="s">
        <v>1411</v>
      </c>
      <c r="C532" s="196">
        <v>1</v>
      </c>
    </row>
    <row r="533" spans="1:3" ht="15.5" x14ac:dyDescent="0.35">
      <c r="A533" s="195" t="s">
        <v>1412</v>
      </c>
      <c r="B533" s="195" t="s">
        <v>1413</v>
      </c>
      <c r="C533" s="196">
        <v>1</v>
      </c>
    </row>
    <row r="534" spans="1:3" ht="31" x14ac:dyDescent="0.35">
      <c r="A534" s="195" t="s">
        <v>1414</v>
      </c>
      <c r="B534" s="195" t="s">
        <v>1415</v>
      </c>
      <c r="C534" s="196">
        <v>1</v>
      </c>
    </row>
    <row r="535" spans="1:3" ht="31" x14ac:dyDescent="0.35">
      <c r="A535" s="195" t="s">
        <v>1416</v>
      </c>
      <c r="B535" s="195" t="s">
        <v>1417</v>
      </c>
      <c r="C535" s="196">
        <v>1</v>
      </c>
    </row>
    <row r="536" spans="1:3" ht="15.5" x14ac:dyDescent="0.35">
      <c r="A536" s="195" t="s">
        <v>1418</v>
      </c>
      <c r="B536" s="195" t="s">
        <v>1419</v>
      </c>
      <c r="C536" s="196">
        <v>1</v>
      </c>
    </row>
    <row r="537" spans="1:3" ht="15.5" x14ac:dyDescent="0.35">
      <c r="A537" s="195" t="s">
        <v>1420</v>
      </c>
      <c r="B537" s="195" t="s">
        <v>1421</v>
      </c>
      <c r="C537" s="196">
        <v>1</v>
      </c>
    </row>
    <row r="538" spans="1:3" ht="15.5" x14ac:dyDescent="0.35">
      <c r="A538" s="195" t="s">
        <v>1422</v>
      </c>
      <c r="B538" s="195" t="s">
        <v>1423</v>
      </c>
      <c r="C538" s="196">
        <v>1</v>
      </c>
    </row>
    <row r="539" spans="1:3" ht="15.5" x14ac:dyDescent="0.35">
      <c r="A539" s="195" t="s">
        <v>1424</v>
      </c>
      <c r="B539" s="195" t="s">
        <v>1435</v>
      </c>
      <c r="C539" s="196">
        <v>1</v>
      </c>
    </row>
    <row r="540" spans="1:3" ht="15.5" x14ac:dyDescent="0.35">
      <c r="A540" s="195" t="s">
        <v>1436</v>
      </c>
      <c r="B540" s="195" t="s">
        <v>1437</v>
      </c>
      <c r="C540" s="196">
        <v>1</v>
      </c>
    </row>
    <row r="541" spans="1:3" ht="15.5" x14ac:dyDescent="0.35">
      <c r="A541" s="195" t="s">
        <v>1438</v>
      </c>
      <c r="B541" s="195" t="s">
        <v>1439</v>
      </c>
      <c r="C541" s="196">
        <v>1</v>
      </c>
    </row>
    <row r="542" spans="1:3" ht="15.5" x14ac:dyDescent="0.35">
      <c r="A542" s="195" t="s">
        <v>1440</v>
      </c>
      <c r="B542" s="195" t="s">
        <v>1441</v>
      </c>
      <c r="C542" s="196">
        <v>1</v>
      </c>
    </row>
    <row r="543" spans="1:3" ht="15.5" x14ac:dyDescent="0.35">
      <c r="A543" s="195" t="s">
        <v>1442</v>
      </c>
      <c r="B543" s="195" t="s">
        <v>1443</v>
      </c>
      <c r="C543" s="196">
        <v>1</v>
      </c>
    </row>
    <row r="544" spans="1:3" ht="15.5" x14ac:dyDescent="0.35">
      <c r="A544" s="195" t="s">
        <v>1444</v>
      </c>
      <c r="B544" s="195" t="s">
        <v>1445</v>
      </c>
      <c r="C544" s="196">
        <v>1</v>
      </c>
    </row>
    <row r="545" spans="1:3" ht="15.5" x14ac:dyDescent="0.35">
      <c r="A545" s="195" t="s">
        <v>1446</v>
      </c>
      <c r="B545" s="195" t="s">
        <v>1447</v>
      </c>
      <c r="C545" s="196">
        <v>1</v>
      </c>
    </row>
    <row r="546" spans="1:3" ht="15.5" x14ac:dyDescent="0.35">
      <c r="A546" s="195" t="s">
        <v>1448</v>
      </c>
      <c r="B546" s="195" t="s">
        <v>1449</v>
      </c>
      <c r="C546" s="196">
        <v>1</v>
      </c>
    </row>
    <row r="547" spans="1:3" ht="15.5" x14ac:dyDescent="0.35">
      <c r="A547" s="195" t="s">
        <v>1450</v>
      </c>
      <c r="B547" s="195" t="s">
        <v>1451</v>
      </c>
      <c r="C547" s="196">
        <v>1</v>
      </c>
    </row>
    <row r="548" spans="1:3" ht="15.5" x14ac:dyDescent="0.35">
      <c r="A548" s="195" t="s">
        <v>1452</v>
      </c>
      <c r="B548" s="195" t="s">
        <v>1453</v>
      </c>
      <c r="C548" s="196">
        <v>1</v>
      </c>
    </row>
  </sheetData>
  <autoFilter ref="A1:D522" xr:uid="{FEB1D8E5-EF62-4DEA-87EC-8F2FDF2426F6}"/>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33874043-1092-46f2-b7ed-3863b0441e79">
      <Terms xmlns="http://schemas.microsoft.com/office/infopath/2007/PartnerControls"/>
    </lcf76f155ced4ddcb4097134ff3c332f>
    <TaxCatchAll xmlns="2c75e67c-ed2d-4c91-baba-8aa4949e551e" xsi:nil="true"/>
    <_ip_UnifiedCompliancePolicyUIAction xmlns="http://schemas.microsoft.com/sharepoint/v3" xsi:nil="true"/>
    <_ip_UnifiedCompliancePolicyProperties xmlns="http://schemas.microsoft.com/sharepoint/v3" xsi:nil="true"/>
  </documentManagement>
</p:properties>
</file>

<file path=customXml/item3.xml><?xml version="1.0" encoding="utf-8"?>
<LongProperties xmlns="http://schemas.microsoft.com/office/2006/metadata/longProperties">
  <LongProp xmlns="" name="_Comments"><![CDATA[The IRS strongly recommends agencies test all SCSEM settings in a development or test environment prior to deployment in production. In some cases a security setting may  impact a system’s functionality and usability. Consequently, it is important to perform testing to determine the impact on system security, functionality, and usability. Ideally, the test system configuration should match the production system configuration. Prior to making changes to the production system, agencies should back up all critical data files on the system and if possible, make a full backup of the system to ensure it can be restored to its pre-SCSEM state if necessary.]]></LongProp>
</LongProperties>
</file>

<file path=customXml/item4.xml><?xml version="1.0" encoding="utf-8"?>
<ct:contentTypeSchema xmlns:ct="http://schemas.microsoft.com/office/2006/metadata/contentType" xmlns:ma="http://schemas.microsoft.com/office/2006/metadata/properties/metaAttributes" ct:_="" ma:_="" ma:contentTypeName="Document" ma:contentTypeID="0x010100BB5B4DEE38E943499C2C7511919B72BA" ma:contentTypeVersion="14" ma:contentTypeDescription="Create a new document." ma:contentTypeScope="" ma:versionID="fc42658f6af853bf54f81a61a3f212e3">
  <xsd:schema xmlns:xsd="http://www.w3.org/2001/XMLSchema" xmlns:xs="http://www.w3.org/2001/XMLSchema" xmlns:p="http://schemas.microsoft.com/office/2006/metadata/properties" xmlns:ns1="http://schemas.microsoft.com/sharepoint/v3" xmlns:ns2="33874043-1092-46f2-b7ed-3863b0441e79" xmlns:ns3="2c75e67c-ed2d-4c91-baba-8aa4949e551e" targetNamespace="http://schemas.microsoft.com/office/2006/metadata/properties" ma:root="true" ma:fieldsID="d9f091e4208c45b1fc7767885202b3b3" ns1:_="" ns2:_="" ns3:_="">
    <xsd:import namespace="http://schemas.microsoft.com/sharepoint/v3"/>
    <xsd:import namespace="33874043-1092-46f2-b7ed-3863b0441e79"/>
    <xsd:import namespace="2c75e67c-ed2d-4c91-baba-8aa4949e551e"/>
    <xsd:element name="properties">
      <xsd:complexType>
        <xsd:sequence>
          <xsd:element name="documentManagement">
            <xsd:complexType>
              <xsd:all>
                <xsd:element ref="ns2:MediaServiceMetadata" minOccurs="0"/>
                <xsd:element ref="ns2:MediaServiceFastMetadata" minOccurs="0"/>
                <xsd:element ref="ns1:_ip_UnifiedCompliancePolicyProperties" minOccurs="0"/>
                <xsd:element ref="ns1:_ip_UnifiedCompliancePolicyUIAction"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0" nillable="true" ma:displayName="Unified Compliance Policy Properties" ma:hidden="true" ma:internalName="_ip_UnifiedCompliancePolicyProperties">
      <xsd:simpleType>
        <xsd:restriction base="dms:Note"/>
      </xsd:simpleType>
    </xsd:element>
    <xsd:element name="_ip_UnifiedCompliancePolicyUIAction" ma:index="1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3874043-1092-46f2-b7ed-3863b0441e7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68893229-fc1a-4591-9812-6a184d4b58bc"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c75e67c-ed2d-4c91-baba-8aa4949e551e"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80283ac5-ee11-4a8b-b790-93b8efa1ecd9}" ma:internalName="TaxCatchAll" ma:showField="CatchAllData" ma:web="2c75e67c-ed2d-4c91-baba-8aa4949e551e">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152ED98-B30C-45D7-8FF2-A62E752E016B}">
  <ds:schemaRefs>
    <ds:schemaRef ds:uri="http://schemas.microsoft.com/sharepoint/v3/contenttype/forms"/>
  </ds:schemaRefs>
</ds:datastoreItem>
</file>

<file path=customXml/itemProps2.xml><?xml version="1.0" encoding="utf-8"?>
<ds:datastoreItem xmlns:ds="http://schemas.openxmlformats.org/officeDocument/2006/customXml" ds:itemID="{E312BE54-7056-4E39-867C-C3A1981C0180}">
  <ds:schemaRefs>
    <ds:schemaRef ds:uri="http://purl.org/dc/elements/1.1/"/>
    <ds:schemaRef ds:uri="http://schemas.microsoft.com/office/2006/documentManagement/types"/>
    <ds:schemaRef ds:uri="33874043-1092-46f2-b7ed-3863b0441e79"/>
    <ds:schemaRef ds:uri="http://purl.org/dc/terms/"/>
    <ds:schemaRef ds:uri="http://schemas.microsoft.com/sharepoint/v3"/>
    <ds:schemaRef ds:uri="2c75e67c-ed2d-4c91-baba-8aa4949e551e"/>
    <ds:schemaRef ds:uri="http://purl.org/dc/dcmitype/"/>
    <ds:schemaRef ds:uri="http://schemas.openxmlformats.org/package/2006/metadata/core-properties"/>
    <ds:schemaRef ds:uri="http://schemas.microsoft.com/office/infopath/2007/PartnerControls"/>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E0286E91-6494-4C16-AABC-D2C0749E53A7}">
  <ds:schemaRefs>
    <ds:schemaRef ds:uri="http://schemas.microsoft.com/office/2006/metadata/longProperties"/>
    <ds:schemaRef ds:uri=""/>
  </ds:schemaRefs>
</ds:datastoreItem>
</file>

<file path=customXml/itemProps4.xml><?xml version="1.0" encoding="utf-8"?>
<ds:datastoreItem xmlns:ds="http://schemas.openxmlformats.org/officeDocument/2006/customXml" ds:itemID="{5CF965D4-36DE-4829-806A-9B7EBB0E558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33874043-1092-46f2-b7ed-3863b0441e79"/>
    <ds:schemaRef ds:uri="2c75e67c-ed2d-4c91-baba-8aa4949e551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7</vt:i4>
      </vt:variant>
    </vt:vector>
  </HeadingPairs>
  <TitlesOfParts>
    <vt:vector size="14" baseType="lpstr">
      <vt:lpstr>Dashboard</vt:lpstr>
      <vt:lpstr>Results</vt:lpstr>
      <vt:lpstr>Instructions</vt:lpstr>
      <vt:lpstr>Test Cases</vt:lpstr>
      <vt:lpstr>Change Log</vt:lpstr>
      <vt:lpstr>New Release Changes</vt:lpstr>
      <vt:lpstr>Issue Code Table</vt:lpstr>
      <vt:lpstr>'Change Log'!Print_Area</vt:lpstr>
      <vt:lpstr>Dashboard!Print_Area</vt:lpstr>
      <vt:lpstr>Instructions!Print_Area</vt:lpstr>
      <vt:lpstr>'New Release Changes'!Print_Area</vt:lpstr>
      <vt:lpstr>Results!Print_Area</vt:lpstr>
      <vt:lpstr>'Test Cases'!Print_Area</vt:lpstr>
      <vt:lpstr>'Test Cases'!Print_Titles</vt:lpstr>
    </vt:vector>
  </TitlesOfParts>
  <Manager>Office of Safeguards</Manager>
  <Company>Internal Revenue Service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IRS Office of Safeguards SCSEM</dc:title>
  <dc:subject>IT Security Compliance Evaluation</dc:subject>
  <dc:creator>Booz Allen Hamilton</dc:creator>
  <cp:keywords>usgcb, stig, pub1075</cp:keywords>
  <dc:description>The IRS strongly recommends agencies test all SCSEM settings in a development or test environment prior to deployment in production. In some cases a security setting may  impact a system’s functionality and usability. Consequently, it is important to perf</dc:description>
  <cp:lastModifiedBy>McFadden Shanee</cp:lastModifiedBy>
  <cp:revision/>
  <dcterms:created xsi:type="dcterms:W3CDTF">2012-09-21T14:43:24Z</dcterms:created>
  <dcterms:modified xsi:type="dcterms:W3CDTF">2023-11-22T14:20:55Z</dcterms:modified>
  <cp:category>security</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PID_LINKBASE">
    <vt:lpwstr/>
  </property>
  <property fmtid="{D5CDD505-2E9C-101B-9397-08002B2CF9AE}" pid="3" name="_NewReviewCycle">
    <vt:lpwstr/>
  </property>
  <property fmtid="{D5CDD505-2E9C-101B-9397-08002B2CF9AE}" pid="4" name="Subject">
    <vt:lpwstr>IT Security Compliance Evaluation</vt:lpwstr>
  </property>
  <property fmtid="{D5CDD505-2E9C-101B-9397-08002B2CF9AE}" pid="5" name="Keywords">
    <vt:lpwstr>usgcb, stig, pub1075</vt:lpwstr>
  </property>
  <property fmtid="{D5CDD505-2E9C-101B-9397-08002B2CF9AE}" pid="6" name="_Author">
    <vt:lpwstr>Booz Allen Hamilton</vt:lpwstr>
  </property>
  <property fmtid="{D5CDD505-2E9C-101B-9397-08002B2CF9AE}" pid="7" name="_Category">
    <vt:lpwstr>security</vt:lpwstr>
  </property>
  <property fmtid="{D5CDD505-2E9C-101B-9397-08002B2CF9AE}" pid="8" name="Categories">
    <vt:lpwstr/>
  </property>
  <property fmtid="{D5CDD505-2E9C-101B-9397-08002B2CF9AE}" pid="9" name="Approval Level">
    <vt:lpwstr/>
  </property>
  <property fmtid="{D5CDD505-2E9C-101B-9397-08002B2CF9AE}" pid="10" name="_Comments">
    <vt:lpwstr>The IRS strongly recommends agencies test all SCSEM settings in a development or test environment prior to deployment in production. In some cases a security setting may  impact a system’s functionality and usability. Consequently, it is important to perf</vt:lpwstr>
  </property>
  <property fmtid="{D5CDD505-2E9C-101B-9397-08002B2CF9AE}" pid="11" name="Assigned To">
    <vt:lpwstr/>
  </property>
  <property fmtid="{D5CDD505-2E9C-101B-9397-08002B2CF9AE}" pid="12" name="MediaServiceImageTags">
    <vt:lpwstr/>
  </property>
  <property fmtid="{D5CDD505-2E9C-101B-9397-08002B2CF9AE}" pid="13" name="ContentTypeId">
    <vt:lpwstr>0x010100BB5B4DEE38E943499C2C7511919B72BA</vt:lpwstr>
  </property>
</Properties>
</file>