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wnloads\"/>
    </mc:Choice>
  </mc:AlternateContent>
  <xr:revisionPtr revIDLastSave="0" documentId="8_{160C2F8F-C682-44F2-B401-8357EF93790B}"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Cases'!$A$2:$AA$29</definedName>
    <definedName name="_xlnm.Print_Area" localSheetId="4">'Change Log'!$A$1:$D$9</definedName>
    <definedName name="_xlnm.Print_Area" localSheetId="0">Dashboard!$A$1:$C$45</definedName>
    <definedName name="_xlnm.Print_Area" localSheetId="2">Instructions!$A$1:$N$35</definedName>
    <definedName name="_xlnm.Print_Area" localSheetId="5">'New Release Changes'!$A$1:$D$3</definedName>
    <definedName name="_xlnm.Print_Area" localSheetId="1">Results!$A$1:$N$23</definedName>
    <definedName name="_xlnm.Print_Area" localSheetId="3">'Test Cases'!$A$1:$J$29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8" l="1"/>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O12" i="8"/>
  <c r="AA3" i="4"/>
  <c r="E12" i="8"/>
  <c r="D12" i="8"/>
  <c r="C12" i="8"/>
  <c r="B12" i="8"/>
  <c r="N12" i="8" l="1"/>
  <c r="A27" i="8" s="1"/>
  <c r="E20" i="8"/>
  <c r="E22" i="8"/>
  <c r="D16" i="8"/>
  <c r="I16" i="8" s="1"/>
  <c r="D23" i="8"/>
  <c r="I23" i="8" s="1"/>
  <c r="F20" i="8"/>
  <c r="E17" i="8"/>
  <c r="C22" i="8"/>
  <c r="E19" i="8"/>
  <c r="D20" i="8"/>
  <c r="I20" i="8" s="1"/>
  <c r="F12" i="8"/>
  <c r="F19" i="8"/>
  <c r="C17" i="8"/>
  <c r="C23" i="8"/>
  <c r="F17" i="8"/>
  <c r="A29" i="8"/>
  <c r="E23" i="8"/>
  <c r="C21" i="8"/>
  <c r="C16" i="8"/>
  <c r="E21" i="8"/>
  <c r="F21" i="8"/>
  <c r="F18" i="8"/>
  <c r="F16" i="8"/>
  <c r="D21" i="8"/>
  <c r="I21" i="8" s="1"/>
  <c r="E16" i="8"/>
  <c r="D22" i="8"/>
  <c r="I22" i="8" s="1"/>
  <c r="D19" i="8"/>
  <c r="I19" i="8" s="1"/>
  <c r="C20" i="8"/>
  <c r="H20" i="8" s="1"/>
  <c r="D18" i="8"/>
  <c r="I18" i="8" s="1"/>
  <c r="C19" i="8"/>
  <c r="D17" i="8"/>
  <c r="I17" i="8" s="1"/>
  <c r="E18" i="8"/>
  <c r="F22" i="8"/>
  <c r="H22" i="8" s="1"/>
  <c r="F23" i="8"/>
  <c r="C18" i="8"/>
  <c r="H19" i="8" l="1"/>
  <c r="H18" i="8"/>
  <c r="H17" i="8"/>
  <c r="H16" i="8"/>
  <c r="H21" i="8"/>
  <c r="H23" i="8"/>
  <c r="D24" i="8" l="1"/>
  <c r="G12" i="8" s="1"/>
</calcChain>
</file>

<file path=xl/sharedStrings.xml><?xml version="1.0" encoding="utf-8"?>
<sst xmlns="http://schemas.openxmlformats.org/spreadsheetml/2006/main" count="1559" uniqueCount="1423">
  <si>
    <t>Internal Revenue Service</t>
  </si>
  <si>
    <t>Office of Safeguards</t>
  </si>
  <si>
    <t xml:space="preserve"> ▪ SCSEM Subject: Generic Database</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</si>
  <si>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</si>
  <si>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</si>
  <si>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</si>
  <si>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</si>
  <si>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</si>
  <si>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</si>
  <si>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</si>
  <si>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</si>
  <si>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</si>
  <si>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</si>
  <si>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</si>
  <si>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</si>
  <si>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</si>
  <si>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</si>
  <si>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</si>
  <si>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DB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</si>
  <si>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</si>
  <si>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</si>
  <si>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</si>
  <si>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</si>
  <si>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</si>
  <si>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</si>
  <si>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</si>
  <si>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</si>
  <si>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</si>
  <si>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</si>
  <si>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</si>
  <si>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</si>
  <si>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</si>
  <si>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</si>
  <si>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</si>
  <si>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</si>
  <si>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</si>
  <si>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</si>
  <si>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</si>
  <si>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</si>
  <si>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</si>
  <si>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</si>
  <si>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</si>
  <si>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</si>
  <si>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</si>
  <si>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</si>
  <si>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</si>
  <si>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</si>
  <si>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</si>
  <si>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</si>
  <si>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</si>
  <si>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</si>
  <si>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</si>
  <si>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</si>
  <si>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</si>
  <si>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</si>
  <si>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</si>
  <si>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</si>
  <si>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</si>
  <si>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</si>
  <si>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</si>
  <si>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</si>
  <si>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</si>
  <si>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</si>
  <si>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</si>
  <si>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</si>
  <si>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</si>
  <si>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</si>
  <si>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</si>
  <si>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</si>
  <si>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</si>
  <si>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</si>
  <si>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</si>
  <si>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</si>
  <si>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</si>
  <si>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</si>
  <si>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</si>
  <si>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</si>
  <si>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</si>
  <si>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</si>
  <si>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</si>
  <si>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</si>
  <si>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</si>
  <si>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</si>
  <si>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</si>
  <si>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</si>
  <si>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</si>
  <si>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</si>
  <si>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</si>
  <si>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</si>
  <si>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</si>
  <si>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</si>
  <si>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</si>
  <si>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</si>
  <si>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</si>
  <si>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</si>
  <si>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</si>
  <si>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</si>
  <si>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</si>
  <si>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</si>
  <si>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</si>
  <si>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</si>
  <si>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</si>
  <si>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</si>
  <si>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</si>
  <si>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</si>
  <si>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</si>
  <si>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</si>
  <si>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</si>
  <si>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</si>
  <si>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</si>
  <si>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</si>
  <si>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</si>
  <si>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</si>
  <si>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</si>
  <si>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</si>
  <si>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L)</t>
    </r>
  </si>
  <si>
    <t>Risk Rating (Do Not Edit)</t>
  </si>
  <si>
    <t>DB-01</t>
  </si>
  <si>
    <t>SA-22</t>
  </si>
  <si>
    <t>Unsupported System Components</t>
  </si>
  <si>
    <t>Interview
Examine</t>
  </si>
  <si>
    <t xml:space="preserve">Verify that the Database is under vendor support.
Each organization responsible for the management of a database shall ensure that unsupported DBMS software is removed or upgraded to a supported version prior to a vendor dropping support.
</t>
  </si>
  <si>
    <t xml:space="preserve">1. Determine if the database version is a supported release.  Refer to the vendors support website to verify that support for it has not expired.  
</t>
  </si>
  <si>
    <t xml:space="preserve">1. Support for the installed version has not expired.  Security updates or hot fixes are available to address any security flaws discovered.  </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</si>
  <si>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</si>
  <si>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</si>
  <si>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</si>
  <si>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DB-02</t>
  </si>
  <si>
    <t>SI-2</t>
  </si>
  <si>
    <t>Flaw Remediation</t>
  </si>
  <si>
    <t>Verify that all installed Database products have up-to-date patch levels.
Each organization responsible for the management of a database shall ensure that the DBMS version has all appropriate patches applied. But Fix Patches should be applied as needed.</t>
  </si>
  <si>
    <t>1. Determine patch level(s) of installed Database product(s).  Refer to the vendors support website to validate the current patch level of the database.  Consider the agency's change control process for identifying, testing and implementing patches and software updates.</t>
  </si>
  <si>
    <t>1. The latest security patches are installed.</t>
  </si>
  <si>
    <t>Significant</t>
  </si>
  <si>
    <t>HSI27
HSI2</t>
  </si>
  <si>
    <t>HSI27: Critical security patches have not been applied
HSI2: System patch level is insufficient</t>
  </si>
  <si>
    <t>DB-03</t>
  </si>
  <si>
    <t>SI-10</t>
  </si>
  <si>
    <t>Information Input Validation</t>
  </si>
  <si>
    <t>Determine mechanisms are in place to check the data input.</t>
  </si>
  <si>
    <t>1. Determine the mechanism(s) used to check data input to the database environment for completeness, accuracy and validity.</t>
  </si>
  <si>
    <t xml:space="preserve">1. Rules for checking the valid syntax of information system inputs (e.g., character set, length, numerical range, acceptable values) are in place to verify that inputs match specified definitions for format and content.  
2. Data that does not match the required format and content are rejected.
</t>
  </si>
  <si>
    <t>Limited</t>
  </si>
  <si>
    <t>HSI19</t>
  </si>
  <si>
    <t>HSI19: Data inputs are not being validated</t>
  </si>
  <si>
    <t>DB-04</t>
  </si>
  <si>
    <t>AC-2</t>
  </si>
  <si>
    <t>Account Management</t>
  </si>
  <si>
    <t xml:space="preserve">Verify the agency has implemented an account management process for the Database.
</t>
  </si>
  <si>
    <t xml:space="preserve">Interview the DBA (Database Administrator) to verify account management processes exist and are implemented for user and system account creation, termination, and expiration.
</t>
  </si>
  <si>
    <t xml:space="preserve">An account management process exists and has been implemented for approving account access to the database under the agency defined authentication method. </t>
  </si>
  <si>
    <t>HAC37</t>
  </si>
  <si>
    <t>HAC37: Account management procedures are not implemented</t>
  </si>
  <si>
    <t>DB-05</t>
  </si>
  <si>
    <t>SC-4</t>
  </si>
  <si>
    <t>Information in Shared System Resources</t>
  </si>
  <si>
    <t>Interview</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</si>
  <si>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</si>
  <si>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</si>
  <si>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</si>
  <si>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</si>
  <si>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</si>
  <si>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</si>
  <si>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DB-06</t>
  </si>
  <si>
    <t>IA-2</t>
  </si>
  <si>
    <t>Identification and Authentication</t>
  </si>
  <si>
    <t>Ensure identification and authentication controls are implemented.</t>
  </si>
  <si>
    <t xml:space="preserve">1. 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</si>
  <si>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1. Identification and authentication is required at the operating system, database and application level within the database environment.
2. Automated processes that access the database are identified and authenticated using process account credentials.</t>
  </si>
  <si>
    <t>HAC29</t>
  </si>
  <si>
    <t>HAC29: Access to system functionality without identification and authentication</t>
  </si>
  <si>
    <t>DB-07</t>
  </si>
  <si>
    <t>IA-4</t>
  </si>
  <si>
    <t>Identifier Management</t>
  </si>
  <si>
    <t>Verify all usernames are unique and administrators are valid.</t>
  </si>
  <si>
    <t>1. Work with the DBA to view a list of all users of the system.</t>
  </si>
  <si>
    <t>1. All usernames are unique.
2. All administrative accounts are valid and all users have a need for access.</t>
  </si>
  <si>
    <t>HAC20
HAC11</t>
  </si>
  <si>
    <t>HAC20: Agency duplicates usernames
HAC11: User access was not established with concept of least privilege</t>
  </si>
  <si>
    <t>DB-08</t>
  </si>
  <si>
    <t>IA-5</t>
  </si>
  <si>
    <t>Authenticator Management</t>
  </si>
  <si>
    <t>Verify password minimum character length requirements.</t>
  </si>
  <si>
    <t>1.  Determine if password configurations meet IRS requirements for minimum length of 14 characters.</t>
  </si>
  <si>
    <t>1. Passwords are required to be a minimum of 14 characters in length.</t>
  </si>
  <si>
    <t>Change password length from 8 to 14 to comply with IRS new pub.</t>
  </si>
  <si>
    <t>HPW3</t>
  </si>
  <si>
    <t>HPW3: Minimum password length is too short</t>
  </si>
  <si>
    <t>DB-09</t>
  </si>
  <si>
    <t>Verify password complexity is enforced.</t>
  </si>
  <si>
    <t>1.  Determine if password configurations meet IRS requirements for password complexity:
 - At least one numeric and at least one special character
 - A mixture of at least one uppercase and at least one lowercase letter</t>
  </si>
  <si>
    <t xml:space="preserve">1. Passwords have a minimum of one (1) alpha, and one (1) numeric or special character.  Lastly, the password must have at least one uppercase and at least one lowercase letter.  </t>
  </si>
  <si>
    <t>HPW12</t>
  </si>
  <si>
    <t>HPW12: Passwords do not meet complexity requirements</t>
  </si>
  <si>
    <t>DB-10</t>
  </si>
  <si>
    <t>Verify password change requirements.</t>
  </si>
  <si>
    <t>1. 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</si>
  <si>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</si>
  <si>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</si>
  <si>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</si>
  <si>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</si>
  <si>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DB-11</t>
  </si>
  <si>
    <t>Verify password reuse requirements.</t>
  </si>
  <si>
    <t xml:space="preserve">1. Determine if password configurations meet IRS requirements for password history. Ask the administrator if users are prohibited from using their last 24 passwords. </t>
  </si>
  <si>
    <t>1. Users are prohibited from using their last 24 passwords.</t>
  </si>
  <si>
    <t>HPW6</t>
  </si>
  <si>
    <t>HPW6: Password history is insufficient</t>
  </si>
  <si>
    <t>DB-12</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</si>
  <si>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</si>
  <si>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</si>
  <si>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</si>
  <si>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</si>
  <si>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</si>
  <si>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</si>
  <si>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</si>
  <si>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</si>
  <si>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DB-13</t>
  </si>
  <si>
    <t>AC-3</t>
  </si>
  <si>
    <t>Access Enforcement</t>
  </si>
  <si>
    <t>Verify access restrictions are in place for database connections.</t>
  </si>
  <si>
    <t xml:space="preserve">1. 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</si>
  <si>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1. Access is restricted to authorized application end users, operating system administrators and database administrators.
2. Personnel who no longer require access to the database environment are promptly removed from the access list.
</t>
  </si>
  <si>
    <t>HAC11
HAC41</t>
  </si>
  <si>
    <t>HAC11: User access was not established with the concept of least privilege
HAC41: Accounts are not removed or suspended when no longer necessary</t>
  </si>
  <si>
    <t>DB-14</t>
  </si>
  <si>
    <t>Verify account access is documented.</t>
  </si>
  <si>
    <t>1.  Review account approval procedures to determine who approves access to the database.</t>
  </si>
  <si>
    <t xml:space="preserve">1. All account access has a documented approval.  All personnel who have access are approved and have a need for access.
</t>
  </si>
  <si>
    <t xml:space="preserve">HAC8
HAC10
HAC41
</t>
  </si>
  <si>
    <t>HAC8: Accounts are not reviewed periodically for privileges
HAC10: Accounts do not expire after the correct period of inactivity
HAC41: Accounts are not removed or suspended when no longer necessary</t>
  </si>
  <si>
    <t>DB-15</t>
  </si>
  <si>
    <t>Verify appropriate roles have been assigned to users.</t>
  </si>
  <si>
    <t>1.  Determine if appropriate roles have been assigned.</t>
  </si>
  <si>
    <t>1.  Varying level of roles have been established for access with no user having too high of privileges than necessary.</t>
  </si>
  <si>
    <t>HAC9
HAC11</t>
  </si>
  <si>
    <t>HAC9: Accounts have not been created using user roles
HAC11: User access was not established with concept of least privilege</t>
  </si>
  <si>
    <t>DB-16</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</si>
  <si>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</si>
  <si>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</si>
  <si>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</si>
  <si>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1. Determine which data tables within the database contain FTI.  Ensure the data tables are clearly identified.
2. Determine if FTI is comingled with non-FTI data.
Note: The database schema may be examined to confirm the FTI labeling requirement.</t>
  </si>
  <si>
    <t xml:space="preserve">1. The database design supports the requirement to label FTI so that specific FTI data elements are recognizable (ex. Tax, IRS, Fed, etc.)
The results of this test will differ based on the specific database implementation.
2.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</si>
  <si>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Note: Collaborate with the DES to ensure proper labeling is enforced on the front-end application.</t>
  </si>
  <si>
    <t>HAC4
HCM2</t>
  </si>
  <si>
    <t>HAC4: FTI is not labeled and is commingled with non-FTI
HCM2: FTI is not labeled on-screen</t>
  </si>
  <si>
    <t>DB-17</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</si>
  <si>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</si>
  <si>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</si>
  <si>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</si>
  <si>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 xml:space="preserve">1. Determine the security relevant events that are captured in the audit logs within the database environment.  </t>
  </si>
  <si>
    <t xml:space="preserve">1. 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Note: All users, including administrators, are subject to auditing.
</t>
  </si>
  <si>
    <t>HAU2
HAU5
HAU17</t>
  </si>
  <si>
    <t>HAU2: No auditing is being performed on the system
HAU5: Auditing is not performed on all data tables containing FTI
HAU17: Audit logs do not capture sufficient auditable events</t>
  </si>
  <si>
    <t>DB-18</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</si>
  <si>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</si>
  <si>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</si>
  <si>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</si>
  <si>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DBA and ask for the system documentation that states how often audit logs are reviewed. Also, determine when the last audit logs were reviewed.  
2. Examine reports that demonstrate monitoring of security violations, such as unauthorized user access. </t>
  </si>
  <si>
    <t xml:space="preserve">1. The DB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</si>
  <si>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</si>
  <si>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</si>
  <si>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DB-19</t>
  </si>
  <si>
    <t>AU-8</t>
  </si>
  <si>
    <t>Time Stamps</t>
  </si>
  <si>
    <t>Checks to ensure system time is synchronized with an authoritative time server (e.g.. NIST, Naval Observatory, State time server)</t>
  </si>
  <si>
    <t>1. Interview the DBA to demonstrate the application provides time and date of the last change in data content. This may be demonstrated in application logs, audit logs, or database tables and logs.
2. Examine sample audit records (to be displayed by the DBA).</t>
  </si>
  <si>
    <t>1. An authoritative (U.S. IRS approved source) time-server is used. Approved sources include the US Naval Observatory NTP servers, NIST Internet Time Service or State time servers.
2. The audit logs contain time and date of auditable events using the internal system clock.</t>
  </si>
  <si>
    <t>HAU12
HAU11</t>
  </si>
  <si>
    <t>HAU12: Audit records are not time stamped
HAU11: NTP is not properly implemented</t>
  </si>
  <si>
    <t>DB-20</t>
  </si>
  <si>
    <t>AU-9</t>
  </si>
  <si>
    <t>Protection of Audit Information</t>
  </si>
  <si>
    <t>Audit trails cannot be read or modified by non-administrator users.</t>
  </si>
  <si>
    <t>1. Interview the DBA to determine the application audit log location.  Examine the permission settings of the log files.  
2. Examine permissions on the specific log files and ensure they are properly restricted to appropriate individuals.</t>
  </si>
  <si>
    <t>Log files have appropriate permissions assigned and permissions are not excessive.</t>
  </si>
  <si>
    <t>HAU10</t>
  </si>
  <si>
    <t>HAU10: Audit logs are not properly protected</t>
  </si>
  <si>
    <t>DB-21</t>
  </si>
  <si>
    <t>Test (Manual)</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</si>
  <si>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</si>
  <si>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</si>
  <si>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</si>
  <si>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</si>
  <si>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</si>
  <si>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DB-22</t>
  </si>
  <si>
    <t>AC-5</t>
  </si>
  <si>
    <t>Separation of Duties</t>
  </si>
  <si>
    <t>Verify that the DB system enforces a separation of duties for sensitive administrator roles.
There is an effective segregation of duties between the administration functions and the auditing functions of the DB system.</t>
  </si>
  <si>
    <t>1. Interview the DBA to identify the following:
- Personnel that review and clear audit logs.
- Personnel that perform non-audit administration such as create, modify, and delete access control rules; DB user access management.</t>
  </si>
  <si>
    <t xml:space="preserve">1. Personnel who review and clear audit logs are separate from personnel that perform non-audit administration.
</t>
  </si>
  <si>
    <t>HAC12</t>
  </si>
  <si>
    <t>HAC12: Separation of duties is not in place</t>
  </si>
  <si>
    <t>DB-23</t>
  </si>
  <si>
    <t>CM-7</t>
  </si>
  <si>
    <t>Least Functionality</t>
  </si>
  <si>
    <t>Verify that unneeded services have been removed or disabled.</t>
  </si>
  <si>
    <t xml:space="preserve">1. Interview the DBA to determine what functionality is installed and enabled by default for the application.
2. Examine the configuration of the server the DB runs on.  Determine what software is installed on the servers.  Determine which services are needed for the DB by examining the system documentation and interviewing the Application Administrator.
</t>
  </si>
  <si>
    <t>1. The DB does not install with functionality which is unnecessary and enabled by default.  Any functions installed by default that are not required by the application are disabled.
2. Services or software which are not needed are not present or disabled on the server.</t>
  </si>
  <si>
    <t>HCM10</t>
  </si>
  <si>
    <t>HCM10: System has unneeded functionality installed</t>
  </si>
  <si>
    <t>DB-24</t>
  </si>
  <si>
    <t>AC-8</t>
  </si>
  <si>
    <t>System Use Notification</t>
  </si>
  <si>
    <t xml:space="preserve">Verify that an IRS approved login banner is being displayed before login. </t>
  </si>
  <si>
    <t>1. Login banners will be configured for all services that allow login access to the system.  
Verify that the warning banner displayed is in compliance with IRS requirements.  The user must accept the warning banner message before moving forward.</t>
  </si>
  <si>
    <t xml:space="preserve">1. 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</si>
  <si>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</si>
  <si>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</si>
  <si>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DB-25</t>
  </si>
  <si>
    <t>SC-13</t>
  </si>
  <si>
    <t>Cryptographic Protection</t>
  </si>
  <si>
    <t>Verifies all encryption modules meet Federal requirements</t>
  </si>
  <si>
    <t xml:space="preserve">1. All encryption modules use the latest FIPS validated modules for transmission of FTI. </t>
  </si>
  <si>
    <t>HSC42</t>
  </si>
  <si>
    <t>HSC42: Encryption capabilities do not meet the latest FIPS 140 requirements</t>
  </si>
  <si>
    <t>DB-26</t>
  </si>
  <si>
    <t>AC-12</t>
  </si>
  <si>
    <t>Session Termination</t>
  </si>
  <si>
    <t>Verify that session termination is properly configured.</t>
  </si>
  <si>
    <t>1. Interview the DBA and review DB configurations to determine if there is a session termination after no more than 30 minutes of inactivity.</t>
  </si>
  <si>
    <t>1. The DB system terminates a session if there is a period of inactivity of no more than 30 minutes.</t>
  </si>
  <si>
    <t>HRM5</t>
  </si>
  <si>
    <t>HRM5: User sessions do not terminate after the Publication 1075 period of inactivity</t>
  </si>
  <si>
    <t>DB-27</t>
  </si>
  <si>
    <t>AC-23</t>
  </si>
  <si>
    <t>Data Mining Protection</t>
  </si>
  <si>
    <t>Employ agency-defined data mining prevention and detection techniques for agency-defined data storage objects to detect and protect against unauthorized data mining.</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</si>
  <si>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</si>
  <si>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</si>
  <si>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Other</t>
  </si>
  <si>
    <t>Do not edit below</t>
  </si>
  <si>
    <t>Info</t>
  </si>
  <si>
    <t>Test (Automated)</t>
  </si>
  <si>
    <t>Criticality Ratings</t>
  </si>
  <si>
    <t>Change Log</t>
  </si>
  <si>
    <t>Version</t>
  </si>
  <si>
    <t>Date</t>
  </si>
  <si>
    <t>Description of Changes</t>
  </si>
  <si>
    <t>Author</t>
  </si>
  <si>
    <t xml:space="preserve">First Release.  Based on NIST 800-53 rev 4 release, and IRS Publication 1075 </t>
  </si>
  <si>
    <t xml:space="preserve">Added baseline Criticality Score and Issue Codes, weighted test cases based on criticality, and updated Results Tab.  Removed Test ID's DB-06 and DB-23 (Do not meet updated IRS Requirements) </t>
  </si>
  <si>
    <t>Added AC-8 to the Test Cases Tab</t>
  </si>
  <si>
    <t>Updated Test Procedure - DB-05</t>
  </si>
  <si>
    <t>Removed duplicative test cases, added test cases per latest Publication 1075, re-assigned issue codes and revised weighted risk formulas</t>
  </si>
  <si>
    <t>Session terminations set to 30 minutes, Issue code changes</t>
  </si>
  <si>
    <t>Deleted lagging spaces from HAC40 and HSA14 in IC Table</t>
  </si>
  <si>
    <t>Updated issue code table</t>
  </si>
  <si>
    <t>Updated issue code table.</t>
  </si>
  <si>
    <t>Added lockout test case</t>
  </si>
  <si>
    <t xml:space="preserve">Internal Updates and updated issue code table </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</si>
  <si>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</si>
  <si>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</si>
  <si>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</si>
  <si>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</si>
  <si>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</si>
  <si>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</si>
  <si>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</si>
  <si>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</si>
  <si>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</si>
  <si>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</si>
  <si>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</si>
  <si>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</si>
  <si>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</si>
  <si>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</si>
  <si>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</si>
  <si>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</si>
  <si>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</si>
  <si>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</si>
  <si>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</si>
  <si>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</si>
  <si>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</si>
  <si>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HAC11</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</si>
  <si>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</si>
  <si>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</si>
  <si>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</si>
  <si>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</si>
  <si>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</si>
  <si>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</si>
  <si>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</si>
  <si>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</si>
  <si>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</si>
  <si>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</si>
  <si>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</si>
  <si>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</si>
  <si>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</si>
  <si>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</si>
  <si>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</si>
  <si>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</si>
  <si>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</si>
  <si>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</si>
  <si>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</si>
  <si>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</si>
  <si>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</si>
  <si>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</si>
  <si>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</si>
  <si>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</si>
  <si>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</si>
  <si>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</si>
  <si>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</si>
  <si>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</si>
  <si>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</si>
  <si>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</si>
  <si>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</si>
  <si>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</si>
  <si>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</si>
  <si>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</si>
  <si>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</si>
  <si>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</si>
  <si>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</si>
  <si>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</si>
  <si>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</si>
  <si>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</si>
  <si>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</si>
  <si>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</si>
  <si>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</si>
  <si>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</si>
  <si>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</si>
  <si>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</si>
  <si>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</si>
  <si>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</si>
  <si>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</si>
  <si>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</si>
  <si>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</si>
  <si>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</si>
  <si>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</si>
  <si>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</si>
  <si>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</si>
  <si>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</si>
  <si>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</si>
  <si>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</si>
  <si>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</si>
  <si>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</si>
  <si>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</si>
  <si>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</si>
  <si>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</si>
  <si>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</si>
  <si>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</si>
  <si>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</si>
  <si>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</si>
  <si>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</si>
  <si>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</si>
  <si>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</si>
  <si>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</si>
  <si>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</si>
  <si>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</si>
  <si>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</si>
  <si>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</si>
  <si>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</si>
  <si>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</si>
  <si>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</si>
  <si>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</si>
  <si>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</si>
  <si>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</si>
  <si>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</si>
  <si>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</si>
  <si>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</si>
  <si>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</si>
  <si>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</si>
  <si>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</si>
  <si>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</si>
  <si>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</si>
  <si>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</si>
  <si>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</si>
  <si>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</si>
  <si>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</si>
  <si>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</si>
  <si>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</si>
  <si>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</si>
  <si>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</si>
  <si>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</si>
  <si>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</si>
  <si>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</si>
  <si>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</si>
  <si>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</si>
  <si>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</si>
  <si>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</si>
  <si>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</si>
  <si>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</si>
  <si>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</si>
  <si>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</si>
  <si>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</si>
  <si>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</si>
  <si>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</si>
  <si>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</si>
  <si>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</si>
  <si>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</si>
  <si>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</si>
  <si>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</si>
  <si>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</si>
  <si>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</si>
  <si>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</si>
  <si>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</si>
  <si>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</si>
  <si>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</si>
  <si>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</si>
  <si>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</si>
  <si>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</si>
  <si>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</si>
  <si>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</si>
  <si>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</si>
  <si>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</si>
  <si>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</si>
  <si>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</si>
  <si>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</si>
  <si>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</si>
  <si>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</si>
  <si>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</si>
  <si>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</si>
  <si>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</si>
  <si>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</si>
  <si>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</si>
  <si>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</si>
  <si>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</si>
  <si>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</si>
  <si>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</si>
  <si>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</si>
  <si>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</si>
  <si>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</si>
  <si>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</si>
  <si>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</si>
  <si>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</si>
  <si>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</si>
  <si>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</si>
  <si>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</si>
  <si>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</si>
  <si>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</si>
  <si>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</si>
  <si>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</si>
  <si>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</si>
  <si>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</si>
  <si>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</si>
  <si>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</si>
  <si>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</si>
  <si>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</si>
  <si>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</si>
  <si>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</si>
  <si>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</si>
  <si>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</si>
  <si>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</si>
  <si>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</si>
  <si>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</si>
  <si>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</si>
  <si>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</si>
  <si>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</si>
  <si>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</si>
  <si>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</si>
  <si>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</si>
  <si>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</si>
  <si>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</si>
  <si>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</si>
  <si>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</si>
  <si>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</si>
  <si>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</si>
  <si>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</si>
  <si>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</si>
  <si>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</si>
  <si>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</si>
  <si>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</si>
  <si>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</si>
  <si>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</si>
  <si>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</si>
  <si>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</si>
  <si>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</si>
  <si>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</si>
  <si>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</si>
  <si>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</si>
  <si>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</si>
  <si>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</si>
  <si>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</si>
  <si>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</si>
  <si>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</si>
  <si>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</si>
  <si>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</si>
  <si>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</si>
  <si>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</si>
  <si>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</si>
  <si>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</si>
  <si>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</si>
  <si>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</si>
  <si>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</si>
  <si>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</si>
  <si>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</si>
  <si>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</si>
  <si>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</si>
  <si>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</si>
  <si>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</si>
  <si>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</si>
  <si>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</si>
  <si>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</si>
  <si>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</si>
  <si>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</si>
  <si>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</si>
  <si>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</si>
  <si>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</si>
  <si>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</si>
  <si>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</si>
  <si>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</si>
  <si>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</si>
  <si>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</si>
  <si>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</si>
  <si>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</si>
  <si>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</si>
  <si>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</si>
  <si>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</si>
  <si>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</si>
  <si>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</si>
  <si>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</si>
  <si>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</si>
  <si>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</si>
  <si>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</si>
  <si>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</si>
  <si>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</si>
  <si>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</si>
  <si>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</si>
  <si>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</si>
  <si>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</si>
  <si>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</si>
  <si>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</si>
  <si>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</si>
  <si>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</si>
  <si>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</si>
  <si>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</si>
  <si>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</si>
  <si>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</si>
  <si>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</si>
  <si>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</si>
  <si>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</si>
  <si>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</si>
  <si>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</si>
  <si>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</si>
  <si>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</si>
  <si>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</si>
  <si>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</si>
  <si>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</si>
  <si>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</si>
  <si>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</si>
  <si>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</si>
  <si>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</si>
  <si>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</si>
  <si>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</si>
  <si>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</si>
  <si>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</si>
  <si>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</si>
  <si>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</si>
  <si>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</si>
  <si>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</si>
  <si>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</si>
  <si>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</si>
  <si>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</si>
  <si>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</si>
  <si>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</si>
  <si>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</si>
  <si>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</si>
  <si>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</si>
  <si>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</si>
  <si>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</si>
  <si>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</si>
  <si>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</si>
  <si>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</si>
  <si>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</si>
  <si>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</si>
  <si>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</si>
  <si>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</si>
  <si>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</si>
  <si>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</si>
  <si>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</si>
  <si>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</si>
  <si>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</si>
  <si>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</si>
  <si>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</si>
  <si>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</si>
  <si>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</si>
  <si>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</si>
  <si>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</si>
  <si>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</si>
  <si>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</si>
  <si>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</si>
  <si>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</si>
  <si>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</si>
  <si>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</si>
  <si>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</si>
  <si>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</si>
  <si>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</si>
  <si>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</si>
  <si>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</si>
  <si>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</si>
  <si>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</si>
  <si>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</si>
  <si>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</si>
  <si>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</si>
  <si>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</si>
  <si>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</si>
  <si>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</si>
  <si>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</si>
  <si>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</si>
  <si>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</si>
  <si>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</si>
  <si>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</si>
  <si>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</si>
  <si>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</si>
  <si>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</si>
  <si>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</si>
  <si>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</si>
  <si>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</si>
  <si>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</si>
  <si>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</si>
  <si>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</si>
  <si>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</si>
  <si>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</si>
  <si>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</si>
  <si>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</si>
  <si>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</si>
  <si>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</si>
  <si>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</si>
  <si>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</si>
  <si>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</si>
  <si>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</si>
  <si>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</si>
  <si>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</si>
  <si>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</si>
  <si>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</si>
  <si>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</si>
  <si>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</si>
  <si>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</si>
  <si>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</si>
  <si>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</si>
  <si>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</si>
  <si>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</si>
  <si>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</si>
  <si>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</si>
  <si>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</si>
  <si>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</si>
  <si>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</si>
  <si>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</si>
  <si>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</si>
  <si>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</si>
  <si>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</si>
  <si>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</si>
  <si>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</si>
  <si>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</si>
  <si>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</si>
  <si>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</si>
  <si>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</si>
  <si>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</si>
  <si>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</si>
  <si>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</si>
  <si>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</si>
  <si>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</si>
  <si>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</si>
  <si>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</si>
  <si>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</si>
  <si>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</si>
  <si>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</si>
  <si>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</si>
  <si>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</si>
  <si>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</si>
  <si>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</si>
  <si>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</si>
  <si>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</si>
  <si>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</si>
  <si>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</si>
  <si>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</si>
  <si>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</si>
  <si>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</si>
  <si>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</si>
  <si>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</si>
  <si>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</si>
  <si>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</si>
  <si>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</si>
  <si>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</si>
  <si>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</si>
  <si>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</si>
  <si>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</si>
  <si>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</si>
  <si>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</si>
  <si>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</si>
  <si>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</si>
  <si>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</si>
  <si>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</si>
  <si>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</si>
  <si>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</si>
  <si>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</si>
  <si>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</si>
  <si>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</si>
  <si>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</si>
  <si>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</si>
  <si>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</si>
  <si>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</si>
  <si>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</si>
  <si>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</si>
  <si>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</si>
  <si>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</si>
  <si>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</si>
  <si>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</si>
  <si>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</si>
  <si>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</si>
  <si>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</si>
  <si>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</si>
  <si>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</si>
  <si>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</si>
  <si>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</si>
  <si>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</si>
  <si>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</si>
  <si>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</si>
  <si>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</si>
  <si>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</si>
  <si>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</si>
  <si>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</si>
  <si>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</si>
  <si>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</si>
  <si>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</si>
  <si>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</si>
  <si>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</si>
  <si>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</si>
  <si>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</si>
  <si>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</si>
  <si>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</si>
  <si>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</si>
  <si>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</si>
  <si>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</si>
  <si>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</si>
  <si>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</si>
  <si>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</si>
  <si>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</si>
  <si>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</si>
  <si>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</si>
  <si>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</si>
  <si>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</si>
  <si>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</si>
  <si>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</si>
  <si>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</si>
  <si>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</si>
  <si>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</si>
  <si>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</si>
  <si>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</si>
  <si>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</si>
  <si>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</si>
  <si>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</si>
  <si>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</si>
  <si>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</si>
  <si>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</si>
  <si>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</si>
  <si>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</si>
  <si>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</si>
  <si>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</si>
  <si>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</si>
  <si>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</si>
  <si>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</si>
  <si>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</si>
  <si>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</si>
  <si>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</si>
  <si>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</si>
  <si>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</si>
  <si>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</si>
  <si>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</si>
  <si>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</si>
  <si>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</si>
  <si>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</si>
  <si>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</si>
  <si>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</si>
  <si>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</si>
  <si>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</si>
  <si>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</si>
  <si>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</si>
  <si>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</si>
  <si>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</si>
  <si>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</si>
  <si>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</si>
  <si>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</si>
  <si>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</si>
  <si>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</si>
  <si>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</si>
  <si>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</si>
  <si>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</si>
  <si>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</si>
  <si>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</si>
  <si>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</si>
  <si>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</si>
  <si>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</si>
  <si>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</si>
  <si>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</si>
  <si>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</si>
  <si>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</si>
  <si>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</si>
  <si>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</si>
  <si>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</si>
  <si>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</si>
  <si>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</si>
  <si>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</si>
  <si>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</si>
  <si>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</si>
  <si>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</si>
  <si>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</si>
  <si>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</si>
  <si>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</si>
  <si>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</si>
  <si>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</si>
  <si>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</si>
  <si>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</si>
  <si>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</si>
  <si>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</si>
  <si>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</si>
  <si>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</si>
  <si>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</si>
  <si>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</si>
  <si>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</si>
  <si>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</si>
  <si>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</si>
  <si>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</si>
  <si>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</si>
  <si>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</si>
  <si>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</si>
  <si>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</si>
  <si>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</si>
  <si>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</si>
  <si>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</si>
  <si>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</si>
  <si>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</si>
  <si>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</si>
  <si>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</si>
  <si>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</si>
  <si>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</si>
  <si>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</si>
  <si>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</si>
  <si>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</si>
  <si>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</si>
  <si>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</si>
  <si>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</si>
  <si>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</si>
  <si>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</si>
  <si>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</si>
  <si>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</si>
  <si>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</si>
  <si>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</si>
  <si>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</si>
  <si>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</si>
  <si>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</si>
  <si>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</si>
  <si>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</si>
  <si>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</si>
  <si>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</si>
  <si>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</si>
  <si>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</si>
  <si>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</si>
  <si>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</si>
  <si>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</si>
  <si>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</si>
  <si>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</si>
  <si>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</si>
  <si>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</si>
  <si>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</si>
  <si>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</si>
  <si>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</si>
  <si>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</si>
  <si>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</si>
  <si>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</si>
  <si>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</si>
  <si>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</si>
  <si>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</si>
  <si>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</si>
  <si>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</si>
  <si>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</si>
  <si>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</si>
  <si>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</si>
  <si>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</si>
  <si>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</si>
  <si>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</si>
  <si>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</si>
  <si>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</si>
  <si>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</si>
  <si>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</si>
  <si>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</si>
  <si>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</si>
  <si>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</si>
  <si>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</si>
  <si>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</si>
  <si>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</si>
  <si>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</si>
  <si>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</si>
  <si>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</si>
  <si>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</si>
  <si>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</si>
  <si>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</si>
  <si>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</si>
  <si>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</si>
  <si>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</si>
  <si>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</si>
  <si>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</si>
  <si>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</si>
  <si>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</si>
  <si>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</si>
  <si>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</si>
  <si>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</si>
  <si>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</si>
  <si>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</si>
  <si>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</si>
  <si>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</si>
  <si>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</si>
  <si>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</si>
  <si>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</si>
  <si>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</si>
  <si>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</si>
  <si>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</si>
  <si>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</si>
  <si>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</si>
  <si>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</si>
  <si>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</si>
  <si>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</si>
  <si>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</si>
  <si>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</si>
  <si>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</si>
  <si>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</si>
  <si>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</si>
  <si>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</si>
  <si>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</si>
  <si>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</si>
  <si>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</si>
  <si>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</si>
  <si>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</si>
  <si>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</si>
  <si>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</si>
  <si>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</si>
  <si>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</si>
  <si>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</si>
  <si>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</si>
  <si>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</si>
  <si>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</si>
  <si>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</si>
  <si>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</si>
  <si>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</si>
  <si>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</si>
  <si>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</si>
  <si>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</si>
  <si>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</si>
  <si>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</si>
  <si>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</si>
  <si>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</si>
  <si>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</si>
  <si>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</si>
  <si>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</si>
  <si>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</si>
  <si>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</si>
  <si>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</si>
  <si>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</si>
  <si>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</si>
  <si>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</si>
  <si>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</si>
  <si>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</si>
  <si>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</si>
  <si>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</si>
  <si>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</si>
  <si>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</si>
  <si>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</si>
  <si>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</si>
  <si>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</si>
  <si>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</si>
  <si>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</si>
  <si>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</si>
  <si>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</si>
  <si>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</si>
  <si>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</si>
  <si>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</si>
  <si>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</si>
  <si>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</si>
  <si>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</si>
  <si>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</si>
  <si>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</si>
  <si>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</si>
  <si>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</si>
  <si>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</si>
  <si>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</si>
  <si>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</si>
  <si>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</si>
  <si>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</si>
  <si>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</si>
  <si>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</si>
  <si>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</si>
  <si>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</si>
  <si>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</si>
  <si>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</si>
  <si>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</si>
  <si>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</si>
  <si>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</si>
  <si>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</si>
  <si>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</si>
  <si>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</si>
  <si>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</si>
  <si>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</si>
  <si>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</si>
  <si>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</si>
  <si>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</si>
  <si>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</si>
  <si>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</si>
  <si>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</si>
  <si>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</si>
  <si>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</si>
  <si>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</si>
  <si>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</si>
  <si>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</si>
  <si>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</si>
  <si>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</si>
  <si>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</si>
  <si>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</si>
  <si>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</si>
  <si>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</si>
  <si>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</si>
  <si>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</si>
  <si>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</si>
  <si>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</si>
  <si>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</si>
  <si>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</si>
  <si>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</si>
  <si>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</si>
  <si>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</si>
  <si>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</si>
  <si>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</si>
  <si>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</si>
  <si>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</si>
  <si>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</si>
  <si>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</si>
  <si>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</si>
  <si>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</si>
  <si>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</si>
  <si>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</si>
  <si>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</si>
  <si>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</si>
  <si>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</si>
  <si>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</si>
  <si>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</si>
  <si>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</si>
  <si>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</si>
  <si>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</si>
  <si>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</si>
  <si>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</si>
  <si>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</si>
  <si>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</si>
  <si>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</si>
  <si>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</si>
  <si>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</si>
  <si>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</si>
  <si>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</si>
  <si>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</si>
  <si>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</si>
  <si>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</si>
  <si>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</si>
  <si>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</si>
  <si>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</si>
  <si>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</si>
  <si>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</si>
  <si>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</si>
  <si>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</si>
  <si>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</si>
  <si>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</si>
  <si>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</si>
  <si>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</si>
  <si>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</si>
  <si>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</si>
  <si>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</si>
  <si>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</si>
  <si>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</si>
  <si>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</si>
  <si>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</si>
  <si>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</si>
  <si>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</si>
  <si>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</si>
  <si>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</si>
  <si>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</si>
  <si>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</si>
  <si>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</si>
  <si>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</si>
  <si>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</si>
  <si>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</si>
  <si>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</si>
  <si>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</si>
  <si>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</si>
  <si>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</si>
  <si>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</si>
  <si>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</si>
  <si>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</si>
  <si>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</si>
  <si>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</si>
  <si>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</si>
  <si>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</si>
  <si>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</si>
  <si>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</si>
  <si>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</si>
  <si>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</si>
  <si>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</si>
  <si>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</si>
  <si>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</si>
  <si>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</si>
  <si>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</si>
  <si>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</si>
  <si>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</si>
  <si>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</si>
  <si>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</si>
  <si>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</si>
  <si>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</si>
  <si>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</si>
  <si>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</si>
  <si>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</si>
  <si>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</si>
  <si>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</si>
  <si>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</si>
  <si>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</si>
  <si>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</si>
  <si>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</si>
  <si>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</si>
  <si>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</si>
  <si>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</si>
  <si>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</si>
  <si>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</si>
  <si>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</si>
  <si>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</si>
  <si>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</si>
  <si>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</si>
  <si>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</si>
  <si>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</si>
  <si>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</si>
  <si>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</si>
  <si>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</si>
  <si>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</si>
  <si>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</si>
  <si>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</si>
  <si>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</si>
  <si>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</si>
  <si>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</si>
  <si>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</si>
  <si>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</si>
  <si>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</si>
  <si>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</si>
  <si>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</si>
  <si>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</si>
  <si>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</si>
  <si>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</si>
  <si>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</si>
  <si>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</si>
  <si>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</si>
  <si>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</si>
  <si>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</si>
  <si>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</si>
  <si>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</si>
  <si>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</si>
  <si>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</si>
  <si>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</si>
  <si>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</si>
  <si>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</si>
  <si>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</si>
  <si>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</si>
  <si>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</si>
  <si>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</si>
  <si>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</si>
  <si>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</si>
  <si>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</si>
  <si>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</si>
  <si>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</si>
  <si>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</si>
  <si>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</si>
  <si>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</si>
  <si>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</si>
  <si>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</si>
  <si>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</si>
  <si>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</si>
  <si>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</si>
  <si>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</si>
  <si>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</si>
  <si>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</si>
  <si>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</si>
  <si>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</si>
  <si>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</si>
  <si>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</si>
  <si>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</si>
  <si>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</si>
  <si>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</si>
  <si>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</si>
  <si>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</si>
  <si>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</si>
  <si>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</si>
  <si>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</si>
  <si>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</si>
  <si>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</si>
  <si>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</si>
  <si>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</si>
  <si>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</si>
  <si>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</si>
  <si>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</si>
  <si>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</si>
  <si>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</si>
  <si>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</si>
  <si>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</si>
  <si>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</si>
  <si>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</si>
  <si>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</si>
  <si>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</si>
  <si>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</si>
  <si>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</si>
  <si>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</si>
  <si>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</si>
  <si>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</si>
  <si>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</si>
  <si>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</si>
  <si>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</si>
  <si>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</si>
  <si>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</si>
  <si>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</si>
  <si>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</si>
  <si>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</si>
  <si>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</si>
  <si>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</si>
  <si>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</si>
  <si>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</si>
  <si>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</si>
  <si>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</si>
  <si>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</si>
  <si>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</si>
  <si>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</si>
  <si>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</si>
  <si>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</si>
  <si>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</si>
  <si>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</si>
  <si>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</si>
  <si>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</si>
  <si>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</si>
  <si>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</si>
  <si>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</si>
  <si>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</si>
  <si>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</si>
  <si>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</si>
  <si>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</si>
  <si>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</si>
  <si>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</si>
  <si>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</si>
  <si>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</si>
  <si>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</si>
  <si>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</si>
  <si>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</si>
  <si>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</si>
  <si>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</si>
  <si>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</si>
  <si>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</si>
  <si>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</si>
  <si>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</si>
  <si>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</si>
  <si>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</si>
  <si>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</si>
  <si>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</si>
  <si>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</si>
  <si>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</si>
  <si>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</si>
  <si>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</si>
  <si>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</si>
  <si>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</si>
  <si>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</si>
  <si>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</si>
  <si>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</si>
  <si>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</si>
  <si>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</si>
  <si>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</si>
  <si>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</si>
  <si>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Updated based on IRS Publication 1075 (November 2021) Internal updates and Issue Code Table updates</t>
  </si>
  <si>
    <t xml:space="preserve">1. Interview the DBA and determine whether all encryption modules used in conjunction with the database (e.g., DBA access, DB to application server connections) meet he latest FIPS validated encryption.
</t>
  </si>
  <si>
    <t>CMVP stopped accepting FIPS 140-2 submissions for new validation certificates on 9/21/2021. However, many 140-2 certificates will be valid through 2026. Check the NIST website for further guidance.</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</si>
  <si>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</si>
  <si>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</si>
  <si>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</si>
  <si>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</si>
  <si>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</si>
  <si>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</si>
  <si>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</si>
  <si>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</si>
  <si>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</si>
  <si>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</si>
  <si>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Internal Update</t>
  </si>
  <si>
    <t>This SCSEM is used by the IRS Office of Safeguards to evaluate compliance with IRS Publication 1075 for agencies that have implemented a database systems to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t>
  </si>
  <si>
    <t>Internal Updates and updated issue code table</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</si>
  <si>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</si>
  <si>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</si>
  <si>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</si>
  <si>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</si>
  <si>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</si>
  <si>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</si>
  <si>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</si>
  <si>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</si>
  <si>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</si>
  <si>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</si>
  <si>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</si>
  <si>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</si>
  <si>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</si>
  <si>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</si>
  <si>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</si>
  <si>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</si>
  <si>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</si>
  <si>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</si>
  <si>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</si>
  <si>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</si>
  <si>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</si>
  <si>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</si>
  <si>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</si>
  <si>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Verify that the agency has defined data mining prevention and detection techniques for agency-defined data storage objects to detect and protect against unauthorized data mining. </t>
  </si>
  <si>
    <t xml:space="preserve">Test Case Tab </t>
  </si>
  <si>
    <t xml:space="preserve">Date </t>
  </si>
  <si>
    <t>Internal Updates</t>
  </si>
  <si>
    <t xml:space="preserve"> ▪ SCSEM Version: 2.9</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</si>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</sst>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u/>
      <sz val="10"/>
      <color indexed="12"/>
      <name val="Arial"/>
      <family val="2"/>
    </font>
    <font>
      <b/>
      <i/>
      <sz val="10"/>
      <name val="Arial"/>
      <family val="2"/>
    </font>
    <font>
      <b/>
      <u/>
      <sz val="10"/>
      <name val="Arial"/>
      <family val="2"/>
    </font>
    <font>
      <sz val="11"/>
      <name val="Calibri"/>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sz val="12"/>
      <color theme="1"/>
      <name val="Calibri"/>
      <family val="2"/>
      <scheme val="minor"/>
    </font>
    <font>
      <sz val="10"/>
      <name val="Arial"/>
      <family val="2"/>
    </font>
  </fonts>
  <fills count="1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8">
    <xf numFmtId="0" fontId="0" fillId="0" borderId="0"/>
    <xf numFmtId="0" fontId="10" fillId="0" borderId="0" applyNumberFormat="0" applyFill="0" applyBorder="0" applyAlignment="0" applyProtection="0">
      <alignment vertical="top"/>
      <protection locked="0"/>
    </xf>
    <xf numFmtId="0" fontId="7" fillId="0" borderId="0"/>
    <xf numFmtId="0" fontId="7" fillId="0" borderId="0"/>
    <xf numFmtId="0" fontId="14" fillId="0" borderId="0"/>
    <xf numFmtId="0" fontId="7" fillId="0" borderId="0"/>
    <xf numFmtId="0" fontId="7" fillId="0" borderId="0"/>
    <xf numFmtId="0" fontId="23" fillId="0" borderId="0"/>
  </cellStyleXfs>
  <cellXfs count="223">
    <xf numFmtId="0" fontId="0" fillId="0" borderId="0" xfId="0"/>
    <xf numFmtId="0" fontId="5" fillId="0" borderId="0" xfId="0" applyFont="1" applyAlignment="1">
      <alignment vertical="top" wrapText="1"/>
    </xf>
    <xf numFmtId="166"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14" fontId="0" fillId="0" borderId="0" xfId="0" applyNumberFormat="1"/>
    <xf numFmtId="0" fontId="3" fillId="2" borderId="2" xfId="0" applyFont="1" applyFill="1" applyBorder="1"/>
    <xf numFmtId="0" fontId="3" fillId="2" borderId="3" xfId="0" applyFont="1" applyFill="1" applyBorder="1"/>
    <xf numFmtId="0" fontId="3" fillId="2" borderId="4" xfId="0" applyFont="1"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8" xfId="0" applyFont="1" applyBorder="1" applyAlignment="1">
      <alignment vertical="top"/>
    </xf>
    <xf numFmtId="0" fontId="7" fillId="0" borderId="0" xfId="0" applyFont="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5" fillId="0" borderId="0" xfId="0" applyFont="1" applyAlignment="1">
      <alignment vertical="top"/>
    </xf>
    <xf numFmtId="0" fontId="7" fillId="0" borderId="12" xfId="0" applyFont="1" applyBorder="1" applyAlignment="1">
      <alignment vertical="top"/>
    </xf>
    <xf numFmtId="0" fontId="3" fillId="5" borderId="1" xfId="0" applyFont="1" applyFill="1" applyBorder="1" applyAlignment="1">
      <alignment horizontal="left" vertical="center" wrapText="1"/>
    </xf>
    <xf numFmtId="0" fontId="0" fillId="5" borderId="4" xfId="0" applyFill="1" applyBorder="1" applyAlignment="1">
      <alignment vertical="center"/>
    </xf>
    <xf numFmtId="0" fontId="7" fillId="3" borderId="6" xfId="0" applyFont="1" applyFill="1" applyBorder="1"/>
    <xf numFmtId="0" fontId="9" fillId="3" borderId="0" xfId="0" applyFont="1" applyFill="1"/>
    <xf numFmtId="0" fontId="7" fillId="3" borderId="0" xfId="0" applyFont="1" applyFill="1"/>
    <xf numFmtId="0" fontId="0" fillId="3" borderId="12" xfId="0" applyFill="1" applyBorder="1"/>
    <xf numFmtId="0" fontId="7" fillId="3" borderId="10" xfId="0" applyFont="1" applyFill="1" applyBorder="1"/>
    <xf numFmtId="0" fontId="3" fillId="4" borderId="5" xfId="0" applyFont="1" applyFill="1" applyBorder="1" applyAlignment="1">
      <alignment vertical="center"/>
    </xf>
    <xf numFmtId="0" fontId="3" fillId="4" borderId="6" xfId="0" applyFont="1" applyFill="1" applyBorder="1" applyAlignment="1">
      <alignment vertical="center"/>
    </xf>
    <xf numFmtId="0" fontId="7" fillId="4" borderId="8" xfId="0" applyFont="1" applyFill="1" applyBorder="1" applyAlignment="1">
      <alignment vertical="top"/>
    </xf>
    <xf numFmtId="0" fontId="0" fillId="4" borderId="0" xfId="0" applyFill="1" applyAlignment="1">
      <alignment vertical="top"/>
    </xf>
    <xf numFmtId="0" fontId="0" fillId="4" borderId="12" xfId="0" applyFill="1" applyBorder="1" applyAlignment="1">
      <alignment vertical="top"/>
    </xf>
    <xf numFmtId="0" fontId="0" fillId="4" borderId="10" xfId="0" applyFill="1" applyBorder="1" applyAlignment="1">
      <alignmen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16"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7" fillId="0" borderId="13" xfId="0" applyFont="1" applyBorder="1" applyAlignment="1">
      <alignment vertical="center" wrapText="1"/>
    </xf>
    <xf numFmtId="165" fontId="17" fillId="0" borderId="13" xfId="0" applyNumberFormat="1" applyFont="1" applyBorder="1" applyAlignment="1">
      <alignment vertical="center" wrapText="1"/>
    </xf>
    <xf numFmtId="0" fontId="0" fillId="5" borderId="13" xfId="0"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6" borderId="5" xfId="0" applyFont="1" applyFill="1" applyBorder="1" applyAlignment="1">
      <alignment vertical="top"/>
    </xf>
    <xf numFmtId="0" fontId="3" fillId="6" borderId="6" xfId="0" applyFont="1" applyFill="1" applyBorder="1" applyAlignment="1">
      <alignment vertical="top"/>
    </xf>
    <xf numFmtId="0" fontId="3" fillId="6" borderId="7" xfId="0" applyFont="1" applyFill="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3" fillId="6" borderId="12" xfId="0" applyFont="1" applyFill="1" applyBorder="1" applyAlignment="1">
      <alignment vertical="top"/>
    </xf>
    <xf numFmtId="0" fontId="3" fillId="6" borderId="10" xfId="0" applyFont="1" applyFill="1" applyBorder="1" applyAlignment="1">
      <alignment vertical="top"/>
    </xf>
    <xf numFmtId="0" fontId="3" fillId="6" borderId="11" xfId="0" applyFont="1" applyFill="1" applyBorder="1" applyAlignment="1">
      <alignment vertical="top"/>
    </xf>
    <xf numFmtId="0" fontId="3" fillId="6" borderId="2" xfId="0" applyFont="1" applyFill="1" applyBorder="1" applyAlignment="1">
      <alignment vertical="top"/>
    </xf>
    <xf numFmtId="0" fontId="3" fillId="6" borderId="3" xfId="0" applyFont="1" applyFill="1" applyBorder="1" applyAlignment="1">
      <alignment vertical="top"/>
    </xf>
    <xf numFmtId="0" fontId="3" fillId="6" borderId="4" xfId="0" applyFont="1" applyFill="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3" fillId="6" borderId="8" xfId="0" applyFont="1" applyFill="1" applyBorder="1" applyAlignment="1">
      <alignment vertical="top"/>
    </xf>
    <xf numFmtId="0" fontId="3" fillId="6" borderId="0" xfId="0" applyFont="1" applyFill="1" applyAlignment="1">
      <alignment vertical="top"/>
    </xf>
    <xf numFmtId="0" fontId="3" fillId="6" borderId="9" xfId="0" applyFont="1" applyFill="1" applyBorder="1" applyAlignment="1">
      <alignment vertical="top"/>
    </xf>
    <xf numFmtId="0" fontId="6" fillId="4" borderId="0" xfId="0" applyFont="1" applyFill="1"/>
    <xf numFmtId="0" fontId="4" fillId="3" borderId="5" xfId="0" applyFont="1" applyFill="1" applyBorder="1"/>
    <xf numFmtId="0" fontId="4" fillId="3" borderId="8" xfId="0" applyFont="1" applyFill="1" applyBorder="1"/>
    <xf numFmtId="0" fontId="17" fillId="3" borderId="8" xfId="0" applyFont="1" applyFill="1" applyBorder="1"/>
    <xf numFmtId="0" fontId="7" fillId="0" borderId="0" xfId="0" applyFont="1"/>
    <xf numFmtId="0" fontId="7" fillId="0" borderId="1" xfId="0" applyFont="1" applyBorder="1" applyAlignment="1">
      <alignment horizontal="left" vertical="top"/>
    </xf>
    <xf numFmtId="0" fontId="7" fillId="0" borderId="1" xfId="2" applyBorder="1" applyAlignment="1">
      <alignment horizontal="left" vertical="top" wrapText="1"/>
    </xf>
    <xf numFmtId="166" fontId="7" fillId="0" borderId="1" xfId="2" applyNumberFormat="1" applyBorder="1" applyAlignment="1">
      <alignment horizontal="left" vertical="top" wrapText="1"/>
    </xf>
    <xf numFmtId="14" fontId="7" fillId="0" borderId="2" xfId="2" applyNumberFormat="1" applyBorder="1" applyAlignment="1">
      <alignment horizontal="left" vertical="top" wrapText="1"/>
    </xf>
    <xf numFmtId="166" fontId="7" fillId="0" borderId="1" xfId="2" applyNumberFormat="1" applyBorder="1" applyAlignment="1">
      <alignment horizontal="left" vertical="top"/>
    </xf>
    <xf numFmtId="0" fontId="7" fillId="0" borderId="1" xfId="2" applyBorder="1" applyAlignment="1">
      <alignment horizontal="left" vertical="top"/>
    </xf>
    <xf numFmtId="0" fontId="6" fillId="4" borderId="0" xfId="0" applyFont="1" applyFill="1" applyAlignment="1">
      <alignment vertical="center"/>
    </xf>
    <xf numFmtId="0" fontId="7" fillId="3" borderId="14" xfId="0" applyFont="1" applyFill="1" applyBorder="1"/>
    <xf numFmtId="0" fontId="9" fillId="3" borderId="15" xfId="0" applyFont="1" applyFill="1" applyBorder="1"/>
    <xf numFmtId="0" fontId="7" fillId="3" borderId="15" xfId="0" applyFont="1" applyFill="1" applyBorder="1"/>
    <xf numFmtId="0" fontId="7" fillId="3" borderId="16" xfId="0" applyFont="1" applyFill="1" applyBorder="1"/>
    <xf numFmtId="0" fontId="3"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3" fillId="2" borderId="13" xfId="0" applyFont="1" applyFill="1" applyBorder="1" applyAlignment="1">
      <alignment vertical="center"/>
    </xf>
    <xf numFmtId="0" fontId="7" fillId="0" borderId="0" xfId="0" applyFont="1" applyAlignment="1">
      <alignment vertical="center"/>
    </xf>
    <xf numFmtId="0" fontId="7" fillId="0" borderId="17" xfId="0" applyFont="1" applyBorder="1" applyAlignment="1" applyProtection="1">
      <alignment horizontal="left" vertical="top" wrapText="1"/>
      <protection locked="0"/>
    </xf>
    <xf numFmtId="0" fontId="18" fillId="6" borderId="18" xfId="0" applyFont="1" applyFill="1" applyBorder="1" applyAlignment="1">
      <alignment vertical="top"/>
    </xf>
    <xf numFmtId="0" fontId="3" fillId="6" borderId="19" xfId="0" applyFont="1" applyFill="1" applyBorder="1" applyAlignment="1">
      <alignment vertical="top"/>
    </xf>
    <xf numFmtId="0" fontId="3" fillId="6" borderId="20" xfId="0" applyFont="1" applyFill="1" applyBorder="1" applyAlignment="1">
      <alignment vertical="top"/>
    </xf>
    <xf numFmtId="0" fontId="3" fillId="6" borderId="21" xfId="0" applyFont="1" applyFill="1" applyBorder="1" applyAlignment="1">
      <alignment vertical="top"/>
    </xf>
    <xf numFmtId="0" fontId="3" fillId="6" borderId="15" xfId="0" applyFont="1" applyFill="1" applyBorder="1" applyAlignment="1">
      <alignment vertical="top"/>
    </xf>
    <xf numFmtId="0" fontId="3" fillId="6" borderId="22" xfId="0" applyFont="1" applyFill="1" applyBorder="1" applyAlignment="1">
      <alignment vertical="top"/>
    </xf>
    <xf numFmtId="0" fontId="3" fillId="6" borderId="23" xfId="0" applyFont="1" applyFill="1" applyBorder="1" applyAlignment="1">
      <alignment vertical="top"/>
    </xf>
    <xf numFmtId="0" fontId="3" fillId="6" borderId="24" xfId="0" applyFont="1" applyFill="1" applyBorder="1" applyAlignment="1">
      <alignment vertical="top"/>
    </xf>
    <xf numFmtId="0" fontId="0" fillId="0" borderId="18" xfId="0" applyBorder="1"/>
    <xf numFmtId="0" fontId="0" fillId="0" borderId="19" xfId="0" applyBorder="1"/>
    <xf numFmtId="0" fontId="0" fillId="0" borderId="20" xfId="0" applyBorder="1"/>
    <xf numFmtId="0" fontId="3" fillId="7" borderId="21" xfId="0" applyFont="1" applyFill="1" applyBorder="1"/>
    <xf numFmtId="0" fontId="3" fillId="5" borderId="18" xfId="0" applyFont="1" applyFill="1" applyBorder="1"/>
    <xf numFmtId="0" fontId="3" fillId="5" borderId="19" xfId="0" applyFont="1" applyFill="1" applyBorder="1"/>
    <xf numFmtId="0" fontId="3" fillId="5" borderId="20" xfId="0" applyFont="1" applyFill="1" applyBorder="1"/>
    <xf numFmtId="0" fontId="5" fillId="7" borderId="21" xfId="0" applyFont="1" applyFill="1" applyBorder="1"/>
    <xf numFmtId="0" fontId="3" fillId="4" borderId="25" xfId="0" applyFont="1" applyFill="1" applyBorder="1"/>
    <xf numFmtId="0" fontId="0" fillId="8" borderId="26" xfId="0" applyFill="1" applyBorder="1"/>
    <xf numFmtId="0" fontId="3" fillId="4" borderId="26" xfId="0" applyFont="1" applyFill="1" applyBorder="1"/>
    <xf numFmtId="0" fontId="0" fillId="8" borderId="27" xfId="0" applyFill="1" applyBorder="1"/>
    <xf numFmtId="0" fontId="3" fillId="4" borderId="28" xfId="0" applyFont="1" applyFill="1" applyBorder="1"/>
    <xf numFmtId="0" fontId="3" fillId="4" borderId="29" xfId="0" applyFont="1" applyFill="1" applyBorder="1"/>
    <xf numFmtId="0" fontId="3" fillId="4" borderId="30" xfId="0" applyFont="1" applyFill="1" applyBorder="1"/>
    <xf numFmtId="0" fontId="0" fillId="7" borderId="21" xfId="0" applyFill="1" applyBorder="1"/>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7" fillId="5" borderId="34" xfId="0" applyFont="1" applyFill="1" applyBorder="1" applyAlignment="1">
      <alignment vertical="center"/>
    </xf>
    <xf numFmtId="0" fontId="8" fillId="5" borderId="1" xfId="0" applyFont="1" applyFill="1" applyBorder="1" applyAlignment="1">
      <alignment horizontal="center" vertical="center"/>
    </xf>
    <xf numFmtId="0" fontId="8" fillId="5" borderId="35" xfId="0" applyFont="1" applyFill="1" applyBorder="1" applyAlignment="1">
      <alignment horizontal="center" vertical="center"/>
    </xf>
    <xf numFmtId="0" fontId="5" fillId="7" borderId="21" xfId="0" applyFont="1" applyFill="1" applyBorder="1" applyAlignment="1">
      <alignment vertical="top"/>
    </xf>
    <xf numFmtId="0" fontId="5" fillId="0" borderId="17"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0" xfId="0" applyFont="1"/>
    <xf numFmtId="0" fontId="3" fillId="4" borderId="27" xfId="0" applyFont="1" applyFill="1" applyBorder="1"/>
    <xf numFmtId="0" fontId="0" fillId="0" borderId="21" xfId="0" applyBorder="1"/>
    <xf numFmtId="0" fontId="8" fillId="5" borderId="40" xfId="0" applyFont="1" applyFill="1" applyBorder="1" applyAlignment="1">
      <alignment horizontal="center" vertical="center"/>
    </xf>
    <xf numFmtId="0" fontId="8" fillId="7"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22" xfId="0" applyBorder="1"/>
    <xf numFmtId="0" fontId="0" fillId="0" borderId="23" xfId="0" applyBorder="1"/>
    <xf numFmtId="0" fontId="5" fillId="0" borderId="23" xfId="0" applyFont="1" applyBorder="1" applyAlignment="1">
      <alignment vertical="top" wrapText="1"/>
    </xf>
    <xf numFmtId="0" fontId="0" fillId="0" borderId="24" xfId="0" applyBorder="1"/>
    <xf numFmtId="0" fontId="3" fillId="5" borderId="17" xfId="0" applyFont="1" applyFill="1" applyBorder="1" applyAlignment="1" applyProtection="1">
      <alignment vertical="top" wrapText="1"/>
      <protection locked="0"/>
    </xf>
    <xf numFmtId="0" fontId="0" fillId="0" borderId="0" xfId="0" applyProtection="1">
      <protection locked="0"/>
    </xf>
    <xf numFmtId="0" fontId="7" fillId="0" borderId="0" xfId="0" applyFont="1" applyProtection="1">
      <protection locked="0"/>
    </xf>
    <xf numFmtId="0" fontId="7" fillId="0" borderId="1" xfId="0" applyFont="1" applyBorder="1" applyAlignment="1">
      <alignment horizontal="left" vertical="top" wrapText="1"/>
    </xf>
    <xf numFmtId="0" fontId="7" fillId="7" borderId="25" xfId="0" applyFont="1" applyFill="1" applyBorder="1"/>
    <xf numFmtId="0" fontId="7" fillId="0" borderId="26" xfId="0" applyFont="1" applyBorder="1"/>
    <xf numFmtId="2" fontId="3" fillId="0" borderId="27" xfId="0" applyNumberFormat="1" applyFont="1" applyBorder="1" applyAlignment="1">
      <alignment horizontal="center"/>
    </xf>
    <xf numFmtId="0" fontId="7" fillId="0" borderId="17" xfId="2" applyBorder="1" applyAlignment="1">
      <alignment horizontal="center" vertical="top"/>
    </xf>
    <xf numFmtId="49" fontId="7" fillId="0" borderId="1" xfId="2" applyNumberFormat="1" applyBorder="1" applyAlignment="1">
      <alignment horizontal="left" vertical="top" wrapText="1"/>
    </xf>
    <xf numFmtId="0" fontId="11" fillId="0" borderId="17" xfId="0" applyFont="1" applyBorder="1" applyAlignment="1">
      <alignment horizontal="center" vertical="center"/>
    </xf>
    <xf numFmtId="0" fontId="11" fillId="0" borderId="17" xfId="0" applyFont="1" applyBorder="1" applyAlignment="1">
      <alignment horizontal="center" vertical="center" wrapText="1"/>
    </xf>
    <xf numFmtId="9" fontId="11" fillId="0" borderId="17" xfId="0" applyNumberFormat="1" applyFont="1" applyBorder="1" applyAlignment="1">
      <alignment horizontal="center" vertical="center"/>
    </xf>
    <xf numFmtId="0" fontId="17" fillId="0" borderId="13" xfId="0" applyFont="1" applyBorder="1" applyAlignment="1" applyProtection="1">
      <alignment horizontal="left" vertical="center"/>
      <protection locked="0"/>
    </xf>
    <xf numFmtId="0" fontId="0" fillId="5" borderId="13" xfId="0" applyFill="1" applyBorder="1" applyAlignment="1">
      <alignment horizontal="left" vertical="center"/>
    </xf>
    <xf numFmtId="0" fontId="3" fillId="7" borderId="4" xfId="0" applyFont="1" applyFill="1" applyBorder="1" applyAlignment="1">
      <alignment vertical="center"/>
    </xf>
    <xf numFmtId="0" fontId="3" fillId="0" borderId="2" xfId="0" applyFont="1" applyBorder="1" applyAlignment="1">
      <alignment horizontal="left" vertical="center"/>
    </xf>
    <xf numFmtId="0" fontId="1" fillId="7" borderId="0" xfId="0" applyFont="1" applyFill="1"/>
    <xf numFmtId="0" fontId="11" fillId="0" borderId="17"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3" fillId="2" borderId="26" xfId="0" applyFont="1" applyFill="1" applyBorder="1" applyProtection="1">
      <protection locked="0"/>
    </xf>
    <xf numFmtId="0" fontId="7" fillId="0" borderId="17" xfId="0" applyFont="1" applyBorder="1" applyAlignment="1">
      <alignment horizontal="center" vertical="center" wrapText="1"/>
    </xf>
    <xf numFmtId="0" fontId="3" fillId="2" borderId="3"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7" fillId="0" borderId="17" xfId="0" applyFont="1" applyBorder="1" applyAlignment="1">
      <alignment horizontal="left" vertical="top" wrapText="1"/>
    </xf>
    <xf numFmtId="0" fontId="6" fillId="4" borderId="0" xfId="0" applyFont="1" applyFill="1" applyAlignment="1">
      <alignment horizontal="left" vertical="top" wrapText="1"/>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5" borderId="5" xfId="0" applyFont="1" applyFill="1" applyBorder="1" applyAlignment="1">
      <alignment vertical="center"/>
    </xf>
    <xf numFmtId="0" fontId="3" fillId="5" borderId="6" xfId="0" applyFont="1" applyFill="1" applyBorder="1" applyAlignment="1">
      <alignment vertical="center"/>
    </xf>
    <xf numFmtId="0" fontId="3" fillId="5" borderId="7" xfId="0" applyFont="1" applyFill="1" applyBorder="1" applyAlignment="1">
      <alignment vertical="center"/>
    </xf>
    <xf numFmtId="0" fontId="7" fillId="0" borderId="17" xfId="0" applyFont="1" applyBorder="1" applyAlignment="1">
      <alignment vertical="top" wrapText="1"/>
    </xf>
    <xf numFmtId="0" fontId="7" fillId="0" borderId="17" xfId="0" applyFont="1" applyBorder="1"/>
    <xf numFmtId="0" fontId="7" fillId="0" borderId="17" xfId="6" applyBorder="1" applyAlignment="1" applyProtection="1">
      <alignment vertical="top" wrapText="1"/>
      <protection locked="0"/>
    </xf>
    <xf numFmtId="0" fontId="3" fillId="5" borderId="42" xfId="0" applyFont="1" applyFill="1" applyBorder="1" applyAlignment="1">
      <alignment vertical="top" wrapText="1"/>
    </xf>
    <xf numFmtId="0" fontId="3" fillId="5" borderId="20" xfId="0" applyFont="1" applyFill="1" applyBorder="1" applyAlignment="1" applyProtection="1">
      <alignment vertical="top" wrapText="1"/>
      <protection locked="0"/>
    </xf>
    <xf numFmtId="0" fontId="3" fillId="5" borderId="43" xfId="0" applyFont="1" applyFill="1" applyBorder="1" applyAlignment="1" applyProtection="1">
      <alignment horizontal="left" vertical="top" wrapText="1"/>
      <protection locked="0"/>
    </xf>
    <xf numFmtId="0" fontId="6" fillId="4" borderId="9" xfId="0" applyFont="1" applyFill="1" applyBorder="1" applyAlignment="1">
      <alignment vertical="center"/>
    </xf>
    <xf numFmtId="0" fontId="7" fillId="0" borderId="17" xfId="0" applyFont="1" applyBorder="1" applyAlignment="1" applyProtection="1">
      <alignment vertical="top" wrapText="1"/>
      <protection locked="0"/>
    </xf>
    <xf numFmtId="0" fontId="7" fillId="0" borderId="17" xfId="0" applyFont="1" applyBorder="1" applyAlignment="1">
      <alignment horizontal="left" vertical="top"/>
    </xf>
    <xf numFmtId="0" fontId="7" fillId="7" borderId="17" xfId="0" applyFont="1" applyFill="1" applyBorder="1" applyAlignment="1" applyProtection="1">
      <alignment horizontal="left" vertical="top" wrapText="1"/>
      <protection locked="0"/>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7" fillId="7" borderId="0" xfId="3" applyFill="1"/>
    <xf numFmtId="0" fontId="7" fillId="0" borderId="0" xfId="3"/>
    <xf numFmtId="0" fontId="7" fillId="0" borderId="35" xfId="0" applyFont="1" applyBorder="1" applyAlignment="1" applyProtection="1">
      <alignment horizontal="left" vertical="top" wrapText="1"/>
      <protection locked="0"/>
    </xf>
    <xf numFmtId="14" fontId="7" fillId="0" borderId="35" xfId="0" quotePrefix="1" applyNumberFormat="1" applyFont="1" applyBorder="1" applyAlignment="1" applyProtection="1">
      <alignment horizontal="left" vertical="top" wrapText="1"/>
      <protection locked="0"/>
    </xf>
    <xf numFmtId="164" fontId="7" fillId="0" borderId="35" xfId="0" applyNumberFormat="1" applyFont="1" applyBorder="1" applyAlignment="1" applyProtection="1">
      <alignment horizontal="left" vertical="top" wrapText="1"/>
      <protection locked="0"/>
    </xf>
    <xf numFmtId="0" fontId="7" fillId="0" borderId="35" xfId="0" applyFont="1" applyBorder="1" applyAlignment="1" applyProtection="1">
      <alignment vertical="top" wrapText="1"/>
      <protection locked="0"/>
    </xf>
    <xf numFmtId="0" fontId="17" fillId="0" borderId="13" xfId="0" applyFont="1" applyBorder="1" applyAlignment="1" applyProtection="1">
      <alignment horizontal="left" vertical="top" wrapText="1"/>
      <protection locked="0"/>
    </xf>
    <xf numFmtId="165" fontId="17" fillId="0" borderId="13" xfId="0" applyNumberFormat="1" applyFont="1" applyBorder="1" applyAlignment="1" applyProtection="1">
      <alignment horizontal="left" vertical="top" wrapText="1"/>
      <protection locked="0"/>
    </xf>
    <xf numFmtId="0" fontId="21" fillId="0" borderId="17" xfId="2" applyFont="1" applyBorder="1" applyAlignment="1" applyProtection="1">
      <alignment horizontal="left" vertical="top" wrapText="1"/>
      <protection locked="0"/>
    </xf>
    <xf numFmtId="0" fontId="21" fillId="0" borderId="17" xfId="0" applyFont="1" applyBorder="1" applyAlignment="1">
      <alignment horizontal="left" vertical="top" wrapText="1"/>
    </xf>
    <xf numFmtId="0" fontId="21" fillId="0" borderId="17" xfId="2" applyFont="1" applyBorder="1" applyAlignment="1">
      <alignment horizontal="left" vertical="top" wrapText="1"/>
    </xf>
    <xf numFmtId="0" fontId="21" fillId="0" borderId="17" xfId="6" applyFont="1" applyBorder="1" applyAlignment="1">
      <alignment horizontal="left" vertical="top" wrapText="1"/>
    </xf>
    <xf numFmtId="0" fontId="21" fillId="0" borderId="17" xfId="0" applyFont="1" applyBorder="1" applyAlignment="1" applyProtection="1">
      <alignment horizontal="left" vertical="top" wrapText="1"/>
      <protection locked="0"/>
    </xf>
    <xf numFmtId="0" fontId="21" fillId="0" borderId="17" xfId="0" quotePrefix="1" applyFont="1" applyBorder="1" applyAlignment="1">
      <alignment horizontal="left" vertical="top" wrapText="1"/>
    </xf>
    <xf numFmtId="0" fontId="21" fillId="7" borderId="17" xfId="2" applyFont="1" applyFill="1" applyBorder="1" applyAlignment="1" applyProtection="1">
      <alignment horizontal="left" vertical="top" wrapText="1"/>
      <protection locked="0"/>
    </xf>
    <xf numFmtId="0" fontId="21" fillId="7" borderId="17" xfId="0" applyFont="1" applyFill="1" applyBorder="1" applyAlignment="1">
      <alignment horizontal="left" vertical="top" wrapText="1"/>
    </xf>
    <xf numFmtId="166" fontId="7" fillId="0" borderId="17" xfId="2" applyNumberFormat="1" applyBorder="1" applyAlignment="1">
      <alignment horizontal="left" vertical="top" wrapText="1"/>
    </xf>
    <xf numFmtId="14" fontId="7" fillId="0" borderId="17" xfId="2" applyNumberFormat="1" applyBorder="1" applyAlignment="1">
      <alignment horizontal="left" vertical="top" wrapText="1"/>
    </xf>
    <xf numFmtId="0" fontId="7" fillId="0" borderId="17" xfId="4" applyFont="1" applyBorder="1" applyAlignment="1">
      <alignment vertical="top" wrapText="1"/>
    </xf>
    <xf numFmtId="0" fontId="15" fillId="9" borderId="17" xfId="0" applyFont="1" applyFill="1" applyBorder="1" applyAlignment="1">
      <alignment wrapText="1"/>
    </xf>
    <xf numFmtId="0" fontId="22" fillId="7" borderId="17" xfId="0" applyFont="1" applyFill="1" applyBorder="1" applyAlignment="1">
      <alignment horizontal="left" vertical="center" wrapText="1"/>
    </xf>
    <xf numFmtId="0" fontId="22" fillId="7" borderId="17" xfId="0" applyFont="1" applyFill="1" applyBorder="1" applyAlignment="1">
      <alignment horizontal="center" wrapText="1"/>
    </xf>
    <xf numFmtId="0" fontId="21" fillId="0" borderId="25" xfId="6" applyFont="1" applyBorder="1" applyAlignment="1">
      <alignment horizontal="left" vertical="top" wrapText="1"/>
    </xf>
    <xf numFmtId="0" fontId="13" fillId="0" borderId="17" xfId="0" applyFont="1" applyBorder="1"/>
    <xf numFmtId="0" fontId="21" fillId="0" borderId="17" xfId="0" applyFont="1" applyBorder="1" applyAlignment="1">
      <alignment vertical="top" wrapText="1"/>
    </xf>
    <xf numFmtId="0" fontId="7" fillId="0" borderId="17" xfId="0" applyFont="1" applyBorder="1" applyAlignment="1">
      <alignment horizontal="left" vertical="top" wrapText="1"/>
    </xf>
    <xf numFmtId="0" fontId="3" fillId="2" borderId="2" xfId="7" applyFont="1" applyFill="1" applyBorder="1"/>
    <xf numFmtId="0" fontId="3" fillId="2" borderId="3" xfId="7" applyFont="1" applyFill="1" applyBorder="1"/>
    <xf numFmtId="0" fontId="23" fillId="0" borderId="0" xfId="7"/>
    <xf numFmtId="0" fontId="3" fillId="5" borderId="1" xfId="7" applyFont="1" applyFill="1" applyBorder="1" applyAlignment="1">
      <alignment horizontal="left" vertical="center" wrapText="1"/>
    </xf>
    <xf numFmtId="166" fontId="23" fillId="0" borderId="1" xfId="7" applyNumberFormat="1" applyBorder="1" applyAlignment="1">
      <alignment horizontal="left" vertical="top"/>
    </xf>
    <xf numFmtId="14" fontId="7" fillId="0" borderId="2" xfId="7" applyNumberFormat="1" applyFont="1" applyBorder="1" applyAlignment="1">
      <alignment horizontal="left" vertical="top"/>
    </xf>
    <xf numFmtId="0" fontId="6" fillId="10" borderId="44" xfId="7" applyFont="1" applyFill="1" applyBorder="1" applyAlignment="1">
      <alignment horizontal="left" vertical="top" wrapText="1"/>
    </xf>
    <xf numFmtId="14" fontId="23" fillId="0" borderId="1" xfId="7" applyNumberFormat="1" applyBorder="1" applyAlignment="1">
      <alignment horizontal="left" vertical="top"/>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17" xfId="0" applyFont="1" applyBorder="1" applyAlignment="1">
      <alignment horizontal="left" vertical="top" wrapText="1"/>
    </xf>
    <xf numFmtId="0" fontId="7" fillId="0" borderId="17" xfId="0" applyFont="1" applyBorder="1" applyAlignment="1">
      <alignment horizontal="left" vertical="top"/>
    </xf>
  </cellXfs>
  <cellStyles count="8">
    <cellStyle name="Hyperlink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6" xfId="7" xr:uid="{043D99A2-DA8A-4B56-A31D-65A466044FDC}"/>
  </cellStyles>
  <dxfs count="12">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16964</xdr:colOff>
      <xdr:row>0</xdr:row>
      <xdr:rowOff>200025</xdr:rowOff>
    </xdr:from>
    <xdr:to>
      <xdr:col>3</xdr:col>
      <xdr:colOff>16964</xdr:colOff>
      <xdr:row>7</xdr:row>
      <xdr:rowOff>1811</xdr:rowOff>
    </xdr:to>
    <xdr:pic>
      <xdr:nvPicPr>
        <xdr:cNvPr id="1058" name="Picture 1" descr="The official logo of the IRS" title="IRS Logo">
          <a:extLst>
            <a:ext uri="{FF2B5EF4-FFF2-40B4-BE49-F238E27FC236}">
              <a16:creationId xmlns:a16="http://schemas.microsoft.com/office/drawing/2014/main" id="{1EF1372E-DA04-4050-BE78-423E9E45D281}"/>
            </a:ext>
          </a:extLst>
        </xdr:cNvPr>
        <xdr:cNvPicPr>
          <a:picLocks noChangeAspect="1"/>
        </xdr:cNvPicPr>
      </xdr:nvPicPr>
      <xdr:blipFill>
        <a:blip xmlns:r="http://schemas.openxmlformats.org/officeDocument/2006/relationships" r:embed="rId1"/>
        <a:srcRect/>
        <a:stretch>
          <a:fillRect/>
        </a:stretch>
      </xdr:blipFill>
      <xdr:spPr bwMode="auto">
        <a:xfrm>
          <a:off x="7153275" y="76200"/>
          <a:ext cx="1038225" cy="1038225"/>
        </a:xfrm>
        <a:prstGeom prst="rect">
          <a:avLst/>
        </a:prstGeom>
        <a:noFill/>
        <a:ln>
          <a:noFill/>
        </a:ln>
      </xdr:spPr>
    </xdr:pic>
    <xdr:clientData/>
  </xdr:twoCellAnchor>
  <xdr:twoCellAnchor editAs="oneCell">
    <xdr:from>
      <xdr:col>2</xdr:col>
      <xdr:colOff>7207250</xdr:colOff>
      <xdr:row>0</xdr:row>
      <xdr:rowOff>54769</xdr:rowOff>
    </xdr:from>
    <xdr:to>
      <xdr:col>2</xdr:col>
      <xdr:colOff>7207250</xdr:colOff>
      <xdr:row>6</xdr:row>
      <xdr:rowOff>159276</xdr:rowOff>
    </xdr:to>
    <xdr:pic>
      <xdr:nvPicPr>
        <xdr:cNvPr id="3" name="Picture 2" descr="The official logo of the IRS" title="IRS Logo">
          <a:extLst>
            <a:ext uri="{FF2B5EF4-FFF2-40B4-BE49-F238E27FC236}">
              <a16:creationId xmlns:a16="http://schemas.microsoft.com/office/drawing/2014/main" id="{F45C970C-FFB5-43BC-8171-4D1EFD17616D}"/>
            </a:ext>
          </a:extLst>
        </xdr:cNvPr>
        <xdr:cNvPicPr/>
      </xdr:nvPicPr>
      <xdr:blipFill>
        <a:blip xmlns:r="http://schemas.openxmlformats.org/officeDocument/2006/relationships" r:embed="rId1"/>
        <a:srcRect/>
        <a:stretch>
          <a:fillRect/>
        </a:stretch>
      </xdr:blipFill>
      <xdr:spPr bwMode="auto">
        <a:xfrm>
          <a:off x="7048500" y="35719"/>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J40" sqref="J40"/>
    </sheetView>
  </sheetViews>
  <sheetFormatPr defaultColWidth="9.26953125" defaultRowHeight="12.5" x14ac:dyDescent="0.25"/>
  <cols>
    <col min="3" max="3" width="108.26953125" customWidth="1"/>
  </cols>
  <sheetData>
    <row r="1" spans="1:3" ht="15.5" x14ac:dyDescent="0.35">
      <c r="A1" s="64" t="s">
        <v>0</v>
      </c>
      <c r="B1" s="21"/>
      <c r="C1" s="75"/>
    </row>
    <row r="2" spans="1:3" ht="15.5" x14ac:dyDescent="0.35">
      <c r="A2" s="65" t="s">
        <v>1</v>
      </c>
      <c r="B2" s="22"/>
      <c r="C2" s="76"/>
    </row>
    <row r="3" spans="1:3" x14ac:dyDescent="0.25">
      <c r="A3" s="66"/>
      <c r="B3" s="23"/>
      <c r="C3" s="77"/>
    </row>
    <row r="4" spans="1:3" x14ac:dyDescent="0.25">
      <c r="A4" s="66" t="s">
        <v>2</v>
      </c>
      <c r="B4" s="23"/>
      <c r="C4" s="77"/>
    </row>
    <row r="5" spans="1:3" x14ac:dyDescent="0.25">
      <c r="A5" s="66" t="s">
        <v>1402</v>
      </c>
      <c r="B5" s="23"/>
      <c r="C5" s="77"/>
    </row>
    <row r="6" spans="1:3" x14ac:dyDescent="0.25">
      <c r="A6" s="66" t="s">
        <v>1403</v>
      </c>
      <c r="B6" s="23"/>
      <c r="C6" s="77"/>
    </row>
    <row r="7" spans="1:3" x14ac:dyDescent="0.25">
      <c r="A7" s="24"/>
      <c r="B7" s="25"/>
      <c r="C7" s="78"/>
    </row>
    <row r="8" spans="1:3" ht="18" customHeight="1" x14ac:dyDescent="0.25">
      <c r="A8" s="26" t="s">
        <v>3</v>
      </c>
      <c r="B8" s="27"/>
      <c r="C8" s="79"/>
    </row>
    <row r="9" spans="1:3" ht="12.75" customHeight="1" x14ac:dyDescent="0.25">
      <c r="A9" s="28" t="s">
        <v>4</v>
      </c>
      <c r="B9" s="29"/>
      <c r="C9" s="80"/>
    </row>
    <row r="10" spans="1:3" x14ac:dyDescent="0.25">
      <c r="A10" s="28" t="s">
        <v>5</v>
      </c>
      <c r="B10" s="29"/>
      <c r="C10" s="80"/>
    </row>
    <row r="11" spans="1:3" x14ac:dyDescent="0.25">
      <c r="A11" s="28" t="s">
        <v>6</v>
      </c>
      <c r="B11" s="29"/>
      <c r="C11" s="80"/>
    </row>
    <row r="12" spans="1:3" x14ac:dyDescent="0.25">
      <c r="A12" s="28" t="s">
        <v>7</v>
      </c>
      <c r="B12" s="29"/>
      <c r="C12" s="80"/>
    </row>
    <row r="13" spans="1:3" x14ac:dyDescent="0.25">
      <c r="A13" s="28" t="s">
        <v>8</v>
      </c>
      <c r="B13" s="29"/>
      <c r="C13" s="80"/>
    </row>
    <row r="14" spans="1:3" x14ac:dyDescent="0.25">
      <c r="A14" s="30"/>
      <c r="B14" s="31"/>
      <c r="C14" s="81"/>
    </row>
    <row r="15" spans="1:3" x14ac:dyDescent="0.25">
      <c r="C15" s="82"/>
    </row>
    <row r="16" spans="1:3" ht="13" x14ac:dyDescent="0.25">
      <c r="A16" s="32" t="s">
        <v>9</v>
      </c>
      <c r="B16" s="33"/>
      <c r="C16" s="83"/>
    </row>
    <row r="17" spans="1:3" ht="13" x14ac:dyDescent="0.25">
      <c r="A17" s="34" t="s">
        <v>10</v>
      </c>
      <c r="B17" s="35"/>
      <c r="C17" s="179"/>
    </row>
    <row r="18" spans="1:3" ht="13" x14ac:dyDescent="0.25">
      <c r="A18" s="34" t="s">
        <v>11</v>
      </c>
      <c r="B18" s="35"/>
      <c r="C18" s="179"/>
    </row>
    <row r="19" spans="1:3" ht="13" x14ac:dyDescent="0.25">
      <c r="A19" s="34" t="s">
        <v>12</v>
      </c>
      <c r="B19" s="35"/>
      <c r="C19" s="179"/>
    </row>
    <row r="20" spans="1:3" ht="13" x14ac:dyDescent="0.25">
      <c r="A20" s="34" t="s">
        <v>13</v>
      </c>
      <c r="B20" s="35"/>
      <c r="C20" s="180"/>
    </row>
    <row r="21" spans="1:3" ht="13" x14ac:dyDescent="0.25">
      <c r="A21" s="34" t="s">
        <v>14</v>
      </c>
      <c r="B21" s="35"/>
      <c r="C21" s="181"/>
    </row>
    <row r="22" spans="1:3" ht="13" x14ac:dyDescent="0.25">
      <c r="A22" s="34" t="s">
        <v>15</v>
      </c>
      <c r="B22" s="35"/>
      <c r="C22" s="179"/>
    </row>
    <row r="23" spans="1:3" ht="13" x14ac:dyDescent="0.25">
      <c r="A23" s="34" t="s">
        <v>16</v>
      </c>
      <c r="B23" s="35"/>
      <c r="C23" s="179"/>
    </row>
    <row r="24" spans="1:3" ht="13" x14ac:dyDescent="0.25">
      <c r="A24" s="34" t="s">
        <v>17</v>
      </c>
      <c r="B24" s="35"/>
      <c r="C24" s="182"/>
    </row>
    <row r="25" spans="1:3" s="36" customFormat="1" ht="13" x14ac:dyDescent="0.25">
      <c r="A25" s="34" t="s">
        <v>18</v>
      </c>
      <c r="B25" s="35"/>
      <c r="C25" s="182"/>
    </row>
    <row r="26" spans="1:3" s="36" customFormat="1" ht="13" x14ac:dyDescent="0.25">
      <c r="A26" s="148" t="s">
        <v>19</v>
      </c>
      <c r="B26" s="147"/>
      <c r="C26" s="179"/>
    </row>
    <row r="27" spans="1:3" s="36" customFormat="1" ht="13" x14ac:dyDescent="0.25">
      <c r="A27" s="148" t="s">
        <v>20</v>
      </c>
      <c r="B27" s="147"/>
      <c r="C27" s="179"/>
    </row>
    <row r="28" spans="1:3" x14ac:dyDescent="0.25">
      <c r="C28" s="82"/>
    </row>
    <row r="29" spans="1:3" ht="13" x14ac:dyDescent="0.25">
      <c r="A29" s="32" t="s">
        <v>21</v>
      </c>
      <c r="B29" s="33"/>
      <c r="C29" s="83"/>
    </row>
    <row r="30" spans="1:3" x14ac:dyDescent="0.25">
      <c r="A30" s="37"/>
      <c r="B30" s="38"/>
      <c r="C30" s="41"/>
    </row>
    <row r="31" spans="1:3" ht="13" x14ac:dyDescent="0.25">
      <c r="A31" s="34" t="s">
        <v>22</v>
      </c>
      <c r="B31" s="39"/>
      <c r="C31" s="183"/>
    </row>
    <row r="32" spans="1:3" ht="13" x14ac:dyDescent="0.25">
      <c r="A32" s="34" t="s">
        <v>23</v>
      </c>
      <c r="B32" s="39"/>
      <c r="C32" s="183"/>
    </row>
    <row r="33" spans="1:3" ht="12.75" customHeight="1" x14ac:dyDescent="0.25">
      <c r="A33" s="34" t="s">
        <v>24</v>
      </c>
      <c r="B33" s="39"/>
      <c r="C33" s="183"/>
    </row>
    <row r="34" spans="1:3" ht="12.75" customHeight="1" x14ac:dyDescent="0.25">
      <c r="A34" s="34" t="s">
        <v>25</v>
      </c>
      <c r="B34" s="40"/>
      <c r="C34" s="184"/>
    </row>
    <row r="35" spans="1:3" ht="13" x14ac:dyDescent="0.25">
      <c r="A35" s="34" t="s">
        <v>26</v>
      </c>
      <c r="B35" s="39"/>
      <c r="C35" s="183"/>
    </row>
    <row r="36" spans="1:3" x14ac:dyDescent="0.25">
      <c r="A36" s="37"/>
      <c r="B36" s="38"/>
      <c r="C36" s="146"/>
    </row>
    <row r="37" spans="1:3" ht="13" x14ac:dyDescent="0.25">
      <c r="A37" s="34" t="s">
        <v>22</v>
      </c>
      <c r="B37" s="39"/>
      <c r="C37" s="183"/>
    </row>
    <row r="38" spans="1:3" ht="13" x14ac:dyDescent="0.25">
      <c r="A38" s="34" t="s">
        <v>23</v>
      </c>
      <c r="B38" s="39"/>
      <c r="C38" s="183"/>
    </row>
    <row r="39" spans="1:3" ht="13" x14ac:dyDescent="0.25">
      <c r="A39" s="34" t="s">
        <v>24</v>
      </c>
      <c r="B39" s="39"/>
      <c r="C39" s="183"/>
    </row>
    <row r="40" spans="1:3" ht="13" x14ac:dyDescent="0.25">
      <c r="A40" s="34" t="s">
        <v>25</v>
      </c>
      <c r="B40" s="40"/>
      <c r="C40" s="184"/>
    </row>
    <row r="41" spans="1:3" ht="13" x14ac:dyDescent="0.25">
      <c r="A41" s="34" t="s">
        <v>26</v>
      </c>
      <c r="B41" s="39"/>
      <c r="C41" s="145"/>
    </row>
    <row r="43" spans="1:3" x14ac:dyDescent="0.25">
      <c r="A43" s="84" t="s">
        <v>27</v>
      </c>
    </row>
    <row r="44" spans="1:3" x14ac:dyDescent="0.25">
      <c r="A44" s="84" t="s">
        <v>28</v>
      </c>
    </row>
    <row r="45" spans="1:3" x14ac:dyDescent="0.25">
      <c r="A45" s="84" t="s">
        <v>29</v>
      </c>
    </row>
    <row r="47" spans="1:3" ht="12.75" hidden="1" customHeight="1" x14ac:dyDescent="0.35">
      <c r="A47" s="149" t="s">
        <v>30</v>
      </c>
    </row>
    <row r="48" spans="1:3" ht="12.75" hidden="1" customHeight="1" x14ac:dyDescent="0.35">
      <c r="A48" s="149" t="s">
        <v>31</v>
      </c>
    </row>
    <row r="49" spans="1:1" ht="12.75" hidden="1" customHeight="1" x14ac:dyDescent="0.35">
      <c r="A49" s="149" t="s">
        <v>32</v>
      </c>
    </row>
  </sheetData>
  <phoneticPr fontId="2" type="noConversion"/>
  <dataValidations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J36" sqref="J36"/>
    </sheetView>
  </sheetViews>
  <sheetFormatPr defaultRowHeight="12.5" x14ac:dyDescent="0.25"/>
  <cols>
    <col min="2" max="2" width="11.26953125" customWidth="1"/>
    <col min="3" max="3" width="11.54296875" customWidth="1"/>
    <col min="4" max="4" width="12.453125" customWidth="1"/>
    <col min="5" max="5" width="11.453125" customWidth="1"/>
    <col min="6" max="6" width="13.453125" customWidth="1"/>
    <col min="7" max="7" width="11" customWidth="1"/>
    <col min="8" max="8" width="14.26953125" hidden="1" customWidth="1"/>
    <col min="9" max="9" width="9.26953125" hidden="1" customWidth="1"/>
    <col min="13" max="13" width="9.26953125" customWidth="1"/>
  </cols>
  <sheetData>
    <row r="1" spans="1:16" ht="13" x14ac:dyDescent="0.3">
      <c r="A1" s="6" t="s">
        <v>33</v>
      </c>
      <c r="B1" s="7"/>
      <c r="C1" s="7"/>
      <c r="D1" s="7"/>
      <c r="E1" s="7"/>
      <c r="F1" s="7"/>
      <c r="G1" s="7"/>
      <c r="H1" s="7"/>
      <c r="I1" s="7"/>
      <c r="J1" s="7"/>
      <c r="K1" s="7"/>
      <c r="L1" s="7"/>
      <c r="M1" s="7"/>
      <c r="N1" s="7"/>
      <c r="O1" s="7"/>
      <c r="P1" s="8"/>
    </row>
    <row r="2" spans="1:16" ht="18" customHeight="1" x14ac:dyDescent="0.25">
      <c r="A2" s="9" t="s">
        <v>34</v>
      </c>
      <c r="B2" s="10"/>
      <c r="C2" s="10"/>
      <c r="D2" s="10"/>
      <c r="E2" s="10"/>
      <c r="F2" s="10"/>
      <c r="G2" s="10"/>
      <c r="H2" s="10"/>
      <c r="I2" s="10"/>
      <c r="J2" s="10"/>
      <c r="K2" s="10"/>
      <c r="L2" s="10"/>
      <c r="M2" s="10"/>
      <c r="N2" s="10"/>
      <c r="O2" s="10"/>
      <c r="P2" s="11"/>
    </row>
    <row r="3" spans="1:16" ht="12.75" customHeight="1" x14ac:dyDescent="0.25">
      <c r="A3" s="12" t="s">
        <v>35</v>
      </c>
      <c r="B3" s="13"/>
      <c r="C3" s="13"/>
      <c r="D3" s="13"/>
      <c r="E3" s="13"/>
      <c r="F3" s="13"/>
      <c r="G3" s="13"/>
      <c r="H3" s="13"/>
      <c r="I3" s="13"/>
      <c r="J3" s="13"/>
      <c r="K3" s="13"/>
      <c r="L3" s="13"/>
      <c r="M3" s="13"/>
      <c r="N3" s="13"/>
      <c r="O3" s="13"/>
      <c r="P3" s="14"/>
    </row>
    <row r="4" spans="1:16" x14ac:dyDescent="0.25">
      <c r="A4" s="12"/>
      <c r="B4" s="13"/>
      <c r="C4" s="13"/>
      <c r="D4" s="13"/>
      <c r="E4" s="13"/>
      <c r="F4" s="13"/>
      <c r="G4" s="13"/>
      <c r="H4" s="13"/>
      <c r="I4" s="13"/>
      <c r="J4" s="13"/>
      <c r="K4" s="13"/>
      <c r="L4" s="13"/>
      <c r="M4" s="13"/>
      <c r="N4" s="13"/>
      <c r="O4" s="13"/>
      <c r="P4" s="14"/>
    </row>
    <row r="5" spans="1:16" x14ac:dyDescent="0.25">
      <c r="A5" s="12" t="s">
        <v>36</v>
      </c>
      <c r="B5" s="13"/>
      <c r="C5" s="13"/>
      <c r="D5" s="13"/>
      <c r="E5" s="13"/>
      <c r="F5" s="13"/>
      <c r="G5" s="13"/>
      <c r="H5" s="13"/>
      <c r="I5" s="13"/>
      <c r="J5" s="13"/>
      <c r="K5" s="13"/>
      <c r="L5" s="13"/>
      <c r="M5" s="13"/>
      <c r="N5" s="13"/>
      <c r="O5" s="13"/>
      <c r="P5" s="14"/>
    </row>
    <row r="6" spans="1:16" x14ac:dyDescent="0.25">
      <c r="A6" s="12" t="s">
        <v>37</v>
      </c>
      <c r="B6" s="13"/>
      <c r="C6" s="13"/>
      <c r="D6" s="13"/>
      <c r="E6" s="13"/>
      <c r="F6" s="13"/>
      <c r="G6" s="13"/>
      <c r="H6" s="13"/>
      <c r="I6" s="13"/>
      <c r="J6" s="13"/>
      <c r="K6" s="13"/>
      <c r="L6" s="13"/>
      <c r="M6" s="13"/>
      <c r="N6" s="13"/>
      <c r="O6" s="13"/>
      <c r="P6" s="14"/>
    </row>
    <row r="7" spans="1:16" x14ac:dyDescent="0.25">
      <c r="A7" s="18"/>
      <c r="B7" s="15"/>
      <c r="C7" s="15"/>
      <c r="D7" s="15"/>
      <c r="E7" s="15"/>
      <c r="F7" s="15"/>
      <c r="G7" s="15"/>
      <c r="H7" s="15"/>
      <c r="I7" s="15"/>
      <c r="J7" s="15"/>
      <c r="K7" s="15"/>
      <c r="L7" s="15"/>
      <c r="M7" s="15"/>
      <c r="N7" s="15"/>
      <c r="O7" s="15"/>
      <c r="P7" s="16"/>
    </row>
    <row r="8" spans="1:16" x14ac:dyDescent="0.25">
      <c r="A8" s="94"/>
      <c r="B8" s="95"/>
      <c r="C8" s="95"/>
      <c r="D8" s="95"/>
      <c r="E8" s="95"/>
      <c r="F8" s="95"/>
      <c r="G8" s="95"/>
      <c r="H8" s="95"/>
      <c r="I8" s="95"/>
      <c r="J8" s="95"/>
      <c r="K8" s="95"/>
      <c r="L8" s="95"/>
      <c r="M8" s="95"/>
      <c r="N8" s="95"/>
      <c r="O8" s="95"/>
      <c r="P8" s="96"/>
    </row>
    <row r="9" spans="1:16" ht="12.75" customHeight="1" x14ac:dyDescent="0.3">
      <c r="A9" s="97"/>
      <c r="B9" s="98" t="s">
        <v>38</v>
      </c>
      <c r="C9" s="99"/>
      <c r="D9" s="99"/>
      <c r="E9" s="99"/>
      <c r="F9" s="99"/>
      <c r="G9" s="100"/>
      <c r="P9" s="82"/>
    </row>
    <row r="10" spans="1:16" ht="12.75" customHeight="1" x14ac:dyDescent="0.3">
      <c r="A10" s="101" t="s">
        <v>39</v>
      </c>
      <c r="B10" s="102" t="s">
        <v>40</v>
      </c>
      <c r="C10" s="103"/>
      <c r="D10" s="104"/>
      <c r="E10" s="104"/>
      <c r="F10" s="104"/>
      <c r="G10" s="105"/>
      <c r="K10" s="106" t="s">
        <v>41</v>
      </c>
      <c r="L10" s="107"/>
      <c r="M10" s="107"/>
      <c r="N10" s="107"/>
      <c r="O10" s="108"/>
      <c r="P10" s="82"/>
    </row>
    <row r="11" spans="1:16" ht="36" x14ac:dyDescent="0.25">
      <c r="A11" s="109"/>
      <c r="B11" s="110" t="s">
        <v>42</v>
      </c>
      <c r="C11" s="111" t="s">
        <v>43</v>
      </c>
      <c r="D11" s="111" t="s">
        <v>44</v>
      </c>
      <c r="E11" s="111" t="s">
        <v>45</v>
      </c>
      <c r="F11" s="111" t="s">
        <v>46</v>
      </c>
      <c r="G11" s="112" t="s">
        <v>47</v>
      </c>
      <c r="K11" s="113" t="s">
        <v>48</v>
      </c>
      <c r="L11" s="20"/>
      <c r="M11" s="114" t="s">
        <v>49</v>
      </c>
      <c r="N11" s="114" t="s">
        <v>50</v>
      </c>
      <c r="O11" s="115" t="s">
        <v>51</v>
      </c>
      <c r="P11" s="82"/>
    </row>
    <row r="12" spans="1:16" ht="12.75" customHeight="1" x14ac:dyDescent="0.3">
      <c r="A12" s="116"/>
      <c r="B12" s="142">
        <f>COUNTIF('Test Cases'!I3:I315,"Pass")</f>
        <v>0</v>
      </c>
      <c r="C12" s="143">
        <f>COUNTIF('Test Cases'!I3:I315,"Fail")</f>
        <v>0</v>
      </c>
      <c r="D12" s="150">
        <f>COUNTIF('Test Cases'!I3:I315,"Info")</f>
        <v>0</v>
      </c>
      <c r="E12" s="142">
        <f>COUNTIF('Test Cases'!I3:I315,"N/A")</f>
        <v>0</v>
      </c>
      <c r="F12" s="142">
        <f>B12+C12</f>
        <v>0</v>
      </c>
      <c r="G12" s="144">
        <f>D24/100</f>
        <v>0</v>
      </c>
      <c r="K12" s="118" t="s">
        <v>52</v>
      </c>
      <c r="L12" s="119"/>
      <c r="M12" s="120">
        <f>COUNTA('Test Cases'!I3:I29)</f>
        <v>0</v>
      </c>
      <c r="N12" s="120">
        <f>O12-M12</f>
        <v>27</v>
      </c>
      <c r="O12" s="121">
        <f>COUNTA('Test Cases'!A3:A29)</f>
        <v>27</v>
      </c>
      <c r="P12" s="82"/>
    </row>
    <row r="13" spans="1:16" ht="12.75" customHeight="1" x14ac:dyDescent="0.3">
      <c r="A13" s="116"/>
      <c r="B13" s="122"/>
      <c r="K13" s="17"/>
      <c r="L13" s="17"/>
      <c r="M13" s="17"/>
      <c r="N13" s="17"/>
      <c r="O13" s="17"/>
      <c r="P13" s="82"/>
    </row>
    <row r="14" spans="1:16" ht="12.75" customHeight="1" x14ac:dyDescent="0.3">
      <c r="A14" s="116"/>
      <c r="B14" s="102" t="s">
        <v>53</v>
      </c>
      <c r="C14" s="104"/>
      <c r="D14" s="104"/>
      <c r="E14" s="104"/>
      <c r="F14" s="104"/>
      <c r="G14" s="123"/>
      <c r="K14" s="17"/>
      <c r="L14" s="17"/>
      <c r="M14" s="17"/>
      <c r="N14" s="17"/>
      <c r="O14" s="17"/>
      <c r="P14" s="82"/>
    </row>
    <row r="15" spans="1:16" ht="12.75" customHeight="1" x14ac:dyDescent="0.25">
      <c r="A15" s="124"/>
      <c r="B15" s="125" t="s">
        <v>54</v>
      </c>
      <c r="C15" s="125" t="s">
        <v>55</v>
      </c>
      <c r="D15" s="125" t="s">
        <v>56</v>
      </c>
      <c r="E15" s="125" t="s">
        <v>57</v>
      </c>
      <c r="F15" s="125" t="s">
        <v>45</v>
      </c>
      <c r="G15" s="125" t="s">
        <v>58</v>
      </c>
      <c r="H15" s="126" t="s">
        <v>59</v>
      </c>
      <c r="I15" s="126" t="s">
        <v>60</v>
      </c>
      <c r="K15" s="1"/>
      <c r="L15" s="1"/>
      <c r="M15" s="1"/>
      <c r="N15" s="1"/>
      <c r="O15" s="1"/>
      <c r="P15" s="82"/>
    </row>
    <row r="16" spans="1:16" ht="12.75" customHeight="1" x14ac:dyDescent="0.25">
      <c r="A16" s="124"/>
      <c r="B16" s="127">
        <v>8</v>
      </c>
      <c r="C16" s="128">
        <f>COUNTIF('Test Cases'!AA:AA,B16)</f>
        <v>0</v>
      </c>
      <c r="D16" s="117">
        <f>COUNTIFS('Test Cases'!AA:AA,B16,'Test Cases'!I:I,$D$15)</f>
        <v>0</v>
      </c>
      <c r="E16" s="117">
        <f>COUNTIFS('Test Cases'!AA:AA,B16,'Test Cases'!I:I,$E$15)</f>
        <v>0</v>
      </c>
      <c r="F16" s="117">
        <f>COUNTIFS('Test Cases'!AA:AA,B16,'Test Cases'!I:I,$F$15)</f>
        <v>0</v>
      </c>
      <c r="G16" s="155">
        <v>1500</v>
      </c>
      <c r="H16">
        <f t="shared" ref="H16:H23" si="0">(C16-F16)*(G16)</f>
        <v>0</v>
      </c>
      <c r="I16">
        <f t="shared" ref="I16:I23" si="1">D16*G16</f>
        <v>0</v>
      </c>
      <c r="P16" s="82"/>
    </row>
    <row r="17" spans="1:16" ht="12.75" customHeight="1" x14ac:dyDescent="0.25">
      <c r="A17" s="124"/>
      <c r="B17" s="127">
        <v>7</v>
      </c>
      <c r="C17" s="128">
        <f>COUNTIF('Test Cases'!AA:AA,B17)</f>
        <v>1</v>
      </c>
      <c r="D17" s="117">
        <f>COUNTIFS('Test Cases'!AA:AA,B17,'Test Cases'!I:I,$D$15)</f>
        <v>0</v>
      </c>
      <c r="E17" s="117">
        <f>COUNTIFS('Test Cases'!AA:AA,B17,'Test Cases'!I:I,$E$15)</f>
        <v>0</v>
      </c>
      <c r="F17" s="117">
        <f>COUNTIFS('Test Cases'!AA:AA,B17,'Test Cases'!I:I,$F$15)</f>
        <v>0</v>
      </c>
      <c r="G17" s="155">
        <v>750</v>
      </c>
      <c r="H17">
        <f t="shared" si="0"/>
        <v>750</v>
      </c>
      <c r="I17">
        <f t="shared" si="1"/>
        <v>0</v>
      </c>
      <c r="P17" s="82"/>
    </row>
    <row r="18" spans="1:16" ht="12.75" customHeight="1" x14ac:dyDescent="0.25">
      <c r="A18" s="124"/>
      <c r="B18" s="127">
        <v>6</v>
      </c>
      <c r="C18" s="128">
        <f>COUNTIF('Test Cases'!AA:AA,B18)</f>
        <v>2</v>
      </c>
      <c r="D18" s="117">
        <f>COUNTIFS('Test Cases'!AA:AA,B18,'Test Cases'!I:I,$D$15)</f>
        <v>0</v>
      </c>
      <c r="E18" s="117">
        <f>COUNTIFS('Test Cases'!AA:AA,B18,'Test Cases'!I:I,$E$15)</f>
        <v>0</v>
      </c>
      <c r="F18" s="117">
        <f>COUNTIFS('Test Cases'!AA:AA,B18,'Test Cases'!I:I,$F$15)</f>
        <v>0</v>
      </c>
      <c r="G18" s="155">
        <v>100</v>
      </c>
      <c r="H18">
        <f t="shared" si="0"/>
        <v>200</v>
      </c>
      <c r="I18">
        <f t="shared" si="1"/>
        <v>0</v>
      </c>
      <c r="P18" s="82"/>
    </row>
    <row r="19" spans="1:16" ht="12.75" customHeight="1" x14ac:dyDescent="0.25">
      <c r="A19" s="124"/>
      <c r="B19" s="127">
        <v>5</v>
      </c>
      <c r="C19" s="128">
        <f>COUNTIF('Test Cases'!AA:AA,B19)</f>
        <v>4</v>
      </c>
      <c r="D19" s="117">
        <f>COUNTIFS('Test Cases'!AA:AA,B19,'Test Cases'!I:I,$D$15)</f>
        <v>0</v>
      </c>
      <c r="E19" s="117">
        <f>COUNTIFS('Test Cases'!AA:AA,B19,'Test Cases'!I:I,$E$15)</f>
        <v>0</v>
      </c>
      <c r="F19" s="117">
        <f>COUNTIFS('Test Cases'!AA:AA,B19,'Test Cases'!I:I,$F$15)</f>
        <v>0</v>
      </c>
      <c r="G19" s="155">
        <v>50</v>
      </c>
      <c r="H19">
        <f t="shared" si="0"/>
        <v>200</v>
      </c>
      <c r="I19">
        <f t="shared" si="1"/>
        <v>0</v>
      </c>
      <c r="P19" s="82"/>
    </row>
    <row r="20" spans="1:16" ht="12.75" customHeight="1" x14ac:dyDescent="0.25">
      <c r="A20" s="124"/>
      <c r="B20" s="127">
        <v>4</v>
      </c>
      <c r="C20" s="128">
        <f>COUNTIF('Test Cases'!AA:AA,B20)</f>
        <v>5</v>
      </c>
      <c r="D20" s="117">
        <f>COUNTIFS('Test Cases'!AA:AA,B20,'Test Cases'!I:I,$D$15)</f>
        <v>0</v>
      </c>
      <c r="E20" s="117">
        <f>COUNTIFS('Test Cases'!AA:AA,B20,'Test Cases'!I:I,$E$15)</f>
        <v>0</v>
      </c>
      <c r="F20" s="117">
        <f>COUNTIFS('Test Cases'!AA:AA,B20,'Test Cases'!I:I,$F$15)</f>
        <v>0</v>
      </c>
      <c r="G20" s="155">
        <v>10</v>
      </c>
      <c r="H20">
        <f t="shared" si="0"/>
        <v>50</v>
      </c>
      <c r="I20">
        <f t="shared" si="1"/>
        <v>0</v>
      </c>
      <c r="P20" s="82"/>
    </row>
    <row r="21" spans="1:16" ht="12.75" customHeight="1" x14ac:dyDescent="0.25">
      <c r="A21" s="124"/>
      <c r="B21" s="127">
        <v>3</v>
      </c>
      <c r="C21" s="128">
        <f>COUNTIF('Test Cases'!AA:AA,B21)</f>
        <v>1</v>
      </c>
      <c r="D21" s="117">
        <f>COUNTIFS('Test Cases'!AA:AA,B21,'Test Cases'!I:I,$D$15)</f>
        <v>0</v>
      </c>
      <c r="E21" s="117">
        <f>COUNTIFS('Test Cases'!AA:AA,B21,'Test Cases'!I:I,$E$15)</f>
        <v>0</v>
      </c>
      <c r="F21" s="117">
        <f>COUNTIFS('Test Cases'!AA:AA,B21,'Test Cases'!I:I,$F$15)</f>
        <v>0</v>
      </c>
      <c r="G21" s="155">
        <v>5</v>
      </c>
      <c r="H21">
        <f t="shared" si="0"/>
        <v>5</v>
      </c>
      <c r="I21">
        <f t="shared" si="1"/>
        <v>0</v>
      </c>
      <c r="P21" s="82"/>
    </row>
    <row r="22" spans="1:16" ht="12.75" customHeight="1" x14ac:dyDescent="0.25">
      <c r="A22" s="124"/>
      <c r="B22" s="127">
        <v>2</v>
      </c>
      <c r="C22" s="128">
        <f>COUNTIF('Test Cases'!AA:AA,B22)</f>
        <v>3</v>
      </c>
      <c r="D22" s="117">
        <f>COUNTIFS('Test Cases'!AA:AA,B22,'Test Cases'!I:I,$D$15)</f>
        <v>0</v>
      </c>
      <c r="E22" s="117">
        <f>COUNTIFS('Test Cases'!AA:AA,B22,'Test Cases'!I:I,$E$15)</f>
        <v>0</v>
      </c>
      <c r="F22" s="117">
        <f>COUNTIFS('Test Cases'!AA:AA,B22,'Test Cases'!I:I,$F$15)</f>
        <v>0</v>
      </c>
      <c r="G22" s="155">
        <v>2</v>
      </c>
      <c r="H22">
        <f t="shared" si="0"/>
        <v>6</v>
      </c>
      <c r="I22">
        <f t="shared" si="1"/>
        <v>0</v>
      </c>
      <c r="P22" s="82"/>
    </row>
    <row r="23" spans="1:16" ht="12.75" customHeight="1" x14ac:dyDescent="0.25">
      <c r="A23" s="124"/>
      <c r="B23" s="127">
        <v>1</v>
      </c>
      <c r="C23" s="128">
        <f>COUNTIF('Test Cases'!AA:AA,B23)</f>
        <v>0</v>
      </c>
      <c r="D23" s="117">
        <f>COUNTIFS('Test Cases'!AA:AA,B23,'Test Cases'!I:I,$D$15)</f>
        <v>0</v>
      </c>
      <c r="E23" s="117">
        <f>COUNTIFS('Test Cases'!AA:AA,B23,'Test Cases'!I:I,$E$15)</f>
        <v>0</v>
      </c>
      <c r="F23" s="117">
        <f>COUNTIFS('Test Cases'!AA:AA,B23,'Test Cases'!I:I,$F$15)</f>
        <v>0</v>
      </c>
      <c r="G23" s="155">
        <v>1</v>
      </c>
      <c r="H23">
        <f t="shared" si="0"/>
        <v>0</v>
      </c>
      <c r="I23">
        <f t="shared" si="1"/>
        <v>0</v>
      </c>
      <c r="P23" s="82"/>
    </row>
    <row r="24" spans="1:16" ht="13" hidden="1" x14ac:dyDescent="0.3">
      <c r="A24" s="124"/>
      <c r="B24" s="137" t="s">
        <v>61</v>
      </c>
      <c r="C24" s="138"/>
      <c r="D24" s="139">
        <f>SUM(I16:I23)/SUM(H16:H23)*100</f>
        <v>0</v>
      </c>
      <c r="P24" s="82"/>
    </row>
    <row r="25" spans="1:16" ht="13" x14ac:dyDescent="0.25">
      <c r="A25" s="129"/>
      <c r="B25" s="130"/>
      <c r="C25" s="130"/>
      <c r="D25" s="130"/>
      <c r="E25" s="130"/>
      <c r="F25" s="130"/>
      <c r="G25" s="130"/>
      <c r="H25" s="130"/>
      <c r="I25" s="130"/>
      <c r="J25" s="130"/>
      <c r="K25" s="131"/>
      <c r="L25" s="131"/>
      <c r="M25" s="131"/>
      <c r="N25" s="131"/>
      <c r="O25" s="131"/>
      <c r="P25" s="132"/>
    </row>
    <row r="27" spans="1:16" ht="13" x14ac:dyDescent="0.3">
      <c r="A27" s="151">
        <f>D12+N12</f>
        <v>27</v>
      </c>
      <c r="B27" s="152"/>
    </row>
    <row r="28" spans="1:16" ht="12.75" customHeight="1" x14ac:dyDescent="0.25">
      <c r="B28" s="153"/>
    </row>
    <row r="29" spans="1:16" ht="12.75" customHeight="1" x14ac:dyDescent="0.3">
      <c r="A29" s="151">
        <f>SUMPRODUCT(--ISERROR('Test Cases'!AA3:AA301))</f>
        <v>11</v>
      </c>
      <c r="B29" s="152"/>
    </row>
    <row r="30" spans="1:16" ht="12.75" customHeight="1" x14ac:dyDescent="0.25"/>
  </sheetData>
  <phoneticPr fontId="2" type="noConversion"/>
  <conditionalFormatting sqref="D12">
    <cfRule type="cellIs" dxfId="11" priority="5" stopIfTrue="1" operator="greaterThan">
      <formula>0</formula>
    </cfRule>
  </conditionalFormatting>
  <conditionalFormatting sqref="N12">
    <cfRule type="cellIs" dxfId="10" priority="3" stopIfTrue="1" operator="greaterThan">
      <formula>0</formula>
    </cfRule>
    <cfRule type="cellIs" dxfId="9" priority="4" stopIfTrue="1" operator="lessThan">
      <formula>0</formula>
    </cfRule>
  </conditionalFormatting>
  <conditionalFormatting sqref="B27">
    <cfRule type="expression" dxfId="8" priority="2" stopIfTrue="1">
      <formula>$A$27=0</formula>
    </cfRule>
  </conditionalFormatting>
  <conditionalFormatting sqref="B29">
    <cfRule type="expression" dxfId="7"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39"/>
  <sheetViews>
    <sheetView showGridLines="0" zoomScale="80" zoomScaleNormal="80" workbookViewId="0">
      <pane ySplit="1" topLeftCell="A2" activePane="bottomLeft" state="frozen"/>
      <selection pane="bottomLeft" activeCell="U23" sqref="U23"/>
    </sheetView>
  </sheetViews>
  <sheetFormatPr defaultColWidth="9.26953125" defaultRowHeight="12.5" x14ac:dyDescent="0.25"/>
  <cols>
    <col min="14" max="14" width="11.7265625" customWidth="1"/>
  </cols>
  <sheetData>
    <row r="1" spans="1:14" ht="13" x14ac:dyDescent="0.3">
      <c r="A1" s="6" t="s">
        <v>62</v>
      </c>
      <c r="B1" s="7"/>
      <c r="C1" s="7"/>
      <c r="D1" s="7"/>
      <c r="E1" s="7"/>
      <c r="F1" s="7"/>
      <c r="G1" s="7"/>
      <c r="H1" s="7"/>
      <c r="I1" s="7"/>
      <c r="J1" s="7"/>
      <c r="K1" s="7"/>
      <c r="L1" s="7"/>
      <c r="M1" s="7"/>
      <c r="N1" s="8"/>
    </row>
    <row r="2" spans="1:14" ht="12.75" customHeight="1" x14ac:dyDescent="0.25">
      <c r="A2" s="162" t="s">
        <v>63</v>
      </c>
      <c r="B2" s="163"/>
      <c r="C2" s="163"/>
      <c r="D2" s="163"/>
      <c r="E2" s="163"/>
      <c r="F2" s="163"/>
      <c r="G2" s="163"/>
      <c r="H2" s="163"/>
      <c r="I2" s="163"/>
      <c r="J2" s="163"/>
      <c r="K2" s="163"/>
      <c r="L2" s="163"/>
      <c r="M2" s="163"/>
      <c r="N2" s="164"/>
    </row>
    <row r="3" spans="1:14" s="67" customFormat="1" ht="12.75" customHeight="1" x14ac:dyDescent="0.25">
      <c r="A3" s="221" t="s">
        <v>1373</v>
      </c>
      <c r="B3" s="222"/>
      <c r="C3" s="222"/>
      <c r="D3" s="222"/>
      <c r="E3" s="222"/>
      <c r="F3" s="222"/>
      <c r="G3" s="222"/>
      <c r="H3" s="222"/>
      <c r="I3" s="222"/>
      <c r="J3" s="222"/>
      <c r="K3" s="222"/>
      <c r="L3" s="222"/>
      <c r="M3" s="222"/>
      <c r="N3" s="222"/>
    </row>
    <row r="4" spans="1:14" s="67" customFormat="1" x14ac:dyDescent="0.25">
      <c r="A4" s="222"/>
      <c r="B4" s="222"/>
      <c r="C4" s="222"/>
      <c r="D4" s="222"/>
      <c r="E4" s="222"/>
      <c r="F4" s="222"/>
      <c r="G4" s="222"/>
      <c r="H4" s="222"/>
      <c r="I4" s="222"/>
      <c r="J4" s="222"/>
      <c r="K4" s="222"/>
      <c r="L4" s="222"/>
      <c r="M4" s="222"/>
      <c r="N4" s="222"/>
    </row>
    <row r="5" spans="1:14" s="67" customFormat="1" x14ac:dyDescent="0.25">
      <c r="A5" s="222"/>
      <c r="B5" s="222"/>
      <c r="C5" s="222"/>
      <c r="D5" s="222"/>
      <c r="E5" s="222"/>
      <c r="F5" s="222"/>
      <c r="G5" s="222"/>
      <c r="H5" s="222"/>
      <c r="I5" s="222"/>
      <c r="J5" s="222"/>
      <c r="K5" s="222"/>
      <c r="L5" s="222"/>
      <c r="M5" s="222"/>
      <c r="N5" s="222"/>
    </row>
    <row r="6" spans="1:14" s="67" customFormat="1" x14ac:dyDescent="0.25">
      <c r="A6" s="222"/>
      <c r="B6" s="222"/>
      <c r="C6" s="222"/>
      <c r="D6" s="222"/>
      <c r="E6" s="222"/>
      <c r="F6" s="222"/>
      <c r="G6" s="222"/>
      <c r="H6" s="222"/>
      <c r="I6" s="222"/>
      <c r="J6" s="222"/>
      <c r="K6" s="222"/>
      <c r="L6" s="222"/>
      <c r="M6" s="222"/>
      <c r="N6" s="222"/>
    </row>
    <row r="7" spans="1:14" s="67" customFormat="1" x14ac:dyDescent="0.25">
      <c r="A7" s="222"/>
      <c r="B7" s="222"/>
      <c r="C7" s="222"/>
      <c r="D7" s="222"/>
      <c r="E7" s="222"/>
      <c r="F7" s="222"/>
      <c r="G7" s="222"/>
      <c r="H7" s="222"/>
      <c r="I7" s="222"/>
      <c r="J7" s="222"/>
      <c r="K7" s="222"/>
      <c r="L7" s="222"/>
      <c r="M7" s="222"/>
      <c r="N7" s="222"/>
    </row>
    <row r="8" spans="1:14" s="67" customFormat="1" ht="83.15" customHeight="1" x14ac:dyDescent="0.25">
      <c r="A8" s="222"/>
      <c r="B8" s="222"/>
      <c r="C8" s="222"/>
      <c r="D8" s="222"/>
      <c r="E8" s="222"/>
      <c r="F8" s="222"/>
      <c r="G8" s="222"/>
      <c r="H8" s="222"/>
      <c r="I8" s="222"/>
      <c r="J8" s="222"/>
      <c r="K8" s="222"/>
      <c r="L8" s="222"/>
      <c r="M8" s="222"/>
      <c r="N8" s="222"/>
    </row>
    <row r="9" spans="1:14" s="67" customFormat="1" hidden="1" x14ac:dyDescent="0.25">
      <c r="A9" s="18"/>
      <c r="B9" s="15"/>
      <c r="C9" s="15"/>
      <c r="D9" s="15"/>
      <c r="E9" s="15"/>
      <c r="F9" s="15"/>
      <c r="G9" s="15"/>
      <c r="H9" s="15"/>
      <c r="I9" s="15"/>
      <c r="J9" s="15"/>
      <c r="K9" s="15"/>
      <c r="L9" s="15"/>
      <c r="M9" s="15"/>
      <c r="N9" s="16"/>
    </row>
    <row r="10" spans="1:14" s="67" customFormat="1" x14ac:dyDescent="0.25"/>
    <row r="11" spans="1:14" s="67" customFormat="1" ht="12.75" customHeight="1" x14ac:dyDescent="0.25">
      <c r="A11" s="42" t="s">
        <v>64</v>
      </c>
      <c r="B11" s="43"/>
      <c r="C11" s="43"/>
      <c r="D11" s="43"/>
      <c r="E11" s="43"/>
      <c r="F11" s="43"/>
      <c r="G11" s="43"/>
      <c r="H11" s="43"/>
      <c r="I11" s="43"/>
      <c r="J11" s="43"/>
      <c r="K11" s="43"/>
      <c r="L11" s="43"/>
      <c r="M11" s="43"/>
      <c r="N11" s="44"/>
    </row>
    <row r="12" spans="1:14" s="67" customFormat="1" ht="12.75" customHeight="1" x14ac:dyDescent="0.25">
      <c r="A12" s="45" t="s">
        <v>65</v>
      </c>
      <c r="B12" s="46"/>
      <c r="C12" s="47"/>
      <c r="D12" s="48" t="s">
        <v>66</v>
      </c>
      <c r="E12" s="49"/>
      <c r="F12" s="49"/>
      <c r="G12" s="49"/>
      <c r="H12" s="49"/>
      <c r="I12" s="49"/>
      <c r="J12" s="49"/>
      <c r="K12" s="49"/>
      <c r="L12" s="49"/>
      <c r="M12" s="49"/>
      <c r="N12" s="50"/>
    </row>
    <row r="13" spans="1:14" s="67" customFormat="1" ht="13" x14ac:dyDescent="0.25">
      <c r="A13" s="51"/>
      <c r="B13" s="52"/>
      <c r="C13" s="53"/>
      <c r="D13" s="18" t="s">
        <v>67</v>
      </c>
      <c r="E13" s="15"/>
      <c r="F13" s="15"/>
      <c r="G13" s="15"/>
      <c r="H13" s="15"/>
      <c r="I13" s="15"/>
      <c r="J13" s="15"/>
      <c r="K13" s="15"/>
      <c r="L13" s="15"/>
      <c r="M13" s="15"/>
      <c r="N13" s="16"/>
    </row>
    <row r="14" spans="1:14" s="67" customFormat="1" ht="12.75" customHeight="1" x14ac:dyDescent="0.25">
      <c r="A14" s="54" t="s">
        <v>68</v>
      </c>
      <c r="B14" s="55"/>
      <c r="C14" s="56"/>
      <c r="D14" s="57" t="s">
        <v>69</v>
      </c>
      <c r="E14" s="58"/>
      <c r="F14" s="58"/>
      <c r="G14" s="58"/>
      <c r="H14" s="58"/>
      <c r="I14" s="58"/>
      <c r="J14" s="58"/>
      <c r="K14" s="58"/>
      <c r="L14" s="58"/>
      <c r="M14" s="58"/>
      <c r="N14" s="59"/>
    </row>
    <row r="15" spans="1:14" ht="12.75" customHeight="1" x14ac:dyDescent="0.25">
      <c r="A15" s="45" t="s">
        <v>70</v>
      </c>
      <c r="B15" s="46"/>
      <c r="C15" s="47"/>
      <c r="D15" s="48" t="s">
        <v>71</v>
      </c>
      <c r="E15" s="49"/>
      <c r="F15" s="49"/>
      <c r="G15" s="49"/>
      <c r="H15" s="49"/>
      <c r="I15" s="49"/>
      <c r="J15" s="49"/>
      <c r="K15" s="49"/>
      <c r="L15" s="49"/>
      <c r="M15" s="49"/>
      <c r="N15" s="50"/>
    </row>
    <row r="16" spans="1:14" s="67" customFormat="1" ht="12.75" customHeight="1" x14ac:dyDescent="0.25">
      <c r="A16" s="45" t="s">
        <v>72</v>
      </c>
      <c r="B16" s="46"/>
      <c r="C16" s="47"/>
      <c r="D16" s="48" t="s">
        <v>73</v>
      </c>
      <c r="E16" s="49"/>
      <c r="F16" s="49"/>
      <c r="G16" s="49"/>
      <c r="H16" s="49"/>
      <c r="I16" s="49"/>
      <c r="J16" s="49"/>
      <c r="K16" s="49"/>
      <c r="L16" s="49"/>
      <c r="M16" s="49"/>
      <c r="N16" s="50"/>
    </row>
    <row r="17" spans="1:14" s="67" customFormat="1" ht="13" x14ac:dyDescent="0.25">
      <c r="A17" s="60"/>
      <c r="B17" s="61"/>
      <c r="C17" s="62"/>
      <c r="D17" s="12" t="s">
        <v>74</v>
      </c>
      <c r="E17" s="13"/>
      <c r="F17" s="13"/>
      <c r="G17" s="13"/>
      <c r="H17" s="13"/>
      <c r="I17" s="13"/>
      <c r="J17" s="13"/>
      <c r="K17" s="13"/>
      <c r="L17" s="13"/>
      <c r="M17" s="13"/>
      <c r="N17" s="14"/>
    </row>
    <row r="18" spans="1:14" s="67" customFormat="1" ht="12.75" customHeight="1" x14ac:dyDescent="0.25">
      <c r="A18" s="51"/>
      <c r="B18" s="52"/>
      <c r="C18" s="53"/>
      <c r="D18" s="18" t="s">
        <v>75</v>
      </c>
      <c r="E18" s="15"/>
      <c r="F18" s="15"/>
      <c r="G18" s="15"/>
      <c r="H18" s="15"/>
      <c r="I18" s="15"/>
      <c r="J18" s="15"/>
      <c r="K18" s="15"/>
      <c r="L18" s="15"/>
      <c r="M18" s="15"/>
      <c r="N18" s="16"/>
    </row>
    <row r="19" spans="1:14" s="67" customFormat="1" ht="12.75" customHeight="1" x14ac:dyDescent="0.25">
      <c r="A19" s="45" t="s">
        <v>76</v>
      </c>
      <c r="B19" s="46"/>
      <c r="C19" s="47"/>
      <c r="D19" s="48" t="s">
        <v>77</v>
      </c>
      <c r="E19" s="49"/>
      <c r="F19" s="49"/>
      <c r="G19" s="49"/>
      <c r="H19" s="49"/>
      <c r="I19" s="49"/>
      <c r="J19" s="49"/>
      <c r="K19" s="49"/>
      <c r="L19" s="49"/>
      <c r="M19" s="49"/>
      <c r="N19" s="50"/>
    </row>
    <row r="20" spans="1:14" s="67" customFormat="1" ht="12.75" customHeight="1" x14ac:dyDescent="0.25">
      <c r="A20" s="51"/>
      <c r="B20" s="52"/>
      <c r="C20" s="53"/>
      <c r="D20" s="18" t="s">
        <v>78</v>
      </c>
      <c r="E20" s="15"/>
      <c r="F20" s="15"/>
      <c r="G20" s="15"/>
      <c r="H20" s="15"/>
      <c r="I20" s="15"/>
      <c r="J20" s="15"/>
      <c r="K20" s="15"/>
      <c r="L20" s="15"/>
      <c r="M20" s="15"/>
      <c r="N20" s="16"/>
    </row>
    <row r="21" spans="1:14" ht="12.75" customHeight="1" x14ac:dyDescent="0.25">
      <c r="A21" s="45" t="s">
        <v>79</v>
      </c>
      <c r="B21" s="46"/>
      <c r="C21" s="47"/>
      <c r="D21" s="48" t="s">
        <v>80</v>
      </c>
      <c r="E21" s="49"/>
      <c r="F21" s="49"/>
      <c r="G21" s="49"/>
      <c r="H21" s="49"/>
      <c r="I21" s="49"/>
      <c r="J21" s="49"/>
      <c r="K21" s="49"/>
      <c r="L21" s="49"/>
      <c r="M21" s="49"/>
      <c r="N21" s="50"/>
    </row>
    <row r="22" spans="1:14" ht="13" x14ac:dyDescent="0.25">
      <c r="A22" s="51"/>
      <c r="B22" s="52"/>
      <c r="C22" s="53"/>
      <c r="D22" s="18" t="s">
        <v>81</v>
      </c>
      <c r="E22" s="15"/>
      <c r="F22" s="15"/>
      <c r="G22" s="15"/>
      <c r="H22" s="15"/>
      <c r="I22" s="15"/>
      <c r="J22" s="15"/>
      <c r="K22" s="15"/>
      <c r="L22" s="15"/>
      <c r="M22" s="15"/>
      <c r="N22" s="16"/>
    </row>
    <row r="23" spans="1:14" ht="12.75" customHeight="1" x14ac:dyDescent="0.25">
      <c r="A23" s="45" t="s">
        <v>82</v>
      </c>
      <c r="B23" s="46"/>
      <c r="C23" s="47"/>
      <c r="D23" s="48" t="s">
        <v>83</v>
      </c>
      <c r="E23" s="49"/>
      <c r="F23" s="49"/>
      <c r="G23" s="49"/>
      <c r="H23" s="49"/>
      <c r="I23" s="49"/>
      <c r="J23" s="49"/>
      <c r="K23" s="49"/>
      <c r="L23" s="49"/>
      <c r="M23" s="49"/>
      <c r="N23" s="50"/>
    </row>
    <row r="24" spans="1:14" ht="13" x14ac:dyDescent="0.25">
      <c r="A24" s="51"/>
      <c r="B24" s="52"/>
      <c r="C24" s="53"/>
      <c r="D24" s="18" t="s">
        <v>84</v>
      </c>
      <c r="E24" s="15"/>
      <c r="F24" s="15"/>
      <c r="G24" s="15"/>
      <c r="H24" s="15"/>
      <c r="I24" s="15"/>
      <c r="J24" s="15"/>
      <c r="K24" s="15"/>
      <c r="L24" s="15"/>
      <c r="M24" s="15"/>
      <c r="N24" s="16"/>
    </row>
    <row r="25" spans="1:14" ht="12.75" customHeight="1" x14ac:dyDescent="0.25">
      <c r="A25" s="54" t="s">
        <v>85</v>
      </c>
      <c r="B25" s="55"/>
      <c r="C25" s="56"/>
      <c r="D25" s="57" t="s">
        <v>86</v>
      </c>
      <c r="E25" s="58"/>
      <c r="F25" s="58"/>
      <c r="G25" s="58"/>
      <c r="H25" s="58"/>
      <c r="I25" s="58"/>
      <c r="J25" s="58"/>
      <c r="K25" s="58"/>
      <c r="L25" s="58"/>
      <c r="M25" s="58"/>
      <c r="N25" s="59"/>
    </row>
    <row r="26" spans="1:14" ht="12.75" customHeight="1" x14ac:dyDescent="0.25">
      <c r="A26" s="45" t="s">
        <v>87</v>
      </c>
      <c r="B26" s="46"/>
      <c r="C26" s="47"/>
      <c r="D26" s="48" t="s">
        <v>88</v>
      </c>
      <c r="E26" s="49"/>
      <c r="F26" s="49"/>
      <c r="G26" s="49"/>
      <c r="H26" s="49"/>
      <c r="I26" s="49"/>
      <c r="J26" s="49"/>
      <c r="K26" s="49"/>
      <c r="L26" s="49"/>
      <c r="M26" s="49"/>
      <c r="N26" s="50"/>
    </row>
    <row r="27" spans="1:14" ht="13" x14ac:dyDescent="0.25">
      <c r="A27" s="51"/>
      <c r="B27" s="52"/>
      <c r="C27" s="53"/>
      <c r="D27" s="18" t="s">
        <v>89</v>
      </c>
      <c r="E27" s="15"/>
      <c r="F27" s="15"/>
      <c r="G27" s="15"/>
      <c r="H27" s="15"/>
      <c r="I27" s="15"/>
      <c r="J27" s="15"/>
      <c r="K27" s="15"/>
      <c r="L27" s="15"/>
      <c r="M27" s="15"/>
      <c r="N27" s="16"/>
    </row>
    <row r="28" spans="1:14" ht="12.75" customHeight="1" x14ac:dyDescent="0.25">
      <c r="A28" s="45" t="s">
        <v>90</v>
      </c>
      <c r="B28" s="46"/>
      <c r="C28" s="47"/>
      <c r="D28" s="48" t="s">
        <v>91</v>
      </c>
      <c r="E28" s="49"/>
      <c r="F28" s="49"/>
      <c r="G28" s="49"/>
      <c r="H28" s="49"/>
      <c r="I28" s="49"/>
      <c r="J28" s="49"/>
      <c r="K28" s="49"/>
      <c r="L28" s="49"/>
      <c r="M28" s="49"/>
      <c r="N28" s="50"/>
    </row>
    <row r="29" spans="1:14" ht="13" x14ac:dyDescent="0.25">
      <c r="A29" s="60"/>
      <c r="B29" s="61"/>
      <c r="C29" s="62"/>
      <c r="D29" s="12" t="s">
        <v>92</v>
      </c>
      <c r="E29" s="13"/>
      <c r="F29" s="13"/>
      <c r="G29" s="13"/>
      <c r="H29" s="13"/>
      <c r="I29" s="13"/>
      <c r="J29" s="13"/>
      <c r="K29" s="13"/>
      <c r="L29" s="13"/>
      <c r="M29" s="13"/>
      <c r="N29" s="14"/>
    </row>
    <row r="30" spans="1:14" ht="13" x14ac:dyDescent="0.25">
      <c r="A30" s="60"/>
      <c r="B30" s="61"/>
      <c r="C30" s="62"/>
      <c r="D30" s="12" t="s">
        <v>93</v>
      </c>
      <c r="E30" s="13"/>
      <c r="F30" s="13"/>
      <c r="G30" s="13"/>
      <c r="H30" s="13"/>
      <c r="I30" s="13"/>
      <c r="J30" s="13"/>
      <c r="K30" s="13"/>
      <c r="L30" s="13"/>
      <c r="M30" s="13"/>
      <c r="N30" s="14"/>
    </row>
    <row r="31" spans="1:14" ht="13" x14ac:dyDescent="0.25">
      <c r="A31" s="60"/>
      <c r="B31" s="61"/>
      <c r="C31" s="62"/>
      <c r="D31" s="12" t="s">
        <v>94</v>
      </c>
      <c r="E31" s="13"/>
      <c r="F31" s="13"/>
      <c r="G31" s="13"/>
      <c r="H31" s="13"/>
      <c r="I31" s="13"/>
      <c r="J31" s="13"/>
      <c r="K31" s="13"/>
      <c r="L31" s="13"/>
      <c r="M31" s="13"/>
      <c r="N31" s="14"/>
    </row>
    <row r="32" spans="1:14" ht="13" x14ac:dyDescent="0.25">
      <c r="A32" s="51"/>
      <c r="B32" s="52"/>
      <c r="C32" s="53"/>
      <c r="D32" s="18" t="s">
        <v>95</v>
      </c>
      <c r="E32" s="15"/>
      <c r="F32" s="15"/>
      <c r="G32" s="15"/>
      <c r="H32" s="15"/>
      <c r="I32" s="15"/>
      <c r="J32" s="15"/>
      <c r="K32" s="15"/>
      <c r="L32" s="15"/>
      <c r="M32" s="15"/>
      <c r="N32" s="16"/>
    </row>
    <row r="33" spans="1:14" ht="12.75" customHeight="1" x14ac:dyDescent="0.25">
      <c r="A33" s="45" t="s">
        <v>96</v>
      </c>
      <c r="B33" s="46"/>
      <c r="C33" s="47"/>
      <c r="D33" s="48" t="s">
        <v>97</v>
      </c>
      <c r="E33" s="49"/>
      <c r="F33" s="49"/>
      <c r="G33" s="49"/>
      <c r="H33" s="49"/>
      <c r="I33" s="49"/>
      <c r="J33" s="49"/>
      <c r="K33" s="49"/>
      <c r="L33" s="49"/>
      <c r="M33" s="49"/>
      <c r="N33" s="50"/>
    </row>
    <row r="34" spans="1:14" ht="13" x14ac:dyDescent="0.25">
      <c r="A34" s="51"/>
      <c r="B34" s="52"/>
      <c r="C34" s="53"/>
      <c r="D34" s="18" t="s">
        <v>98</v>
      </c>
      <c r="E34" s="15"/>
      <c r="F34" s="15"/>
      <c r="G34" s="15"/>
      <c r="H34" s="15"/>
      <c r="I34" s="15"/>
      <c r="J34" s="15"/>
      <c r="K34" s="15"/>
      <c r="L34" s="15"/>
      <c r="M34" s="15"/>
      <c r="N34" s="16"/>
    </row>
    <row r="35" spans="1:14" ht="13" x14ac:dyDescent="0.25">
      <c r="A35" s="86" t="s">
        <v>99</v>
      </c>
      <c r="B35" s="87"/>
      <c r="C35" s="88"/>
      <c r="D35" s="212" t="s">
        <v>100</v>
      </c>
      <c r="E35" s="213"/>
      <c r="F35" s="213"/>
      <c r="G35" s="213"/>
      <c r="H35" s="213"/>
      <c r="I35" s="213"/>
      <c r="J35" s="213"/>
      <c r="K35" s="213"/>
      <c r="L35" s="213"/>
      <c r="M35" s="213"/>
      <c r="N35" s="214"/>
    </row>
    <row r="36" spans="1:14" ht="13" x14ac:dyDescent="0.25">
      <c r="A36" s="89"/>
      <c r="B36" s="61"/>
      <c r="C36" s="90"/>
      <c r="D36" s="215"/>
      <c r="E36" s="216"/>
      <c r="F36" s="216"/>
      <c r="G36" s="216"/>
      <c r="H36" s="216"/>
      <c r="I36" s="216"/>
      <c r="J36" s="216"/>
      <c r="K36" s="216"/>
      <c r="L36" s="216"/>
      <c r="M36" s="216"/>
      <c r="N36" s="217"/>
    </row>
    <row r="37" spans="1:14" ht="13" x14ac:dyDescent="0.25">
      <c r="A37" s="91"/>
      <c r="B37" s="92"/>
      <c r="C37" s="93"/>
      <c r="D37" s="218"/>
      <c r="E37" s="219"/>
      <c r="F37" s="219"/>
      <c r="G37" s="219"/>
      <c r="H37" s="219"/>
      <c r="I37" s="219"/>
      <c r="J37" s="219"/>
      <c r="K37" s="219"/>
      <c r="L37" s="219"/>
      <c r="M37" s="219"/>
      <c r="N37" s="220"/>
    </row>
    <row r="38" spans="1:14" ht="13" x14ac:dyDescent="0.25">
      <c r="A38" s="86" t="s">
        <v>101</v>
      </c>
      <c r="B38" s="87"/>
      <c r="C38" s="88"/>
      <c r="D38" s="212" t="s">
        <v>102</v>
      </c>
      <c r="E38" s="213"/>
      <c r="F38" s="213"/>
      <c r="G38" s="213"/>
      <c r="H38" s="213"/>
      <c r="I38" s="213"/>
      <c r="J38" s="213"/>
      <c r="K38" s="213"/>
      <c r="L38" s="213"/>
      <c r="M38" s="213"/>
      <c r="N38" s="214"/>
    </row>
    <row r="39" spans="1:14" ht="13" x14ac:dyDescent="0.25">
      <c r="A39" s="91"/>
      <c r="B39" s="92"/>
      <c r="C39" s="93"/>
      <c r="D39" s="218"/>
      <c r="E39" s="219"/>
      <c r="F39" s="219"/>
      <c r="G39" s="219"/>
      <c r="H39" s="219"/>
      <c r="I39" s="219"/>
      <c r="J39" s="219"/>
      <c r="K39" s="219"/>
      <c r="L39" s="219"/>
      <c r="M39" s="219"/>
      <c r="N39" s="220"/>
    </row>
  </sheetData>
  <mergeCells count="3">
    <mergeCell ref="D35:N37"/>
    <mergeCell ref="A3:N8"/>
    <mergeCell ref="D38:N39"/>
  </mergeCells>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50"/>
  <sheetViews>
    <sheetView showGridLines="0" zoomScale="80" zoomScaleNormal="80" workbookViewId="0">
      <pane ySplit="2" topLeftCell="A20" activePane="bottomLeft" state="frozen"/>
      <selection pane="bottomLeft" activeCell="I3" sqref="I3:I29"/>
    </sheetView>
  </sheetViews>
  <sheetFormatPr defaultColWidth="9.26953125" defaultRowHeight="12.5" x14ac:dyDescent="0.25"/>
  <cols>
    <col min="1" max="1" width="10.26953125" customWidth="1"/>
    <col min="2" max="2" width="8.7265625" customWidth="1"/>
    <col min="3" max="3" width="18.7265625" customWidth="1"/>
    <col min="4" max="4" width="14.26953125" customWidth="1"/>
    <col min="5" max="5" width="25.26953125" customWidth="1"/>
    <col min="6" max="6" width="42" customWidth="1"/>
    <col min="7" max="7" width="35.7265625" customWidth="1"/>
    <col min="8" max="8" width="22" customWidth="1"/>
    <col min="10" max="10" width="18" customWidth="1"/>
    <col min="11" max="11" width="12.7265625" style="134" customWidth="1"/>
    <col min="12" max="12" width="15.26953125" style="160" bestFit="1" customWidth="1"/>
    <col min="13" max="13" width="100.26953125" style="161" customWidth="1"/>
    <col min="24" max="24" width="8.7265625" customWidth="1"/>
    <col min="25" max="25" width="9.26953125" customWidth="1"/>
    <col min="26" max="26" width="8.7265625" customWidth="1"/>
    <col min="27" max="27" width="11" hidden="1" customWidth="1"/>
  </cols>
  <sheetData>
    <row r="1" spans="1:27" ht="13" x14ac:dyDescent="0.3">
      <c r="A1" s="6" t="s">
        <v>55</v>
      </c>
      <c r="B1" s="7"/>
      <c r="C1" s="7"/>
      <c r="D1" s="7"/>
      <c r="E1" s="7"/>
      <c r="F1" s="7"/>
      <c r="G1" s="7"/>
      <c r="H1" s="7"/>
      <c r="I1" s="7"/>
      <c r="J1" s="7"/>
      <c r="K1" s="154"/>
      <c r="L1" s="156"/>
      <c r="M1" s="157"/>
      <c r="AA1" s="7"/>
    </row>
    <row r="2" spans="1:27" ht="39" customHeight="1" x14ac:dyDescent="0.25">
      <c r="A2" s="168" t="s">
        <v>103</v>
      </c>
      <c r="B2" s="168" t="s">
        <v>104</v>
      </c>
      <c r="C2" s="168" t="s">
        <v>105</v>
      </c>
      <c r="D2" s="168" t="s">
        <v>106</v>
      </c>
      <c r="E2" s="168" t="s">
        <v>107</v>
      </c>
      <c r="F2" s="168" t="s">
        <v>108</v>
      </c>
      <c r="G2" s="168" t="s">
        <v>109</v>
      </c>
      <c r="H2" s="168" t="s">
        <v>110</v>
      </c>
      <c r="I2" s="168" t="s">
        <v>111</v>
      </c>
      <c r="J2" s="168" t="s">
        <v>112</v>
      </c>
      <c r="K2" s="169" t="s">
        <v>113</v>
      </c>
      <c r="L2" s="170" t="s">
        <v>114</v>
      </c>
      <c r="M2" s="170" t="s">
        <v>115</v>
      </c>
      <c r="AA2" s="133" t="s">
        <v>116</v>
      </c>
    </row>
    <row r="3" spans="1:27" ht="96.75" customHeight="1" x14ac:dyDescent="0.25">
      <c r="A3" s="185" t="s">
        <v>117</v>
      </c>
      <c r="B3" s="186" t="s">
        <v>118</v>
      </c>
      <c r="C3" s="186" t="s">
        <v>119</v>
      </c>
      <c r="D3" s="185" t="s">
        <v>120</v>
      </c>
      <c r="E3" s="187" t="s">
        <v>121</v>
      </c>
      <c r="F3" s="186" t="s">
        <v>122</v>
      </c>
      <c r="G3" s="186" t="s">
        <v>123</v>
      </c>
      <c r="H3" s="85"/>
      <c r="I3" s="172"/>
      <c r="J3" s="85"/>
      <c r="K3" s="85" t="s">
        <v>124</v>
      </c>
      <c r="L3" s="85" t="s">
        <v>125</v>
      </c>
      <c r="M3" s="158" t="s">
        <v>126</v>
      </c>
      <c r="AA3" s="140" t="e">
        <f>IF(OR(I3="Fail",ISBLANK(I3)),INDEX('Issue Code Table'!C:C,MATCH(L:L,'Issue Code Table'!A:A,0)),IF(K3="Critical",6,IF(K3="Significant",5,IF(K3="Moderate",3,2))))</f>
        <v>#N/A</v>
      </c>
    </row>
    <row r="4" spans="1:27" ht="78" customHeight="1" x14ac:dyDescent="0.25">
      <c r="A4" s="185" t="s">
        <v>127</v>
      </c>
      <c r="B4" s="186" t="s">
        <v>128</v>
      </c>
      <c r="C4" s="186" t="s">
        <v>129</v>
      </c>
      <c r="D4" s="185" t="s">
        <v>120</v>
      </c>
      <c r="E4" s="187" t="s">
        <v>130</v>
      </c>
      <c r="F4" s="186" t="s">
        <v>131</v>
      </c>
      <c r="G4" s="186" t="s">
        <v>132</v>
      </c>
      <c r="H4" s="85"/>
      <c r="I4" s="172"/>
      <c r="J4" s="85"/>
      <c r="K4" s="85" t="s">
        <v>133</v>
      </c>
      <c r="L4" s="85" t="s">
        <v>134</v>
      </c>
      <c r="M4" s="158" t="s">
        <v>135</v>
      </c>
      <c r="AA4" s="140" t="e">
        <f>IF(OR(I4="Fail",ISBLANK(I4)),INDEX('Issue Code Table'!C:C,MATCH(L:L,'Issue Code Table'!A:A,0)),IF(K4="Critical",6,IF(K4="Significant",5,IF(K4="Moderate",3,2))))</f>
        <v>#N/A</v>
      </c>
    </row>
    <row r="5" spans="1:27" ht="75.75" customHeight="1" x14ac:dyDescent="0.25">
      <c r="A5" s="185" t="s">
        <v>136</v>
      </c>
      <c r="B5" s="185" t="s">
        <v>137</v>
      </c>
      <c r="C5" s="185" t="s">
        <v>138</v>
      </c>
      <c r="D5" s="185" t="s">
        <v>120</v>
      </c>
      <c r="E5" s="185" t="s">
        <v>139</v>
      </c>
      <c r="F5" s="185" t="s">
        <v>140</v>
      </c>
      <c r="G5" s="185" t="s">
        <v>141</v>
      </c>
      <c r="H5" s="85"/>
      <c r="I5" s="172"/>
      <c r="J5" s="85"/>
      <c r="K5" s="85" t="s">
        <v>142</v>
      </c>
      <c r="L5" s="85" t="s">
        <v>143</v>
      </c>
      <c r="M5" s="158" t="s">
        <v>144</v>
      </c>
      <c r="AA5" s="140">
        <f>IF(OR(I5="Fail",ISBLANK(I5)),INDEX('Issue Code Table'!C:C,MATCH(L:L,'Issue Code Table'!A:A,0)),IF(K5="Critical",6,IF(K5="Significant",5,IF(K5="Moderate",3,2))))</f>
        <v>2</v>
      </c>
    </row>
    <row r="6" spans="1:27" ht="75" x14ac:dyDescent="0.25">
      <c r="A6" s="185" t="s">
        <v>145</v>
      </c>
      <c r="B6" s="188" t="s">
        <v>146</v>
      </c>
      <c r="C6" s="188" t="s">
        <v>147</v>
      </c>
      <c r="D6" s="185" t="s">
        <v>120</v>
      </c>
      <c r="E6" s="186" t="s">
        <v>148</v>
      </c>
      <c r="F6" s="186" t="s">
        <v>149</v>
      </c>
      <c r="G6" s="187" t="s">
        <v>150</v>
      </c>
      <c r="H6" s="85"/>
      <c r="I6" s="172"/>
      <c r="J6" s="85"/>
      <c r="K6" s="165" t="s">
        <v>133</v>
      </c>
      <c r="L6" s="85" t="s">
        <v>151</v>
      </c>
      <c r="M6" s="158" t="s">
        <v>152</v>
      </c>
      <c r="AA6" s="140">
        <f>IF(OR(I6="Fail",ISBLANK(I6)),INDEX('Issue Code Table'!C:C,MATCH(L:L,'Issue Code Table'!A:A,0)),IF(K6="Critical",6,IF(K6="Significant",5,IF(K6="Moderate",3,2))))</f>
        <v>5</v>
      </c>
    </row>
    <row r="7" spans="1:27" ht="68.25" customHeight="1" x14ac:dyDescent="0.25">
      <c r="A7" s="185" t="s">
        <v>153</v>
      </c>
      <c r="B7" s="185" t="s">
        <v>154</v>
      </c>
      <c r="C7" s="185" t="s">
        <v>155</v>
      </c>
      <c r="D7" s="185" t="s">
        <v>156</v>
      </c>
      <c r="E7" s="185" t="s">
        <v>157</v>
      </c>
      <c r="F7" s="186" t="s">
        <v>158</v>
      </c>
      <c r="G7" s="186" t="s">
        <v>159</v>
      </c>
      <c r="H7" s="85"/>
      <c r="I7" s="172"/>
      <c r="J7" s="85"/>
      <c r="K7" s="85" t="s">
        <v>160</v>
      </c>
      <c r="L7" s="85" t="s">
        <v>161</v>
      </c>
      <c r="M7" s="158" t="s">
        <v>162</v>
      </c>
      <c r="AA7" s="140">
        <f>IF(OR(I7="Fail",ISBLANK(I7)),INDEX('Issue Code Table'!C:C,MATCH(L:L,'Issue Code Table'!A:A,0)),IF(K7="Critical",6,IF(K7="Significant",5,IF(K7="Moderate",3,2))))</f>
        <v>4</v>
      </c>
    </row>
    <row r="8" spans="1:27" ht="73.5" customHeight="1" x14ac:dyDescent="0.25">
      <c r="A8" s="185" t="s">
        <v>163</v>
      </c>
      <c r="B8" s="185" t="s">
        <v>164</v>
      </c>
      <c r="C8" s="185" t="s">
        <v>165</v>
      </c>
      <c r="D8" s="185" t="s">
        <v>120</v>
      </c>
      <c r="E8" s="185" t="s">
        <v>166</v>
      </c>
      <c r="F8" s="185" t="s">
        <v>167</v>
      </c>
      <c r="G8" s="185" t="s">
        <v>168</v>
      </c>
      <c r="H8" s="85"/>
      <c r="I8" s="172"/>
      <c r="J8" s="85"/>
      <c r="K8" s="85" t="s">
        <v>133</v>
      </c>
      <c r="L8" s="85" t="s">
        <v>169</v>
      </c>
      <c r="M8" s="158" t="s">
        <v>170</v>
      </c>
      <c r="AA8" s="140">
        <f>IF(OR(I8="Fail",ISBLANK(I8)),INDEX('Issue Code Table'!C:C,MATCH(L:L,'Issue Code Table'!A:A,0)),IF(K8="Critical",6,IF(K8="Significant",5,IF(K8="Moderate",3,2))))</f>
        <v>7</v>
      </c>
    </row>
    <row r="9" spans="1:27" ht="51" customHeight="1" x14ac:dyDescent="0.25">
      <c r="A9" s="185" t="s">
        <v>171</v>
      </c>
      <c r="B9" s="185" t="s">
        <v>172</v>
      </c>
      <c r="C9" s="185" t="s">
        <v>173</v>
      </c>
      <c r="D9" s="185" t="s">
        <v>120</v>
      </c>
      <c r="E9" s="185" t="s">
        <v>174</v>
      </c>
      <c r="F9" s="185" t="s">
        <v>175</v>
      </c>
      <c r="G9" s="185" t="s">
        <v>176</v>
      </c>
      <c r="H9" s="85"/>
      <c r="I9" s="172"/>
      <c r="J9" s="85"/>
      <c r="K9" s="85" t="s">
        <v>133</v>
      </c>
      <c r="L9" s="85" t="s">
        <v>177</v>
      </c>
      <c r="M9" s="158" t="s">
        <v>178</v>
      </c>
      <c r="AA9" s="140" t="e">
        <f>IF(OR(I9="Fail",ISBLANK(I9)),INDEX('Issue Code Table'!C:C,MATCH(L:L,'Issue Code Table'!A:A,0)),IF(K9="Critical",6,IF(K9="Significant",5,IF(K9="Moderate",3,2))))</f>
        <v>#N/A</v>
      </c>
    </row>
    <row r="10" spans="1:27" ht="50" x14ac:dyDescent="0.25">
      <c r="A10" s="185" t="s">
        <v>179</v>
      </c>
      <c r="B10" s="185" t="s">
        <v>180</v>
      </c>
      <c r="C10" s="185" t="s">
        <v>181</v>
      </c>
      <c r="D10" s="185" t="s">
        <v>120</v>
      </c>
      <c r="E10" s="185" t="s">
        <v>182</v>
      </c>
      <c r="F10" s="185" t="s">
        <v>183</v>
      </c>
      <c r="G10" s="185" t="s">
        <v>184</v>
      </c>
      <c r="H10" s="85"/>
      <c r="I10" s="172"/>
      <c r="J10" s="85" t="s">
        <v>185</v>
      </c>
      <c r="K10" s="85" t="s">
        <v>133</v>
      </c>
      <c r="L10" s="85" t="s">
        <v>186</v>
      </c>
      <c r="M10" s="158" t="s">
        <v>187</v>
      </c>
      <c r="AA10" s="140">
        <f>IF(OR(I10="Fail",ISBLANK(I10)),INDEX('Issue Code Table'!C:C,MATCH(L:L,'Issue Code Table'!A:A,0)),IF(K10="Critical",6,IF(K10="Significant",5,IF(K10="Moderate",3,2))))</f>
        <v>6</v>
      </c>
    </row>
    <row r="11" spans="1:27" ht="75" customHeight="1" x14ac:dyDescent="0.25">
      <c r="A11" s="185" t="s">
        <v>188</v>
      </c>
      <c r="B11" s="185" t="s">
        <v>180</v>
      </c>
      <c r="C11" s="185" t="s">
        <v>181</v>
      </c>
      <c r="D11" s="185" t="s">
        <v>120</v>
      </c>
      <c r="E11" s="185" t="s">
        <v>189</v>
      </c>
      <c r="F11" s="185" t="s">
        <v>190</v>
      </c>
      <c r="G11" s="185" t="s">
        <v>191</v>
      </c>
      <c r="H11" s="85"/>
      <c r="I11" s="172"/>
      <c r="J11" s="85"/>
      <c r="K11" s="85" t="s">
        <v>160</v>
      </c>
      <c r="L11" s="85" t="s">
        <v>192</v>
      </c>
      <c r="M11" s="158" t="s">
        <v>193</v>
      </c>
      <c r="AA11" s="140">
        <f>IF(OR(I11="Fail",ISBLANK(I11)),INDEX('Issue Code Table'!C:C,MATCH(L:L,'Issue Code Table'!A:A,0)),IF(K11="Critical",6,IF(K11="Significant",5,IF(K11="Moderate",3,2))))</f>
        <v>4</v>
      </c>
    </row>
    <row r="12" spans="1:27" ht="78.75" customHeight="1" x14ac:dyDescent="0.25">
      <c r="A12" s="185" t="s">
        <v>194</v>
      </c>
      <c r="B12" s="185" t="s">
        <v>180</v>
      </c>
      <c r="C12" s="185" t="s">
        <v>181</v>
      </c>
      <c r="D12" s="185" t="s">
        <v>120</v>
      </c>
      <c r="E12" s="185" t="s">
        <v>195</v>
      </c>
      <c r="F12" s="185" t="s">
        <v>196</v>
      </c>
      <c r="G12" s="185" t="s">
        <v>197</v>
      </c>
      <c r="H12" s="85"/>
      <c r="I12" s="172"/>
      <c r="J12" s="85" t="s">
        <v>198</v>
      </c>
      <c r="K12" s="85" t="s">
        <v>133</v>
      </c>
      <c r="L12" s="85" t="s">
        <v>199</v>
      </c>
      <c r="M12" s="158" t="s">
        <v>200</v>
      </c>
      <c r="AA12" s="140">
        <f>IF(OR(I12="Fail",ISBLANK(I12)),INDEX('Issue Code Table'!C:C,MATCH(L:L,'Issue Code Table'!A:A,0)),IF(K12="Critical",6,IF(K12="Significant",5,IF(K12="Moderate",3,2))))</f>
        <v>5</v>
      </c>
    </row>
    <row r="13" spans="1:27" ht="48.75" customHeight="1" x14ac:dyDescent="0.25">
      <c r="A13" s="185" t="s">
        <v>201</v>
      </c>
      <c r="B13" s="185" t="s">
        <v>180</v>
      </c>
      <c r="C13" s="185" t="s">
        <v>181</v>
      </c>
      <c r="D13" s="185" t="s">
        <v>120</v>
      </c>
      <c r="E13" s="185" t="s">
        <v>202</v>
      </c>
      <c r="F13" s="189" t="s">
        <v>203</v>
      </c>
      <c r="G13" s="189" t="s">
        <v>204</v>
      </c>
      <c r="H13" s="85"/>
      <c r="I13" s="172"/>
      <c r="J13" s="85"/>
      <c r="K13" s="85" t="s">
        <v>160</v>
      </c>
      <c r="L13" s="85" t="s">
        <v>205</v>
      </c>
      <c r="M13" s="158" t="s">
        <v>206</v>
      </c>
      <c r="AA13" s="140">
        <f>IF(OR(I13="Fail",ISBLANK(I13)),INDEX('Issue Code Table'!C:C,MATCH(L:L,'Issue Code Table'!A:A,0)),IF(K13="Critical",6,IF(K13="Significant",5,IF(K13="Moderate",3,2))))</f>
        <v>3</v>
      </c>
    </row>
    <row r="14" spans="1:27" ht="74.25" customHeight="1" x14ac:dyDescent="0.25">
      <c r="A14" s="185" t="s">
        <v>207</v>
      </c>
      <c r="B14" s="85" t="s">
        <v>208</v>
      </c>
      <c r="C14" s="85" t="s">
        <v>209</v>
      </c>
      <c r="D14" s="85" t="s">
        <v>210</v>
      </c>
      <c r="E14" s="85" t="s">
        <v>211</v>
      </c>
      <c r="F14" s="85" t="s">
        <v>212</v>
      </c>
      <c r="G14" s="85" t="s">
        <v>213</v>
      </c>
      <c r="H14" s="85"/>
      <c r="I14" s="172"/>
      <c r="J14" s="165" t="s">
        <v>120</v>
      </c>
      <c r="K14" s="85" t="s">
        <v>133</v>
      </c>
      <c r="L14" s="195" t="s">
        <v>214</v>
      </c>
      <c r="M14" s="174" t="s">
        <v>215</v>
      </c>
      <c r="AA14" s="140">
        <f>IF(OR(I14="Fail",ISBLANK(I14)),INDEX('Issue Code Table'!C:C,MATCH(L:L,'Issue Code Table'!A:A,0)),IF(K14="Critical",6,IF(K14="Significant",5,IF(K14="Moderate",3,2))))</f>
        <v>5</v>
      </c>
    </row>
    <row r="15" spans="1:27" ht="55.5" customHeight="1" x14ac:dyDescent="0.25">
      <c r="A15" s="185" t="s">
        <v>216</v>
      </c>
      <c r="B15" s="185" t="s">
        <v>217</v>
      </c>
      <c r="C15" s="185" t="s">
        <v>218</v>
      </c>
      <c r="D15" s="185" t="s">
        <v>120</v>
      </c>
      <c r="E15" s="185" t="s">
        <v>219</v>
      </c>
      <c r="F15" s="185" t="s">
        <v>220</v>
      </c>
      <c r="G15" s="185" t="s">
        <v>221</v>
      </c>
      <c r="H15" s="85"/>
      <c r="I15" s="172"/>
      <c r="J15" s="85"/>
      <c r="K15" s="85" t="s">
        <v>133</v>
      </c>
      <c r="L15" s="85" t="s">
        <v>222</v>
      </c>
      <c r="M15" s="158" t="s">
        <v>223</v>
      </c>
      <c r="AA15" s="140" t="e">
        <f>IF(OR(I15="Fail",ISBLANK(I15)),INDEX('Issue Code Table'!C:C,MATCH(L:L,'Issue Code Table'!A:A,0)),IF(K15="Critical",6,IF(K15="Significant",5,IF(K15="Moderate",3,2))))</f>
        <v>#N/A</v>
      </c>
    </row>
    <row r="16" spans="1:27" ht="59.25" customHeight="1" x14ac:dyDescent="0.25">
      <c r="A16" s="185" t="s">
        <v>224</v>
      </c>
      <c r="B16" s="185" t="s">
        <v>217</v>
      </c>
      <c r="C16" s="185" t="s">
        <v>218</v>
      </c>
      <c r="D16" s="185" t="s">
        <v>120</v>
      </c>
      <c r="E16" s="185" t="s">
        <v>225</v>
      </c>
      <c r="F16" s="185" t="s">
        <v>226</v>
      </c>
      <c r="G16" s="185" t="s">
        <v>227</v>
      </c>
      <c r="H16" s="85"/>
      <c r="I16" s="172"/>
      <c r="J16" s="85"/>
      <c r="K16" s="85" t="s">
        <v>133</v>
      </c>
      <c r="L16" s="85" t="s">
        <v>228</v>
      </c>
      <c r="M16" s="158" t="s">
        <v>229</v>
      </c>
      <c r="AA16" s="140" t="e">
        <f>IF(OR(I16="Fail",ISBLANK(I16)),INDEX('Issue Code Table'!C:C,MATCH(L:L,'Issue Code Table'!A:A,0)),IF(K16="Critical",6,IF(K16="Significant",5,IF(K16="Moderate",3,2))))</f>
        <v>#N/A</v>
      </c>
    </row>
    <row r="17" spans="1:27" ht="37.5" x14ac:dyDescent="0.25">
      <c r="A17" s="185" t="s">
        <v>230</v>
      </c>
      <c r="B17" s="185" t="s">
        <v>217</v>
      </c>
      <c r="C17" s="185" t="s">
        <v>218</v>
      </c>
      <c r="D17" s="185" t="s">
        <v>120</v>
      </c>
      <c r="E17" s="185" t="s">
        <v>231</v>
      </c>
      <c r="F17" s="185" t="s">
        <v>232</v>
      </c>
      <c r="G17" s="185" t="s">
        <v>233</v>
      </c>
      <c r="H17" s="85"/>
      <c r="I17" s="172"/>
      <c r="J17" s="85"/>
      <c r="K17" s="85" t="s">
        <v>133</v>
      </c>
      <c r="L17" s="85" t="s">
        <v>234</v>
      </c>
      <c r="M17" s="158" t="s">
        <v>235</v>
      </c>
      <c r="AA17" s="140" t="e">
        <f>IF(OR(I17="Fail",ISBLANK(I17)),INDEX('Issue Code Table'!C:C,MATCH(L:L,'Issue Code Table'!A:A,0)),IF(K17="Critical",6,IF(K17="Significant",5,IF(K17="Moderate",3,2))))</f>
        <v>#N/A</v>
      </c>
    </row>
    <row r="18" spans="1:27" ht="64.5" customHeight="1" x14ac:dyDescent="0.25">
      <c r="A18" s="185" t="s">
        <v>236</v>
      </c>
      <c r="B18" s="186" t="s">
        <v>237</v>
      </c>
      <c r="C18" s="186" t="s">
        <v>238</v>
      </c>
      <c r="D18" s="185" t="s">
        <v>120</v>
      </c>
      <c r="E18" s="186" t="s">
        <v>239</v>
      </c>
      <c r="F18" s="186" t="s">
        <v>240</v>
      </c>
      <c r="G18" s="186" t="s">
        <v>241</v>
      </c>
      <c r="H18" s="85"/>
      <c r="I18" s="172"/>
      <c r="J18" s="85" t="s">
        <v>242</v>
      </c>
      <c r="K18" s="85" t="s">
        <v>160</v>
      </c>
      <c r="L18" s="85" t="s">
        <v>243</v>
      </c>
      <c r="M18" s="165" t="s">
        <v>244</v>
      </c>
      <c r="AA18" s="140" t="e">
        <f>IF(OR(I18="Fail",ISBLANK(I18)),INDEX('Issue Code Table'!C:C,MATCH(L:L,'Issue Code Table'!A:A,0)),IF(K18="Critical",6,IF(K18="Significant",5,IF(K18="Moderate",3,2))))</f>
        <v>#N/A</v>
      </c>
    </row>
    <row r="19" spans="1:27" ht="58.5" customHeight="1" x14ac:dyDescent="0.25">
      <c r="A19" s="185" t="s">
        <v>245</v>
      </c>
      <c r="B19" s="185" t="s">
        <v>246</v>
      </c>
      <c r="C19" s="185" t="s">
        <v>247</v>
      </c>
      <c r="D19" s="185" t="s">
        <v>120</v>
      </c>
      <c r="E19" s="185" t="s">
        <v>248</v>
      </c>
      <c r="F19" s="185" t="s">
        <v>249</v>
      </c>
      <c r="G19" s="185" t="s">
        <v>250</v>
      </c>
      <c r="H19" s="85"/>
      <c r="I19" s="172"/>
      <c r="J19" s="85"/>
      <c r="K19" s="85" t="s">
        <v>133</v>
      </c>
      <c r="L19" s="85" t="s">
        <v>251</v>
      </c>
      <c r="M19" s="158" t="s">
        <v>252</v>
      </c>
      <c r="AA19" s="140" t="e">
        <f>IF(OR(I19="Fail",ISBLANK(I19)),INDEX('Issue Code Table'!C:C,MATCH(L:L,'Issue Code Table'!A:A,0)),IF(K19="Critical",6,IF(K19="Significant",5,IF(K19="Moderate",3,2))))</f>
        <v>#N/A</v>
      </c>
    </row>
    <row r="20" spans="1:27" ht="63.75" customHeight="1" x14ac:dyDescent="0.25">
      <c r="A20" s="185" t="s">
        <v>253</v>
      </c>
      <c r="B20" s="185" t="s">
        <v>254</v>
      </c>
      <c r="C20" s="185" t="s">
        <v>255</v>
      </c>
      <c r="D20" s="185" t="s">
        <v>120</v>
      </c>
      <c r="E20" s="186" t="s">
        <v>256</v>
      </c>
      <c r="F20" s="186" t="s">
        <v>257</v>
      </c>
      <c r="G20" s="186" t="s">
        <v>258</v>
      </c>
      <c r="H20" s="85"/>
      <c r="I20" s="172"/>
      <c r="J20" s="85"/>
      <c r="K20" s="85" t="s">
        <v>133</v>
      </c>
      <c r="L20" s="85" t="s">
        <v>259</v>
      </c>
      <c r="M20" s="158" t="s">
        <v>260</v>
      </c>
      <c r="AA20" s="140" t="e">
        <f>IF(OR(I20="Fail",ISBLANK(I20)),INDEX('Issue Code Table'!C:C,MATCH(L:L,'Issue Code Table'!A:A,0)),IF(K20="Critical",6,IF(K20="Significant",5,IF(K20="Moderate",3,2))))</f>
        <v>#N/A</v>
      </c>
    </row>
    <row r="21" spans="1:27" ht="57.75" customHeight="1" x14ac:dyDescent="0.25">
      <c r="A21" s="185" t="s">
        <v>261</v>
      </c>
      <c r="B21" s="190" t="s">
        <v>262</v>
      </c>
      <c r="C21" s="190" t="s">
        <v>263</v>
      </c>
      <c r="D21" s="185" t="s">
        <v>120</v>
      </c>
      <c r="E21" s="189" t="s">
        <v>264</v>
      </c>
      <c r="F21" s="186" t="s">
        <v>265</v>
      </c>
      <c r="G21" s="189" t="s">
        <v>266</v>
      </c>
      <c r="H21" s="85"/>
      <c r="I21" s="172"/>
      <c r="J21" s="85"/>
      <c r="K21" s="85" t="s">
        <v>160</v>
      </c>
      <c r="L21" s="85" t="s">
        <v>267</v>
      </c>
      <c r="M21" s="158" t="s">
        <v>268</v>
      </c>
      <c r="AA21" s="140" t="e">
        <f>IF(OR(I21="Fail",ISBLANK(I21)),INDEX('Issue Code Table'!C:C,MATCH(L:L,'Issue Code Table'!A:A,0)),IF(K21="Critical",6,IF(K21="Significant",5,IF(K21="Moderate",3,2))))</f>
        <v>#N/A</v>
      </c>
    </row>
    <row r="22" spans="1:27" ht="63.75" customHeight="1" x14ac:dyDescent="0.25">
      <c r="A22" s="185" t="s">
        <v>269</v>
      </c>
      <c r="B22" s="186" t="s">
        <v>270</v>
      </c>
      <c r="C22" s="186" t="s">
        <v>271</v>
      </c>
      <c r="D22" s="185" t="s">
        <v>120</v>
      </c>
      <c r="E22" s="186" t="s">
        <v>272</v>
      </c>
      <c r="F22" s="190" t="s">
        <v>273</v>
      </c>
      <c r="G22" s="186" t="s">
        <v>274</v>
      </c>
      <c r="H22" s="85"/>
      <c r="I22" s="172"/>
      <c r="J22" s="85"/>
      <c r="K22" s="85" t="s">
        <v>160</v>
      </c>
      <c r="L22" s="85" t="s">
        <v>275</v>
      </c>
      <c r="M22" s="173" t="s">
        <v>276</v>
      </c>
      <c r="AA22" s="140">
        <f>IF(OR(I22="Fail",ISBLANK(I22)),INDEX('Issue Code Table'!C:C,MATCH(L:L,'Issue Code Table'!A:A,0)),IF(K22="Critical",6,IF(K22="Significant",5,IF(K22="Moderate",3,2))))</f>
        <v>4</v>
      </c>
    </row>
    <row r="23" spans="1:27" ht="66.75" customHeight="1" x14ac:dyDescent="0.25">
      <c r="A23" s="185" t="s">
        <v>277</v>
      </c>
      <c r="B23" s="188" t="s">
        <v>270</v>
      </c>
      <c r="C23" s="188" t="s">
        <v>271</v>
      </c>
      <c r="D23" s="186" t="s">
        <v>278</v>
      </c>
      <c r="E23" s="187" t="s">
        <v>279</v>
      </c>
      <c r="F23" s="187" t="s">
        <v>280</v>
      </c>
      <c r="G23" s="187" t="s">
        <v>281</v>
      </c>
      <c r="H23" s="166"/>
      <c r="I23" s="172"/>
      <c r="J23" s="167"/>
      <c r="K23" s="85" t="s">
        <v>160</v>
      </c>
      <c r="L23" s="85" t="s">
        <v>282</v>
      </c>
      <c r="M23" s="173" t="s">
        <v>283</v>
      </c>
      <c r="AA23" s="140">
        <f>IF(OR(I23="Fail",ISBLANK(I23)),INDEX('Issue Code Table'!C:C,MATCH(L:L,'Issue Code Table'!A:A,0)),IF(K23="Critical",6,IF(K23="Significant",5,IF(K23="Moderate",3,2))))</f>
        <v>2</v>
      </c>
    </row>
    <row r="24" spans="1:27" ht="69" customHeight="1" x14ac:dyDescent="0.25">
      <c r="A24" s="185" t="s">
        <v>284</v>
      </c>
      <c r="B24" s="186" t="s">
        <v>285</v>
      </c>
      <c r="C24" s="186" t="s">
        <v>286</v>
      </c>
      <c r="D24" s="185" t="s">
        <v>156</v>
      </c>
      <c r="E24" s="186" t="s">
        <v>287</v>
      </c>
      <c r="F24" s="186" t="s">
        <v>288</v>
      </c>
      <c r="G24" s="186" t="s">
        <v>289</v>
      </c>
      <c r="H24" s="85"/>
      <c r="I24" s="172"/>
      <c r="J24" s="85"/>
      <c r="K24" s="85" t="s">
        <v>160</v>
      </c>
      <c r="L24" s="85" t="s">
        <v>290</v>
      </c>
      <c r="M24" s="173" t="s">
        <v>291</v>
      </c>
      <c r="AA24" s="140">
        <f>IF(OR(I24="Fail",ISBLANK(I24)),INDEX('Issue Code Table'!C:C,MATCH(L:L,'Issue Code Table'!A:A,0)),IF(K24="Critical",6,IF(K24="Significant",5,IF(K24="Moderate",3,2))))</f>
        <v>4</v>
      </c>
    </row>
    <row r="25" spans="1:27" ht="66.75" customHeight="1" x14ac:dyDescent="0.25">
      <c r="A25" s="185" t="s">
        <v>292</v>
      </c>
      <c r="B25" s="186" t="s">
        <v>293</v>
      </c>
      <c r="C25" s="186" t="s">
        <v>294</v>
      </c>
      <c r="D25" s="185" t="s">
        <v>120</v>
      </c>
      <c r="E25" s="185" t="s">
        <v>295</v>
      </c>
      <c r="F25" s="186" t="s">
        <v>296</v>
      </c>
      <c r="G25" s="186" t="s">
        <v>297</v>
      </c>
      <c r="H25" s="85"/>
      <c r="I25" s="172"/>
      <c r="J25" s="85"/>
      <c r="K25" s="85" t="s">
        <v>133</v>
      </c>
      <c r="L25" s="85" t="s">
        <v>298</v>
      </c>
      <c r="M25" s="158" t="s">
        <v>299</v>
      </c>
      <c r="AA25" s="140">
        <f>IF(OR(I25="Fail",ISBLANK(I25)),INDEX('Issue Code Table'!C:C,MATCH(L:L,'Issue Code Table'!A:A,0)),IF(K25="Critical",6,IF(K25="Significant",5,IF(K25="Moderate",3,2))))</f>
        <v>5</v>
      </c>
    </row>
    <row r="26" spans="1:27" ht="72" customHeight="1" x14ac:dyDescent="0.25">
      <c r="A26" s="185" t="s">
        <v>300</v>
      </c>
      <c r="B26" s="185" t="s">
        <v>301</v>
      </c>
      <c r="C26" s="185" t="s">
        <v>302</v>
      </c>
      <c r="D26" s="185" t="s">
        <v>120</v>
      </c>
      <c r="E26" s="186" t="s">
        <v>303</v>
      </c>
      <c r="F26" s="185" t="s">
        <v>304</v>
      </c>
      <c r="G26" s="185" t="s">
        <v>305</v>
      </c>
      <c r="H26" s="85"/>
      <c r="I26" s="172"/>
      <c r="J26" s="85"/>
      <c r="K26" s="85" t="s">
        <v>142</v>
      </c>
      <c r="L26" s="85" t="s">
        <v>306</v>
      </c>
      <c r="M26" s="158" t="s">
        <v>307</v>
      </c>
      <c r="AA26" s="140" t="e">
        <f>IF(OR(I26="Fail",ISBLANK(I26)),INDEX('Issue Code Table'!C:C,MATCH(L:L,'Issue Code Table'!A:A,0)),IF(K26="Critical",6,IF(K26="Significant",5,IF(K26="Moderate",3,2))))</f>
        <v>#N/A</v>
      </c>
    </row>
    <row r="27" spans="1:27" ht="67.5" customHeight="1" x14ac:dyDescent="0.25">
      <c r="A27" s="185" t="s">
        <v>308</v>
      </c>
      <c r="B27" s="187" t="s">
        <v>309</v>
      </c>
      <c r="C27" s="187" t="s">
        <v>310</v>
      </c>
      <c r="D27" s="185" t="s">
        <v>120</v>
      </c>
      <c r="E27" s="186" t="s">
        <v>311</v>
      </c>
      <c r="F27" s="186" t="s">
        <v>1360</v>
      </c>
      <c r="G27" s="186" t="s">
        <v>312</v>
      </c>
      <c r="H27" s="85"/>
      <c r="I27" s="172"/>
      <c r="J27" s="85" t="s">
        <v>1361</v>
      </c>
      <c r="K27" s="85" t="s">
        <v>133</v>
      </c>
      <c r="L27" s="201" t="s">
        <v>313</v>
      </c>
      <c r="M27" s="201" t="s">
        <v>314</v>
      </c>
      <c r="AA27" s="140">
        <f>IF(OR(I27="Fail",ISBLANK(I27)),INDEX('Issue Code Table'!C:C,MATCH(L:L,'Issue Code Table'!A:A,0)),IF(K27="Critical",6,IF(K27="Significant",5,IF(K27="Moderate",3,2))))</f>
        <v>6</v>
      </c>
    </row>
    <row r="28" spans="1:27" ht="67.5" customHeight="1" x14ac:dyDescent="0.25">
      <c r="A28" s="185" t="s">
        <v>315</v>
      </c>
      <c r="B28" s="186" t="s">
        <v>316</v>
      </c>
      <c r="C28" s="186" t="s">
        <v>317</v>
      </c>
      <c r="D28" s="191" t="s">
        <v>120</v>
      </c>
      <c r="E28" s="191" t="s">
        <v>318</v>
      </c>
      <c r="F28" s="192" t="s">
        <v>319</v>
      </c>
      <c r="G28" s="192" t="s">
        <v>320</v>
      </c>
      <c r="H28" s="174"/>
      <c r="I28" s="172"/>
      <c r="J28" s="85"/>
      <c r="K28" s="85" t="s">
        <v>160</v>
      </c>
      <c r="L28" s="85" t="s">
        <v>321</v>
      </c>
      <c r="M28" s="158" t="s">
        <v>322</v>
      </c>
      <c r="AA28" s="140">
        <f>IF(OR(I28="Fail",ISBLANK(I28)),INDEX('Issue Code Table'!C:C,MATCH(L:L,'Issue Code Table'!A:A,0)),IF(K28="Critical",6,IF(K28="Significant",5,IF(K28="Moderate",3,2))))</f>
        <v>4</v>
      </c>
    </row>
    <row r="29" spans="1:27" ht="58" customHeight="1" x14ac:dyDescent="0.35">
      <c r="A29" s="185" t="s">
        <v>323</v>
      </c>
      <c r="B29" s="188" t="s">
        <v>324</v>
      </c>
      <c r="C29" s="199" t="s">
        <v>325</v>
      </c>
      <c r="D29" s="191" t="s">
        <v>120</v>
      </c>
      <c r="E29" s="187" t="s">
        <v>326</v>
      </c>
      <c r="F29" s="187" t="s">
        <v>1398</v>
      </c>
      <c r="G29" s="187" t="s">
        <v>327</v>
      </c>
      <c r="H29" s="200"/>
      <c r="I29" s="172"/>
      <c r="J29" s="167"/>
      <c r="K29" s="165" t="s">
        <v>142</v>
      </c>
      <c r="L29" s="85" t="s">
        <v>328</v>
      </c>
      <c r="M29" s="158" t="s">
        <v>329</v>
      </c>
      <c r="AA29" s="140">
        <f>IF(OR(I29="Fail",ISBLANK(I29)),INDEX('Issue Code Table'!C:C,MATCH(L:L,'Issue Code Table'!A:A,0)),IF(K29="Critical",6,IF(K29="Significant",5,IF(K29="Moderate",3,2))))</f>
        <v>2</v>
      </c>
    </row>
    <row r="30" spans="1:27" x14ac:dyDescent="0.25">
      <c r="A30" s="171"/>
      <c r="B30" s="171"/>
      <c r="C30" s="74"/>
      <c r="D30" s="63"/>
      <c r="E30" s="63"/>
      <c r="F30" s="63"/>
      <c r="G30" s="63"/>
      <c r="H30" s="63"/>
      <c r="I30" s="63"/>
      <c r="J30" s="63"/>
      <c r="K30" s="63"/>
      <c r="L30" s="159"/>
      <c r="M30" s="159"/>
      <c r="AA30" s="159"/>
    </row>
    <row r="32" spans="1:27" ht="16.5" hidden="1" customHeight="1" x14ac:dyDescent="0.25"/>
    <row r="33" spans="8:8" hidden="1" x14ac:dyDescent="0.25">
      <c r="H33" t="s">
        <v>330</v>
      </c>
    </row>
    <row r="34" spans="8:8" hidden="1" x14ac:dyDescent="0.25">
      <c r="H34" t="s">
        <v>56</v>
      </c>
    </row>
    <row r="35" spans="8:8" hidden="1" x14ac:dyDescent="0.25">
      <c r="H35" t="s">
        <v>57</v>
      </c>
    </row>
    <row r="36" spans="8:8" hidden="1" x14ac:dyDescent="0.25">
      <c r="H36" t="s">
        <v>45</v>
      </c>
    </row>
    <row r="37" spans="8:8" hidden="1" x14ac:dyDescent="0.25">
      <c r="H37" t="s">
        <v>331</v>
      </c>
    </row>
    <row r="38" spans="8:8" hidden="1" x14ac:dyDescent="0.25">
      <c r="H38" t="s">
        <v>332</v>
      </c>
    </row>
    <row r="39" spans="8:8" hidden="1" x14ac:dyDescent="0.25">
      <c r="H39" t="s">
        <v>278</v>
      </c>
    </row>
    <row r="40" spans="8:8" hidden="1" x14ac:dyDescent="0.25"/>
    <row r="41" spans="8:8" hidden="1" x14ac:dyDescent="0.25"/>
    <row r="42" spans="8:8" hidden="1" x14ac:dyDescent="0.25">
      <c r="H42" s="134" t="s">
        <v>333</v>
      </c>
    </row>
    <row r="43" spans="8:8" hidden="1" x14ac:dyDescent="0.25">
      <c r="H43" s="135" t="s">
        <v>124</v>
      </c>
    </row>
    <row r="44" spans="8:8" hidden="1" x14ac:dyDescent="0.25">
      <c r="H44" s="134" t="s">
        <v>133</v>
      </c>
    </row>
    <row r="45" spans="8:8" hidden="1" x14ac:dyDescent="0.25">
      <c r="H45" s="134" t="s">
        <v>160</v>
      </c>
    </row>
    <row r="46" spans="8:8" hidden="1" x14ac:dyDescent="0.25">
      <c r="H46" s="134" t="s">
        <v>142</v>
      </c>
    </row>
    <row r="47" spans="8:8" hidden="1" x14ac:dyDescent="0.25"/>
    <row r="48" spans="8:8" hidden="1" x14ac:dyDescent="0.25"/>
    <row r="49" hidden="1" x14ac:dyDescent="0.25"/>
    <row r="50" hidden="1" x14ac:dyDescent="0.25"/>
  </sheetData>
  <protectedRanges>
    <protectedRange password="E1A2" sqref="L4:L5 L10:L13 L19 L22 L7:L8 L15:L17" name="Range1"/>
    <protectedRange password="E1A2" sqref="AA3:AA29" name="Range1_1_1_1"/>
    <protectedRange password="E1A2" sqref="L2:M2" name="Range1_5_1_1"/>
    <protectedRange password="E1A2" sqref="AA2" name="Range1_1_2"/>
    <protectedRange password="E1A2" sqref="L18" name="Range1_1"/>
    <protectedRange password="E1A2" sqref="L20" name="Range1_9"/>
    <protectedRange password="E1A2" sqref="L26" name="Range1_6"/>
    <protectedRange password="E1A2" sqref="L3" name="Range1_1_1"/>
    <protectedRange password="E1A2" sqref="L14:M14" name="Range1_3"/>
  </protectedRanges>
  <autoFilter ref="A2:AA29" xr:uid="{00000000-0009-0000-0000-000003000000}"/>
  <phoneticPr fontId="2" type="noConversion"/>
  <conditionalFormatting sqref="J18">
    <cfRule type="cellIs" dxfId="6" priority="38" stopIfTrue="1" operator="equal">
      <formula>"Pass"</formula>
    </cfRule>
    <cfRule type="cellIs" dxfId="5" priority="39" stopIfTrue="1" operator="equal">
      <formula>"Fail"</formula>
    </cfRule>
    <cfRule type="cellIs" dxfId="4" priority="40" stopIfTrue="1" operator="equal">
      <formula>"Info"</formula>
    </cfRule>
  </conditionalFormatting>
  <conditionalFormatting sqref="I3:I29">
    <cfRule type="cellIs" dxfId="3" priority="15" stopIfTrue="1" operator="equal">
      <formula>"Fail"</formula>
    </cfRule>
    <cfRule type="cellIs" dxfId="2" priority="16" stopIfTrue="1" operator="equal">
      <formula>"Pass"</formula>
    </cfRule>
    <cfRule type="cellIs" dxfId="1" priority="17" stopIfTrue="1" operator="equal">
      <formula>"Info"</formula>
    </cfRule>
  </conditionalFormatting>
  <conditionalFormatting sqref="L3:L29">
    <cfRule type="expression" dxfId="0" priority="64" stopIfTrue="1">
      <formula>ISERROR(AA3)</formula>
    </cfRule>
  </conditionalFormatting>
  <dataValidations count="2">
    <dataValidation type="list" allowBlank="1" showInputMessage="1" showErrorMessage="1" sqref="I3:I29" xr:uid="{00000000-0002-0000-0300-000001000000}">
      <formula1>$H$34:$H$37</formula1>
    </dataValidation>
    <dataValidation type="list" allowBlank="1" showInputMessage="1" showErrorMessage="1" sqref="K3:K29" xr:uid="{00000000-0002-0000-0300-000002000000}">
      <formula1>$H$43:$H$46</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5"/>
  <sheetViews>
    <sheetView showGridLines="0" zoomScale="80" zoomScaleNormal="80" workbookViewId="0">
      <pane ySplit="1" topLeftCell="A2" activePane="bottomLeft" state="frozen"/>
      <selection pane="bottomLeft" activeCell="A20" sqref="A20"/>
    </sheetView>
  </sheetViews>
  <sheetFormatPr defaultRowHeight="12.5" x14ac:dyDescent="0.25"/>
  <cols>
    <col min="2" max="2" width="13.26953125" customWidth="1"/>
    <col min="3" max="3" width="85.26953125" customWidth="1"/>
    <col min="4" max="4" width="22.453125" customWidth="1"/>
  </cols>
  <sheetData>
    <row r="1" spans="1:4" ht="13" x14ac:dyDescent="0.3">
      <c r="A1" s="6" t="s">
        <v>334</v>
      </c>
      <c r="B1" s="7"/>
      <c r="C1" s="7"/>
      <c r="D1" s="7"/>
    </row>
    <row r="2" spans="1:4" ht="12.75" customHeight="1" x14ac:dyDescent="0.25">
      <c r="A2" s="19" t="s">
        <v>335</v>
      </c>
      <c r="B2" s="19" t="s">
        <v>336</v>
      </c>
      <c r="C2" s="19" t="s">
        <v>337</v>
      </c>
      <c r="D2" s="19" t="s">
        <v>338</v>
      </c>
    </row>
    <row r="3" spans="1:4" x14ac:dyDescent="0.25">
      <c r="A3" s="72">
        <v>1</v>
      </c>
      <c r="B3" s="71">
        <v>41740</v>
      </c>
      <c r="C3" s="73" t="s">
        <v>339</v>
      </c>
      <c r="D3" s="68" t="s">
        <v>0</v>
      </c>
    </row>
    <row r="4" spans="1:4" ht="25" x14ac:dyDescent="0.25">
      <c r="A4" s="70">
        <v>1.1000000000000001</v>
      </c>
      <c r="B4" s="71">
        <v>42079</v>
      </c>
      <c r="C4" s="136" t="s">
        <v>340</v>
      </c>
      <c r="D4" s="68" t="s">
        <v>0</v>
      </c>
    </row>
    <row r="5" spans="1:4" x14ac:dyDescent="0.25">
      <c r="A5" s="70">
        <v>1.1000000000000001</v>
      </c>
      <c r="B5" s="71">
        <v>42158</v>
      </c>
      <c r="C5" s="141" t="s">
        <v>341</v>
      </c>
      <c r="D5" s="68" t="s">
        <v>0</v>
      </c>
    </row>
    <row r="6" spans="1:4" x14ac:dyDescent="0.25">
      <c r="A6" s="70">
        <v>1.2</v>
      </c>
      <c r="B6" s="71">
        <v>42243</v>
      </c>
      <c r="C6" s="69" t="s">
        <v>342</v>
      </c>
      <c r="D6" s="68" t="s">
        <v>0</v>
      </c>
    </row>
    <row r="7" spans="1:4" ht="25" x14ac:dyDescent="0.25">
      <c r="A7" s="70">
        <v>2</v>
      </c>
      <c r="B7" s="4">
        <v>42454</v>
      </c>
      <c r="C7" s="136" t="s">
        <v>343</v>
      </c>
      <c r="D7" s="68" t="s">
        <v>0</v>
      </c>
    </row>
    <row r="8" spans="1:4" x14ac:dyDescent="0.25">
      <c r="A8" s="175">
        <v>2.1</v>
      </c>
      <c r="B8" s="176">
        <v>42735</v>
      </c>
      <c r="C8" s="158" t="s">
        <v>344</v>
      </c>
      <c r="D8" s="68" t="s">
        <v>0</v>
      </c>
    </row>
    <row r="9" spans="1:4" x14ac:dyDescent="0.25">
      <c r="A9" s="2">
        <v>2.1</v>
      </c>
      <c r="B9" s="4">
        <v>42766</v>
      </c>
      <c r="C9" s="3" t="s">
        <v>345</v>
      </c>
      <c r="D9" s="68" t="s">
        <v>0</v>
      </c>
    </row>
    <row r="10" spans="1:4" x14ac:dyDescent="0.25">
      <c r="A10" s="2">
        <v>2.1</v>
      </c>
      <c r="B10" s="4">
        <v>43008</v>
      </c>
      <c r="C10" s="3" t="s">
        <v>346</v>
      </c>
      <c r="D10" s="68" t="s">
        <v>0</v>
      </c>
    </row>
    <row r="11" spans="1:4" x14ac:dyDescent="0.25">
      <c r="A11" s="2">
        <v>2.1</v>
      </c>
      <c r="B11" s="4">
        <v>43373</v>
      </c>
      <c r="C11" s="68" t="s">
        <v>1372</v>
      </c>
      <c r="D11" s="68" t="s">
        <v>0</v>
      </c>
    </row>
    <row r="12" spans="1:4" x14ac:dyDescent="0.25">
      <c r="A12" s="193">
        <v>2.1</v>
      </c>
      <c r="B12" s="194">
        <v>43555</v>
      </c>
      <c r="C12" s="158" t="s">
        <v>347</v>
      </c>
      <c r="D12" s="68" t="s">
        <v>0</v>
      </c>
    </row>
    <row r="13" spans="1:4" x14ac:dyDescent="0.25">
      <c r="A13" s="193">
        <v>2.2000000000000002</v>
      </c>
      <c r="B13" s="194">
        <v>43738</v>
      </c>
      <c r="C13" s="158" t="s">
        <v>348</v>
      </c>
      <c r="D13" s="68" t="s">
        <v>0</v>
      </c>
    </row>
    <row r="14" spans="1:4" x14ac:dyDescent="0.25">
      <c r="A14" s="193">
        <v>2.2999999999999998</v>
      </c>
      <c r="B14" s="194">
        <v>43921</v>
      </c>
      <c r="C14" s="3" t="s">
        <v>346</v>
      </c>
      <c r="D14" s="68" t="s">
        <v>0</v>
      </c>
    </row>
    <row r="15" spans="1:4" x14ac:dyDescent="0.25">
      <c r="A15" s="193">
        <v>2.4</v>
      </c>
      <c r="B15" s="194">
        <v>44104</v>
      </c>
      <c r="C15" s="3" t="s">
        <v>349</v>
      </c>
      <c r="D15" s="68" t="s">
        <v>0</v>
      </c>
    </row>
    <row r="16" spans="1:4" ht="17.25" customHeight="1" x14ac:dyDescent="0.25">
      <c r="A16" s="193">
        <v>2.5</v>
      </c>
      <c r="B16" s="194">
        <v>44469</v>
      </c>
      <c r="C16" s="3" t="s">
        <v>1359</v>
      </c>
      <c r="D16" s="68" t="s">
        <v>0</v>
      </c>
    </row>
    <row r="17" spans="1:4" x14ac:dyDescent="0.25">
      <c r="A17" s="2">
        <v>2.6</v>
      </c>
      <c r="B17" s="194">
        <v>44469</v>
      </c>
      <c r="C17" s="68" t="s">
        <v>1372</v>
      </c>
      <c r="D17" s="68" t="s">
        <v>0</v>
      </c>
    </row>
    <row r="18" spans="1:4" ht="17.25" customHeight="1" x14ac:dyDescent="0.25">
      <c r="A18" s="193">
        <v>2.7</v>
      </c>
      <c r="B18" s="176">
        <v>44834</v>
      </c>
      <c r="C18" s="202" t="s">
        <v>1374</v>
      </c>
      <c r="D18" s="68" t="s">
        <v>0</v>
      </c>
    </row>
    <row r="19" spans="1:4" x14ac:dyDescent="0.25">
      <c r="A19" s="2">
        <v>2.8</v>
      </c>
      <c r="B19" s="4">
        <v>45174</v>
      </c>
      <c r="C19" s="68" t="s">
        <v>1401</v>
      </c>
      <c r="D19" s="68" t="s">
        <v>0</v>
      </c>
    </row>
    <row r="20" spans="1:4" x14ac:dyDescent="0.25">
      <c r="A20" s="2">
        <v>2.9</v>
      </c>
      <c r="B20" s="4">
        <v>45199</v>
      </c>
      <c r="C20" s="211" t="s">
        <v>347</v>
      </c>
      <c r="D20" s="68" t="s">
        <v>0</v>
      </c>
    </row>
    <row r="21" spans="1:4" x14ac:dyDescent="0.25">
      <c r="A21" s="2"/>
      <c r="B21" s="4"/>
      <c r="C21" s="68"/>
      <c r="D21" s="68"/>
    </row>
    <row r="22" spans="1:4" x14ac:dyDescent="0.25">
      <c r="A22" s="2"/>
      <c r="B22" s="4"/>
      <c r="C22" s="68"/>
      <c r="D22" s="68"/>
    </row>
    <row r="23" spans="1:4" x14ac:dyDescent="0.25">
      <c r="A23" s="2"/>
      <c r="B23" s="4"/>
      <c r="C23" s="68"/>
      <c r="D23" s="68"/>
    </row>
    <row r="24" spans="1:4" x14ac:dyDescent="0.25">
      <c r="A24" s="2"/>
      <c r="B24" s="4"/>
      <c r="C24" s="68"/>
      <c r="D24" s="68"/>
    </row>
    <row r="25" spans="1:4" x14ac:dyDescent="0.25">
      <c r="A25" s="2"/>
      <c r="B25" s="4"/>
      <c r="C25" s="68"/>
      <c r="D25" s="68"/>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61BB-526A-47ED-B627-13036F9A111D}">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ColWidth="8.7265625" defaultRowHeight="12.5" x14ac:dyDescent="0.25"/>
  <cols>
    <col min="1" max="1" width="8.81640625" style="205" customWidth="1"/>
    <col min="2" max="2" width="18.54296875" style="205" customWidth="1"/>
    <col min="3" max="3" width="103.453125" style="205" customWidth="1"/>
    <col min="4" max="4" width="22.453125" style="205" customWidth="1"/>
    <col min="5" max="16384" width="8.7265625" style="205"/>
  </cols>
  <sheetData>
    <row r="1" spans="1:4" ht="13" x14ac:dyDescent="0.3">
      <c r="A1" s="203" t="s">
        <v>334</v>
      </c>
      <c r="B1" s="204"/>
      <c r="C1" s="204"/>
      <c r="D1" s="204"/>
    </row>
    <row r="2" spans="1:4" ht="12.65" customHeight="1" x14ac:dyDescent="0.25">
      <c r="A2" s="206" t="s">
        <v>335</v>
      </c>
      <c r="B2" s="206" t="s">
        <v>1399</v>
      </c>
      <c r="C2" s="206" t="s">
        <v>337</v>
      </c>
      <c r="D2" s="206" t="s">
        <v>1400</v>
      </c>
    </row>
    <row r="3" spans="1:4" ht="54.65" customHeight="1" x14ac:dyDescent="0.25">
      <c r="A3" s="207">
        <v>2.7</v>
      </c>
      <c r="B3" s="208" t="s">
        <v>45</v>
      </c>
      <c r="C3" s="209" t="s">
        <v>1374</v>
      </c>
      <c r="D3" s="210">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77"/>
    <col min="22" max="16384" width="9.1796875" style="178"/>
  </cols>
  <sheetData>
    <row r="1" spans="1:4" ht="14.5" x14ac:dyDescent="0.35">
      <c r="A1" s="196" t="s">
        <v>114</v>
      </c>
      <c r="B1" s="196" t="s">
        <v>350</v>
      </c>
      <c r="C1" s="196" t="s">
        <v>58</v>
      </c>
      <c r="D1" s="5">
        <v>45199</v>
      </c>
    </row>
    <row r="2" spans="1:4" ht="15.5" x14ac:dyDescent="0.35">
      <c r="A2" s="197" t="s">
        <v>351</v>
      </c>
      <c r="B2" s="197" t="s">
        <v>352</v>
      </c>
      <c r="C2" s="198">
        <v>6</v>
      </c>
    </row>
    <row r="3" spans="1:4" ht="15.5" x14ac:dyDescent="0.35">
      <c r="A3" s="197" t="s">
        <v>353</v>
      </c>
      <c r="B3" s="197" t="s">
        <v>354</v>
      </c>
      <c r="C3" s="198">
        <v>4</v>
      </c>
    </row>
    <row r="4" spans="1:4" ht="15.5" x14ac:dyDescent="0.35">
      <c r="A4" s="197" t="s">
        <v>355</v>
      </c>
      <c r="B4" s="197" t="s">
        <v>356</v>
      </c>
      <c r="C4" s="198">
        <v>1</v>
      </c>
    </row>
    <row r="5" spans="1:4" ht="15.5" x14ac:dyDescent="0.35">
      <c r="A5" s="197" t="s">
        <v>357</v>
      </c>
      <c r="B5" s="197" t="s">
        <v>358</v>
      </c>
      <c r="C5" s="198">
        <v>2</v>
      </c>
    </row>
    <row r="6" spans="1:4" ht="15.5" x14ac:dyDescent="0.35">
      <c r="A6" s="197" t="s">
        <v>359</v>
      </c>
      <c r="B6" s="197" t="s">
        <v>360</v>
      </c>
      <c r="C6" s="198">
        <v>2</v>
      </c>
    </row>
    <row r="7" spans="1:4" ht="15.5" x14ac:dyDescent="0.35">
      <c r="A7" s="197" t="s">
        <v>361</v>
      </c>
      <c r="B7" s="197" t="s">
        <v>362</v>
      </c>
      <c r="C7" s="198">
        <v>4</v>
      </c>
    </row>
    <row r="8" spans="1:4" ht="15.5" x14ac:dyDescent="0.35">
      <c r="A8" s="197" t="s">
        <v>363</v>
      </c>
      <c r="B8" s="197" t="s">
        <v>364</v>
      </c>
      <c r="C8" s="198">
        <v>2</v>
      </c>
    </row>
    <row r="9" spans="1:4" ht="15.5" x14ac:dyDescent="0.35">
      <c r="A9" s="197" t="s">
        <v>365</v>
      </c>
      <c r="B9" s="197" t="s">
        <v>366</v>
      </c>
      <c r="C9" s="198">
        <v>5</v>
      </c>
    </row>
    <row r="10" spans="1:4" ht="15.5" x14ac:dyDescent="0.35">
      <c r="A10" s="197" t="s">
        <v>367</v>
      </c>
      <c r="B10" s="197" t="s">
        <v>368</v>
      </c>
      <c r="C10" s="198">
        <v>5</v>
      </c>
    </row>
    <row r="11" spans="1:4" ht="15.5" x14ac:dyDescent="0.35">
      <c r="A11" s="197" t="s">
        <v>369</v>
      </c>
      <c r="B11" s="197" t="s">
        <v>370</v>
      </c>
      <c r="C11" s="198">
        <v>5</v>
      </c>
    </row>
    <row r="12" spans="1:4" ht="15.5" x14ac:dyDescent="0.35">
      <c r="A12" s="197" t="s">
        <v>328</v>
      </c>
      <c r="B12" s="197" t="s">
        <v>329</v>
      </c>
      <c r="C12" s="198">
        <v>2</v>
      </c>
    </row>
    <row r="13" spans="1:4" ht="15.5" x14ac:dyDescent="0.35">
      <c r="A13" s="197" t="s">
        <v>371</v>
      </c>
      <c r="B13" s="197" t="s">
        <v>372</v>
      </c>
      <c r="C13" s="198">
        <v>5</v>
      </c>
    </row>
    <row r="14" spans="1:4" ht="15.5" x14ac:dyDescent="0.35">
      <c r="A14" s="197" t="s">
        <v>290</v>
      </c>
      <c r="B14" s="197" t="s">
        <v>373</v>
      </c>
      <c r="C14" s="198">
        <v>4</v>
      </c>
    </row>
    <row r="15" spans="1:4" ht="15.5" x14ac:dyDescent="0.35">
      <c r="A15" s="197" t="s">
        <v>374</v>
      </c>
      <c r="B15" s="197" t="s">
        <v>375</v>
      </c>
      <c r="C15" s="198">
        <v>4</v>
      </c>
    </row>
    <row r="16" spans="1:4" ht="15.5" x14ac:dyDescent="0.35">
      <c r="A16" s="197" t="s">
        <v>376</v>
      </c>
      <c r="B16" s="197" t="s">
        <v>377</v>
      </c>
      <c r="C16" s="198">
        <v>1</v>
      </c>
    </row>
    <row r="17" spans="1:3" ht="15.5" x14ac:dyDescent="0.35">
      <c r="A17" s="197" t="s">
        <v>214</v>
      </c>
      <c r="B17" s="197" t="s">
        <v>378</v>
      </c>
      <c r="C17" s="198">
        <v>5</v>
      </c>
    </row>
    <row r="18" spans="1:3" ht="15.5" x14ac:dyDescent="0.35">
      <c r="A18" s="197" t="s">
        <v>379</v>
      </c>
      <c r="B18" s="197" t="s">
        <v>380</v>
      </c>
      <c r="C18" s="198">
        <v>8</v>
      </c>
    </row>
    <row r="19" spans="1:3" ht="15.5" x14ac:dyDescent="0.35">
      <c r="A19" s="197" t="s">
        <v>381</v>
      </c>
      <c r="B19" s="197" t="s">
        <v>382</v>
      </c>
      <c r="C19" s="198">
        <v>1</v>
      </c>
    </row>
    <row r="20" spans="1:3" ht="15.5" x14ac:dyDescent="0.35">
      <c r="A20" s="197" t="s">
        <v>383</v>
      </c>
      <c r="B20" s="197" t="s">
        <v>384</v>
      </c>
      <c r="C20" s="198">
        <v>8</v>
      </c>
    </row>
    <row r="21" spans="1:3" ht="15.5" x14ac:dyDescent="0.35">
      <c r="A21" s="197" t="s">
        <v>385</v>
      </c>
      <c r="B21" s="197" t="s">
        <v>386</v>
      </c>
      <c r="C21" s="198">
        <v>6</v>
      </c>
    </row>
    <row r="22" spans="1:3" ht="15.5" x14ac:dyDescent="0.35">
      <c r="A22" s="197" t="s">
        <v>387</v>
      </c>
      <c r="B22" s="197" t="s">
        <v>388</v>
      </c>
      <c r="C22" s="198">
        <v>7</v>
      </c>
    </row>
    <row r="23" spans="1:3" ht="15.5" x14ac:dyDescent="0.35">
      <c r="A23" s="197" t="s">
        <v>389</v>
      </c>
      <c r="B23" s="197" t="s">
        <v>390</v>
      </c>
      <c r="C23" s="198">
        <v>7</v>
      </c>
    </row>
    <row r="24" spans="1:3" ht="15.5" x14ac:dyDescent="0.35">
      <c r="A24" s="197" t="s">
        <v>391</v>
      </c>
      <c r="B24" s="197" t="s">
        <v>392</v>
      </c>
      <c r="C24" s="198">
        <v>7</v>
      </c>
    </row>
    <row r="25" spans="1:3" ht="15.5" x14ac:dyDescent="0.35">
      <c r="A25" s="197" t="s">
        <v>393</v>
      </c>
      <c r="B25" s="197" t="s">
        <v>394</v>
      </c>
      <c r="C25" s="198">
        <v>5</v>
      </c>
    </row>
    <row r="26" spans="1:3" ht="15.5" x14ac:dyDescent="0.35">
      <c r="A26" s="197" t="s">
        <v>395</v>
      </c>
      <c r="B26" s="197" t="s">
        <v>396</v>
      </c>
      <c r="C26" s="198">
        <v>5</v>
      </c>
    </row>
    <row r="27" spans="1:3" ht="15.5" x14ac:dyDescent="0.35">
      <c r="A27" s="197" t="s">
        <v>397</v>
      </c>
      <c r="B27" s="197" t="s">
        <v>398</v>
      </c>
      <c r="C27" s="198">
        <v>5</v>
      </c>
    </row>
    <row r="28" spans="1:3" ht="15.5" x14ac:dyDescent="0.35">
      <c r="A28" s="197" t="s">
        <v>399</v>
      </c>
      <c r="B28" s="197" t="s">
        <v>400</v>
      </c>
      <c r="C28" s="198">
        <v>6</v>
      </c>
    </row>
    <row r="29" spans="1:3" ht="15.5" x14ac:dyDescent="0.35">
      <c r="A29" s="197" t="s">
        <v>401</v>
      </c>
      <c r="B29" s="197" t="s">
        <v>402</v>
      </c>
      <c r="C29" s="198">
        <v>6</v>
      </c>
    </row>
    <row r="30" spans="1:3" ht="15.5" x14ac:dyDescent="0.35">
      <c r="A30" s="197" t="s">
        <v>403</v>
      </c>
      <c r="B30" s="197" t="s">
        <v>404</v>
      </c>
      <c r="C30" s="198">
        <v>4</v>
      </c>
    </row>
    <row r="31" spans="1:3" ht="15.5" x14ac:dyDescent="0.35">
      <c r="A31" s="197" t="s">
        <v>169</v>
      </c>
      <c r="B31" s="197" t="s">
        <v>405</v>
      </c>
      <c r="C31" s="198">
        <v>7</v>
      </c>
    </row>
    <row r="32" spans="1:3" ht="15.5" x14ac:dyDescent="0.35">
      <c r="A32" s="197" t="s">
        <v>406</v>
      </c>
      <c r="B32" s="197" t="s">
        <v>407</v>
      </c>
      <c r="C32" s="198">
        <v>5</v>
      </c>
    </row>
    <row r="33" spans="1:3" ht="15.5" x14ac:dyDescent="0.35">
      <c r="A33" s="197" t="s">
        <v>408</v>
      </c>
      <c r="B33" s="197" t="s">
        <v>409</v>
      </c>
      <c r="C33" s="198">
        <v>5</v>
      </c>
    </row>
    <row r="34" spans="1:3" ht="15.5" x14ac:dyDescent="0.35">
      <c r="A34" s="197" t="s">
        <v>410</v>
      </c>
      <c r="B34" s="197" t="s">
        <v>411</v>
      </c>
      <c r="C34" s="198">
        <v>8</v>
      </c>
    </row>
    <row r="35" spans="1:3" ht="15.5" x14ac:dyDescent="0.35">
      <c r="A35" s="197" t="s">
        <v>412</v>
      </c>
      <c r="B35" s="197" t="s">
        <v>413</v>
      </c>
      <c r="C35" s="198">
        <v>1</v>
      </c>
    </row>
    <row r="36" spans="1:3" ht="15.5" x14ac:dyDescent="0.35">
      <c r="A36" s="197" t="s">
        <v>414</v>
      </c>
      <c r="B36" s="197" t="s">
        <v>415</v>
      </c>
      <c r="C36" s="198">
        <v>5</v>
      </c>
    </row>
    <row r="37" spans="1:3" ht="15.5" x14ac:dyDescent="0.35">
      <c r="A37" s="197" t="s">
        <v>416</v>
      </c>
      <c r="B37" s="197" t="s">
        <v>417</v>
      </c>
      <c r="C37" s="198">
        <v>8</v>
      </c>
    </row>
    <row r="38" spans="1:3" ht="15.5" x14ac:dyDescent="0.35">
      <c r="A38" s="197" t="s">
        <v>418</v>
      </c>
      <c r="B38" s="197" t="s">
        <v>419</v>
      </c>
      <c r="C38" s="198">
        <v>5</v>
      </c>
    </row>
    <row r="39" spans="1:3" ht="15.5" x14ac:dyDescent="0.35">
      <c r="A39" s="197" t="s">
        <v>151</v>
      </c>
      <c r="B39" s="197" t="s">
        <v>420</v>
      </c>
      <c r="C39" s="198">
        <v>5</v>
      </c>
    </row>
    <row r="40" spans="1:3" ht="15.5" x14ac:dyDescent="0.35">
      <c r="A40" s="197" t="s">
        <v>421</v>
      </c>
      <c r="B40" s="197" t="s">
        <v>422</v>
      </c>
      <c r="C40" s="198">
        <v>2</v>
      </c>
    </row>
    <row r="41" spans="1:3" ht="15.5" x14ac:dyDescent="0.35">
      <c r="A41" s="197" t="s">
        <v>423</v>
      </c>
      <c r="B41" s="197" t="s">
        <v>424</v>
      </c>
      <c r="C41" s="198">
        <v>4</v>
      </c>
    </row>
    <row r="42" spans="1:3" ht="15.5" x14ac:dyDescent="0.35">
      <c r="A42" s="197" t="s">
        <v>425</v>
      </c>
      <c r="B42" s="197" t="s">
        <v>426</v>
      </c>
      <c r="C42" s="198">
        <v>5</v>
      </c>
    </row>
    <row r="43" spans="1:3" ht="15.5" x14ac:dyDescent="0.35">
      <c r="A43" s="197" t="s">
        <v>427</v>
      </c>
      <c r="B43" s="197" t="s">
        <v>428</v>
      </c>
      <c r="C43" s="198">
        <v>5</v>
      </c>
    </row>
    <row r="44" spans="1:3" ht="15.5" x14ac:dyDescent="0.35">
      <c r="A44" s="197" t="s">
        <v>429</v>
      </c>
      <c r="B44" s="197" t="s">
        <v>430</v>
      </c>
      <c r="C44" s="198">
        <v>6</v>
      </c>
    </row>
    <row r="45" spans="1:3" ht="15.5" x14ac:dyDescent="0.35">
      <c r="A45" s="197" t="s">
        <v>431</v>
      </c>
      <c r="B45" s="197" t="s">
        <v>432</v>
      </c>
      <c r="C45" s="198">
        <v>5</v>
      </c>
    </row>
    <row r="46" spans="1:3" ht="15.5" x14ac:dyDescent="0.35">
      <c r="A46" s="197" t="s">
        <v>433</v>
      </c>
      <c r="B46" s="197" t="s">
        <v>434</v>
      </c>
      <c r="C46" s="198">
        <v>4</v>
      </c>
    </row>
    <row r="47" spans="1:3" ht="15.5" x14ac:dyDescent="0.35">
      <c r="A47" s="197" t="s">
        <v>435</v>
      </c>
      <c r="B47" s="197" t="s">
        <v>436</v>
      </c>
      <c r="C47" s="198">
        <v>5</v>
      </c>
    </row>
    <row r="48" spans="1:3" ht="15.5" x14ac:dyDescent="0.35">
      <c r="A48" s="197" t="s">
        <v>437</v>
      </c>
      <c r="B48" s="197" t="s">
        <v>438</v>
      </c>
      <c r="C48" s="198">
        <v>6</v>
      </c>
    </row>
    <row r="49" spans="1:3" ht="15.5" x14ac:dyDescent="0.35">
      <c r="A49" s="197" t="s">
        <v>439</v>
      </c>
      <c r="B49" s="197" t="s">
        <v>440</v>
      </c>
      <c r="C49" s="198">
        <v>7</v>
      </c>
    </row>
    <row r="50" spans="1:3" ht="15.5" x14ac:dyDescent="0.35">
      <c r="A50" s="197" t="s">
        <v>441</v>
      </c>
      <c r="B50" s="197" t="s">
        <v>442</v>
      </c>
      <c r="C50" s="198">
        <v>3</v>
      </c>
    </row>
    <row r="51" spans="1:3" ht="15.5" x14ac:dyDescent="0.35">
      <c r="A51" s="197" t="s">
        <v>443</v>
      </c>
      <c r="B51" s="197" t="s">
        <v>444</v>
      </c>
      <c r="C51" s="198">
        <v>6</v>
      </c>
    </row>
    <row r="52" spans="1:3" ht="15.5" x14ac:dyDescent="0.35">
      <c r="A52" s="197" t="s">
        <v>445</v>
      </c>
      <c r="B52" s="197" t="s">
        <v>446</v>
      </c>
      <c r="C52" s="198">
        <v>4</v>
      </c>
    </row>
    <row r="53" spans="1:3" ht="15.5" x14ac:dyDescent="0.35">
      <c r="A53" s="197" t="s">
        <v>447</v>
      </c>
      <c r="B53" s="197" t="s">
        <v>448</v>
      </c>
      <c r="C53" s="198">
        <v>5</v>
      </c>
    </row>
    <row r="54" spans="1:3" ht="15.5" x14ac:dyDescent="0.35">
      <c r="A54" s="197" t="s">
        <v>449</v>
      </c>
      <c r="B54" s="197" t="s">
        <v>450</v>
      </c>
      <c r="C54" s="198">
        <v>2</v>
      </c>
    </row>
    <row r="55" spans="1:3" ht="15.5" x14ac:dyDescent="0.35">
      <c r="A55" s="197" t="s">
        <v>451</v>
      </c>
      <c r="B55" s="197" t="s">
        <v>452</v>
      </c>
      <c r="C55" s="198">
        <v>2</v>
      </c>
    </row>
    <row r="56" spans="1:3" ht="15.5" x14ac:dyDescent="0.35">
      <c r="A56" s="197" t="s">
        <v>453</v>
      </c>
      <c r="B56" s="197" t="s">
        <v>454</v>
      </c>
      <c r="C56" s="198">
        <v>5</v>
      </c>
    </row>
    <row r="57" spans="1:3" ht="15.5" x14ac:dyDescent="0.35">
      <c r="A57" s="197" t="s">
        <v>455</v>
      </c>
      <c r="B57" s="197" t="s">
        <v>456</v>
      </c>
      <c r="C57" s="198">
        <v>5</v>
      </c>
    </row>
    <row r="58" spans="1:3" ht="31" x14ac:dyDescent="0.35">
      <c r="A58" s="197" t="s">
        <v>457</v>
      </c>
      <c r="B58" s="197" t="s">
        <v>458</v>
      </c>
      <c r="C58" s="198">
        <v>5</v>
      </c>
    </row>
    <row r="59" spans="1:3" ht="15.5" x14ac:dyDescent="0.35">
      <c r="A59" s="197" t="s">
        <v>459</v>
      </c>
      <c r="B59" s="197" t="s">
        <v>460</v>
      </c>
      <c r="C59" s="198">
        <v>5</v>
      </c>
    </row>
    <row r="60" spans="1:3" ht="15.5" x14ac:dyDescent="0.35">
      <c r="A60" s="197" t="s">
        <v>461</v>
      </c>
      <c r="B60" s="197" t="s">
        <v>462</v>
      </c>
      <c r="C60" s="198">
        <v>3</v>
      </c>
    </row>
    <row r="61" spans="1:3" ht="15.5" x14ac:dyDescent="0.35">
      <c r="A61" s="197" t="s">
        <v>463</v>
      </c>
      <c r="B61" s="197" t="s">
        <v>464</v>
      </c>
      <c r="C61" s="198">
        <v>6</v>
      </c>
    </row>
    <row r="62" spans="1:3" ht="15.5" x14ac:dyDescent="0.35">
      <c r="A62" s="197" t="s">
        <v>465</v>
      </c>
      <c r="B62" s="197" t="s">
        <v>466</v>
      </c>
      <c r="C62" s="198">
        <v>3</v>
      </c>
    </row>
    <row r="63" spans="1:3" ht="15.5" x14ac:dyDescent="0.35">
      <c r="A63" s="197" t="s">
        <v>467</v>
      </c>
      <c r="B63" s="197" t="s">
        <v>468</v>
      </c>
      <c r="C63" s="198">
        <v>4</v>
      </c>
    </row>
    <row r="64" spans="1:3" ht="31" x14ac:dyDescent="0.35">
      <c r="A64" s="197" t="s">
        <v>469</v>
      </c>
      <c r="B64" s="197" t="s">
        <v>470</v>
      </c>
      <c r="C64" s="198">
        <v>3</v>
      </c>
    </row>
    <row r="65" spans="1:3" ht="15.5" x14ac:dyDescent="0.35">
      <c r="A65" s="197" t="s">
        <v>471</v>
      </c>
      <c r="B65" s="197" t="s">
        <v>472</v>
      </c>
      <c r="C65" s="198">
        <v>3</v>
      </c>
    </row>
    <row r="66" spans="1:3" ht="31" x14ac:dyDescent="0.35">
      <c r="A66" s="197" t="s">
        <v>473</v>
      </c>
      <c r="B66" s="197" t="s">
        <v>474</v>
      </c>
      <c r="C66" s="198">
        <v>6</v>
      </c>
    </row>
    <row r="67" spans="1:3" ht="15.5" x14ac:dyDescent="0.35">
      <c r="A67" s="197" t="s">
        <v>475</v>
      </c>
      <c r="B67" s="197" t="s">
        <v>476</v>
      </c>
      <c r="C67" s="198">
        <v>6</v>
      </c>
    </row>
    <row r="68" spans="1:3" ht="31" x14ac:dyDescent="0.35">
      <c r="A68" s="197" t="s">
        <v>477</v>
      </c>
      <c r="B68" s="197" t="s">
        <v>478</v>
      </c>
      <c r="C68" s="198">
        <v>5</v>
      </c>
    </row>
    <row r="69" spans="1:3" ht="15.5" x14ac:dyDescent="0.35">
      <c r="A69" s="197" t="s">
        <v>479</v>
      </c>
      <c r="B69" s="197" t="s">
        <v>480</v>
      </c>
      <c r="C69" s="198">
        <v>3</v>
      </c>
    </row>
    <row r="70" spans="1:3" ht="15.5" x14ac:dyDescent="0.35">
      <c r="A70" s="197" t="s">
        <v>481</v>
      </c>
      <c r="B70" s="197" t="s">
        <v>329</v>
      </c>
      <c r="C70" s="198">
        <v>2</v>
      </c>
    </row>
    <row r="71" spans="1:3" ht="15.5" x14ac:dyDescent="0.35">
      <c r="A71" s="197" t="s">
        <v>482</v>
      </c>
      <c r="B71" s="197" t="s">
        <v>483</v>
      </c>
      <c r="C71" s="198">
        <v>3</v>
      </c>
    </row>
    <row r="72" spans="1:3" ht="15.5" x14ac:dyDescent="0.35">
      <c r="A72" s="197" t="s">
        <v>484</v>
      </c>
      <c r="B72" s="197" t="s">
        <v>485</v>
      </c>
      <c r="C72" s="198">
        <v>3</v>
      </c>
    </row>
    <row r="73" spans="1:3" ht="15.5" x14ac:dyDescent="0.35">
      <c r="A73" s="197" t="s">
        <v>486</v>
      </c>
      <c r="B73" s="197" t="s">
        <v>487</v>
      </c>
      <c r="C73" s="198">
        <v>3</v>
      </c>
    </row>
    <row r="74" spans="1:3" ht="15.5" x14ac:dyDescent="0.35">
      <c r="A74" s="197" t="s">
        <v>488</v>
      </c>
      <c r="B74" s="197" t="s">
        <v>489</v>
      </c>
      <c r="C74" s="198">
        <v>5</v>
      </c>
    </row>
    <row r="75" spans="1:3" ht="15.5" x14ac:dyDescent="0.35">
      <c r="A75" s="197" t="s">
        <v>490</v>
      </c>
      <c r="B75" s="197" t="s">
        <v>491</v>
      </c>
      <c r="C75" s="198">
        <v>3</v>
      </c>
    </row>
    <row r="76" spans="1:3" ht="15.5" x14ac:dyDescent="0.35">
      <c r="A76" s="197" t="s">
        <v>492</v>
      </c>
      <c r="B76" s="197" t="s">
        <v>493</v>
      </c>
      <c r="C76" s="198">
        <v>6</v>
      </c>
    </row>
    <row r="77" spans="1:3" ht="15.5" x14ac:dyDescent="0.35">
      <c r="A77" s="197" t="s">
        <v>494</v>
      </c>
      <c r="B77" s="197" t="s">
        <v>495</v>
      </c>
      <c r="C77" s="198">
        <v>5</v>
      </c>
    </row>
    <row r="78" spans="1:3" ht="15.5" x14ac:dyDescent="0.35">
      <c r="A78" s="197" t="s">
        <v>496</v>
      </c>
      <c r="B78" s="197" t="s">
        <v>497</v>
      </c>
      <c r="C78" s="198">
        <v>4</v>
      </c>
    </row>
    <row r="79" spans="1:3" ht="15.5" x14ac:dyDescent="0.35">
      <c r="A79" s="197" t="s">
        <v>1362</v>
      </c>
      <c r="B79" s="197" t="s">
        <v>1363</v>
      </c>
      <c r="C79" s="198">
        <v>4</v>
      </c>
    </row>
    <row r="80" spans="1:3" ht="15.5" x14ac:dyDescent="0.35">
      <c r="A80" s="197" t="s">
        <v>1364</v>
      </c>
      <c r="B80" s="197" t="s">
        <v>1365</v>
      </c>
      <c r="C80" s="198">
        <v>4</v>
      </c>
    </row>
    <row r="81" spans="1:3" ht="15.5" x14ac:dyDescent="0.35">
      <c r="A81" s="197" t="s">
        <v>498</v>
      </c>
      <c r="B81" s="197" t="s">
        <v>499</v>
      </c>
      <c r="C81" s="198">
        <v>7</v>
      </c>
    </row>
    <row r="82" spans="1:3" ht="15.5" x14ac:dyDescent="0.35">
      <c r="A82" s="197" t="s">
        <v>500</v>
      </c>
      <c r="B82" s="197" t="s">
        <v>501</v>
      </c>
      <c r="C82" s="198">
        <v>6</v>
      </c>
    </row>
    <row r="83" spans="1:3" ht="15.5" x14ac:dyDescent="0.35">
      <c r="A83" s="197" t="s">
        <v>502</v>
      </c>
      <c r="B83" s="197" t="s">
        <v>503</v>
      </c>
      <c r="C83" s="198">
        <v>5</v>
      </c>
    </row>
    <row r="84" spans="1:3" ht="15.5" x14ac:dyDescent="0.35">
      <c r="A84" s="197" t="s">
        <v>504</v>
      </c>
      <c r="B84" s="197" t="s">
        <v>505</v>
      </c>
      <c r="C84" s="198">
        <v>3</v>
      </c>
    </row>
    <row r="85" spans="1:3" ht="15.5" x14ac:dyDescent="0.35">
      <c r="A85" s="197" t="s">
        <v>506</v>
      </c>
      <c r="B85" s="197" t="s">
        <v>507</v>
      </c>
      <c r="C85" s="198">
        <v>5</v>
      </c>
    </row>
    <row r="86" spans="1:3" ht="15.5" x14ac:dyDescent="0.35">
      <c r="A86" s="197" t="s">
        <v>508</v>
      </c>
      <c r="B86" s="197" t="s">
        <v>509</v>
      </c>
      <c r="C86" s="198">
        <v>4</v>
      </c>
    </row>
    <row r="87" spans="1:3" ht="15.5" x14ac:dyDescent="0.35">
      <c r="A87" s="197" t="s">
        <v>282</v>
      </c>
      <c r="B87" s="197" t="s">
        <v>510</v>
      </c>
      <c r="C87" s="198">
        <v>2</v>
      </c>
    </row>
    <row r="88" spans="1:3" ht="15.5" x14ac:dyDescent="0.35">
      <c r="A88" s="197" t="s">
        <v>511</v>
      </c>
      <c r="B88" s="197" t="s">
        <v>512</v>
      </c>
      <c r="C88" s="198">
        <v>4</v>
      </c>
    </row>
    <row r="89" spans="1:3" ht="15.5" x14ac:dyDescent="0.35">
      <c r="A89" s="197" t="s">
        <v>513</v>
      </c>
      <c r="B89" s="197" t="s">
        <v>514</v>
      </c>
      <c r="C89" s="198">
        <v>4</v>
      </c>
    </row>
    <row r="90" spans="1:3" ht="15.5" x14ac:dyDescent="0.35">
      <c r="A90" s="197" t="s">
        <v>275</v>
      </c>
      <c r="B90" s="197" t="s">
        <v>515</v>
      </c>
      <c r="C90" s="198">
        <v>4</v>
      </c>
    </row>
    <row r="91" spans="1:3" ht="15.5" x14ac:dyDescent="0.35">
      <c r="A91" s="197" t="s">
        <v>516</v>
      </c>
      <c r="B91" s="197" t="s">
        <v>329</v>
      </c>
      <c r="C91" s="198">
        <v>2</v>
      </c>
    </row>
    <row r="92" spans="1:3" ht="15.5" x14ac:dyDescent="0.35">
      <c r="A92" s="197" t="s">
        <v>517</v>
      </c>
      <c r="B92" s="197" t="s">
        <v>518</v>
      </c>
      <c r="C92" s="198">
        <v>3</v>
      </c>
    </row>
    <row r="93" spans="1:3" ht="15.5" x14ac:dyDescent="0.35">
      <c r="A93" s="197" t="s">
        <v>519</v>
      </c>
      <c r="B93" s="197" t="s">
        <v>520</v>
      </c>
      <c r="C93" s="198">
        <v>6</v>
      </c>
    </row>
    <row r="94" spans="1:3" ht="15.5" x14ac:dyDescent="0.35">
      <c r="A94" s="197" t="s">
        <v>521</v>
      </c>
      <c r="B94" s="197" t="s">
        <v>522</v>
      </c>
      <c r="C94" s="198">
        <v>3</v>
      </c>
    </row>
    <row r="95" spans="1:3" ht="15.5" x14ac:dyDescent="0.35">
      <c r="A95" s="197" t="s">
        <v>523</v>
      </c>
      <c r="B95" s="197" t="s">
        <v>524</v>
      </c>
      <c r="C95" s="198">
        <v>6</v>
      </c>
    </row>
    <row r="96" spans="1:3" ht="15.5" x14ac:dyDescent="0.35">
      <c r="A96" s="197" t="s">
        <v>525</v>
      </c>
      <c r="B96" s="197" t="s">
        <v>526</v>
      </c>
      <c r="C96" s="198">
        <v>5</v>
      </c>
    </row>
    <row r="97" spans="1:3" ht="15.5" x14ac:dyDescent="0.35">
      <c r="A97" s="197" t="s">
        <v>527</v>
      </c>
      <c r="B97" s="197" t="s">
        <v>528</v>
      </c>
      <c r="C97" s="198">
        <v>5</v>
      </c>
    </row>
    <row r="98" spans="1:3" ht="15.5" x14ac:dyDescent="0.35">
      <c r="A98" s="197" t="s">
        <v>529</v>
      </c>
      <c r="B98" s="197" t="s">
        <v>530</v>
      </c>
      <c r="C98" s="198">
        <v>5</v>
      </c>
    </row>
    <row r="99" spans="1:3" ht="15.5" x14ac:dyDescent="0.35">
      <c r="A99" s="197" t="s">
        <v>531</v>
      </c>
      <c r="B99" s="197" t="s">
        <v>532</v>
      </c>
      <c r="C99" s="198">
        <v>3</v>
      </c>
    </row>
    <row r="100" spans="1:3" ht="15.5" x14ac:dyDescent="0.35">
      <c r="A100" s="197" t="s">
        <v>533</v>
      </c>
      <c r="B100" s="197" t="s">
        <v>534</v>
      </c>
      <c r="C100" s="198">
        <v>5</v>
      </c>
    </row>
    <row r="101" spans="1:3" ht="15.5" x14ac:dyDescent="0.35">
      <c r="A101" s="197" t="s">
        <v>535</v>
      </c>
      <c r="B101" s="197" t="s">
        <v>536</v>
      </c>
      <c r="C101" s="198">
        <v>2</v>
      </c>
    </row>
    <row r="102" spans="1:3" ht="15.5" x14ac:dyDescent="0.35">
      <c r="A102" s="197" t="s">
        <v>537</v>
      </c>
      <c r="B102" s="197" t="s">
        <v>538</v>
      </c>
      <c r="C102" s="198">
        <v>5</v>
      </c>
    </row>
    <row r="103" spans="1:3" ht="15.5" x14ac:dyDescent="0.35">
      <c r="A103" s="197" t="s">
        <v>539</v>
      </c>
      <c r="B103" s="197" t="s">
        <v>540</v>
      </c>
      <c r="C103" s="198">
        <v>4</v>
      </c>
    </row>
    <row r="104" spans="1:3" ht="15.5" x14ac:dyDescent="0.35">
      <c r="A104" s="197" t="s">
        <v>541</v>
      </c>
      <c r="B104" s="197" t="s">
        <v>542</v>
      </c>
      <c r="C104" s="198">
        <v>2</v>
      </c>
    </row>
    <row r="105" spans="1:3" ht="15.5" x14ac:dyDescent="0.35">
      <c r="A105" s="197" t="s">
        <v>543</v>
      </c>
      <c r="B105" s="197" t="s">
        <v>544</v>
      </c>
      <c r="C105" s="198">
        <v>2</v>
      </c>
    </row>
    <row r="106" spans="1:3" ht="15.5" x14ac:dyDescent="0.35">
      <c r="A106" s="197" t="s">
        <v>545</v>
      </c>
      <c r="B106" s="197" t="s">
        <v>546</v>
      </c>
      <c r="C106" s="198">
        <v>4</v>
      </c>
    </row>
    <row r="107" spans="1:3" ht="31" x14ac:dyDescent="0.35">
      <c r="A107" s="197" t="s">
        <v>547</v>
      </c>
      <c r="B107" s="197" t="s">
        <v>548</v>
      </c>
      <c r="C107" s="198">
        <v>5</v>
      </c>
    </row>
    <row r="108" spans="1:3" ht="15.5" x14ac:dyDescent="0.35">
      <c r="A108" s="197" t="s">
        <v>549</v>
      </c>
      <c r="B108" s="197" t="s">
        <v>550</v>
      </c>
      <c r="C108" s="198">
        <v>4</v>
      </c>
    </row>
    <row r="109" spans="1:3" ht="15.5" x14ac:dyDescent="0.35">
      <c r="A109" s="197" t="s">
        <v>551</v>
      </c>
      <c r="B109" s="197" t="s">
        <v>552</v>
      </c>
      <c r="C109" s="198">
        <v>4</v>
      </c>
    </row>
    <row r="110" spans="1:3" ht="15.5" x14ac:dyDescent="0.35">
      <c r="A110" s="197" t="s">
        <v>553</v>
      </c>
      <c r="B110" s="197" t="s">
        <v>329</v>
      </c>
      <c r="C110" s="198">
        <v>2</v>
      </c>
    </row>
    <row r="111" spans="1:3" ht="15.5" x14ac:dyDescent="0.35">
      <c r="A111" s="197" t="s">
        <v>554</v>
      </c>
      <c r="B111" s="197" t="s">
        <v>555</v>
      </c>
      <c r="C111" s="198">
        <v>4</v>
      </c>
    </row>
    <row r="112" spans="1:3" ht="15.5" x14ac:dyDescent="0.35">
      <c r="A112" s="197" t="s">
        <v>556</v>
      </c>
      <c r="B112" s="197" t="s">
        <v>557</v>
      </c>
      <c r="C112" s="198">
        <v>5</v>
      </c>
    </row>
    <row r="113" spans="1:3" ht="15.5" x14ac:dyDescent="0.35">
      <c r="A113" s="197" t="s">
        <v>558</v>
      </c>
      <c r="B113" s="197" t="s">
        <v>559</v>
      </c>
      <c r="C113" s="198">
        <v>2</v>
      </c>
    </row>
    <row r="114" spans="1:3" ht="15.5" x14ac:dyDescent="0.35">
      <c r="A114" s="197" t="s">
        <v>560</v>
      </c>
      <c r="B114" s="197" t="s">
        <v>561</v>
      </c>
      <c r="C114" s="198">
        <v>5</v>
      </c>
    </row>
    <row r="115" spans="1:3" ht="15.5" x14ac:dyDescent="0.35">
      <c r="A115" s="197" t="s">
        <v>562</v>
      </c>
      <c r="B115" s="197" t="s">
        <v>563</v>
      </c>
      <c r="C115" s="198">
        <v>6</v>
      </c>
    </row>
    <row r="116" spans="1:3" ht="15.5" x14ac:dyDescent="0.35">
      <c r="A116" s="197" t="s">
        <v>564</v>
      </c>
      <c r="B116" s="197" t="s">
        <v>565</v>
      </c>
      <c r="C116" s="198">
        <v>4</v>
      </c>
    </row>
    <row r="117" spans="1:3" ht="15.5" x14ac:dyDescent="0.35">
      <c r="A117" s="197" t="s">
        <v>566</v>
      </c>
      <c r="B117" s="197" t="s">
        <v>567</v>
      </c>
      <c r="C117" s="198">
        <v>5</v>
      </c>
    </row>
    <row r="118" spans="1:3" ht="15.5" x14ac:dyDescent="0.35">
      <c r="A118" s="197" t="s">
        <v>568</v>
      </c>
      <c r="B118" s="197" t="s">
        <v>569</v>
      </c>
      <c r="C118" s="198">
        <v>4</v>
      </c>
    </row>
    <row r="119" spans="1:3" ht="15.5" x14ac:dyDescent="0.35">
      <c r="A119" s="197" t="s">
        <v>570</v>
      </c>
      <c r="B119" s="197" t="s">
        <v>571</v>
      </c>
      <c r="C119" s="198">
        <v>2</v>
      </c>
    </row>
    <row r="120" spans="1:3" ht="15.5" x14ac:dyDescent="0.35">
      <c r="A120" s="197" t="s">
        <v>572</v>
      </c>
      <c r="B120" s="197" t="s">
        <v>573</v>
      </c>
      <c r="C120" s="198">
        <v>2</v>
      </c>
    </row>
    <row r="121" spans="1:3" ht="15.5" x14ac:dyDescent="0.35">
      <c r="A121" s="197" t="s">
        <v>574</v>
      </c>
      <c r="B121" s="197" t="s">
        <v>575</v>
      </c>
      <c r="C121" s="198">
        <v>3</v>
      </c>
    </row>
    <row r="122" spans="1:3" ht="15.5" x14ac:dyDescent="0.35">
      <c r="A122" s="197" t="s">
        <v>576</v>
      </c>
      <c r="B122" s="197" t="s">
        <v>577</v>
      </c>
      <c r="C122" s="198">
        <v>3</v>
      </c>
    </row>
    <row r="123" spans="1:3" ht="15.5" x14ac:dyDescent="0.35">
      <c r="A123" s="197" t="s">
        <v>578</v>
      </c>
      <c r="B123" s="197" t="s">
        <v>579</v>
      </c>
      <c r="C123" s="198">
        <v>5</v>
      </c>
    </row>
    <row r="124" spans="1:3" ht="15.5" x14ac:dyDescent="0.35">
      <c r="A124" s="197" t="s">
        <v>580</v>
      </c>
      <c r="B124" s="197" t="s">
        <v>581</v>
      </c>
      <c r="C124" s="198">
        <v>4</v>
      </c>
    </row>
    <row r="125" spans="1:3" ht="15.5" x14ac:dyDescent="0.35">
      <c r="A125" s="197" t="s">
        <v>582</v>
      </c>
      <c r="B125" s="197" t="s">
        <v>583</v>
      </c>
      <c r="C125" s="198">
        <v>6</v>
      </c>
    </row>
    <row r="126" spans="1:3" ht="15.5" x14ac:dyDescent="0.35">
      <c r="A126" s="197" t="s">
        <v>584</v>
      </c>
      <c r="B126" s="197" t="s">
        <v>585</v>
      </c>
      <c r="C126" s="198">
        <v>6</v>
      </c>
    </row>
    <row r="127" spans="1:3" ht="15.5" x14ac:dyDescent="0.35">
      <c r="A127" s="197" t="s">
        <v>586</v>
      </c>
      <c r="B127" s="197" t="s">
        <v>587</v>
      </c>
      <c r="C127" s="198">
        <v>6</v>
      </c>
    </row>
    <row r="128" spans="1:3" ht="31" x14ac:dyDescent="0.35">
      <c r="A128" s="197" t="s">
        <v>588</v>
      </c>
      <c r="B128" s="197" t="s">
        <v>589</v>
      </c>
      <c r="C128" s="198">
        <v>5</v>
      </c>
    </row>
    <row r="129" spans="1:3" ht="15.5" x14ac:dyDescent="0.35">
      <c r="A129" s="197" t="s">
        <v>590</v>
      </c>
      <c r="B129" s="197" t="s">
        <v>591</v>
      </c>
      <c r="C129" s="198">
        <v>5</v>
      </c>
    </row>
    <row r="130" spans="1:3" ht="15.5" x14ac:dyDescent="0.35">
      <c r="A130" s="197" t="s">
        <v>592</v>
      </c>
      <c r="B130" s="197" t="s">
        <v>593</v>
      </c>
      <c r="C130" s="198">
        <v>3</v>
      </c>
    </row>
    <row r="131" spans="1:3" ht="15.5" x14ac:dyDescent="0.35">
      <c r="A131" s="197" t="s">
        <v>298</v>
      </c>
      <c r="B131" s="197" t="s">
        <v>594</v>
      </c>
      <c r="C131" s="198">
        <v>5</v>
      </c>
    </row>
    <row r="132" spans="1:3" ht="15.5" x14ac:dyDescent="0.35">
      <c r="A132" s="197" t="s">
        <v>595</v>
      </c>
      <c r="B132" s="197" t="s">
        <v>329</v>
      </c>
      <c r="C132" s="198">
        <v>2</v>
      </c>
    </row>
    <row r="133" spans="1:3" ht="15.5" x14ac:dyDescent="0.35">
      <c r="A133" s="197" t="s">
        <v>596</v>
      </c>
      <c r="B133" s="197" t="s">
        <v>597</v>
      </c>
      <c r="C133" s="198">
        <v>4</v>
      </c>
    </row>
    <row r="134" spans="1:3" ht="15.5" x14ac:dyDescent="0.35">
      <c r="A134" s="197" t="s">
        <v>598</v>
      </c>
      <c r="B134" s="197" t="s">
        <v>599</v>
      </c>
      <c r="C134" s="198">
        <v>1</v>
      </c>
    </row>
    <row r="135" spans="1:3" ht="15.5" x14ac:dyDescent="0.35">
      <c r="A135" s="197" t="s">
        <v>600</v>
      </c>
      <c r="B135" s="197" t="s">
        <v>601</v>
      </c>
      <c r="C135" s="198">
        <v>6</v>
      </c>
    </row>
    <row r="136" spans="1:3" ht="15.5" x14ac:dyDescent="0.35">
      <c r="A136" s="197" t="s">
        <v>602</v>
      </c>
      <c r="B136" s="197" t="s">
        <v>603</v>
      </c>
      <c r="C136" s="198">
        <v>5</v>
      </c>
    </row>
    <row r="137" spans="1:3" ht="15.5" x14ac:dyDescent="0.35">
      <c r="A137" s="197" t="s">
        <v>604</v>
      </c>
      <c r="B137" s="197" t="s">
        <v>605</v>
      </c>
      <c r="C137" s="198">
        <v>3</v>
      </c>
    </row>
    <row r="138" spans="1:3" ht="15.5" x14ac:dyDescent="0.35">
      <c r="A138" s="197" t="s">
        <v>606</v>
      </c>
      <c r="B138" s="197" t="s">
        <v>607</v>
      </c>
      <c r="C138" s="198">
        <v>3</v>
      </c>
    </row>
    <row r="139" spans="1:3" ht="15.5" x14ac:dyDescent="0.35">
      <c r="A139" s="197" t="s">
        <v>608</v>
      </c>
      <c r="B139" s="197" t="s">
        <v>609</v>
      </c>
      <c r="C139" s="198">
        <v>4</v>
      </c>
    </row>
    <row r="140" spans="1:3" ht="15.5" x14ac:dyDescent="0.35">
      <c r="A140" s="197" t="s">
        <v>610</v>
      </c>
      <c r="B140" s="197" t="s">
        <v>611</v>
      </c>
      <c r="C140" s="198">
        <v>4</v>
      </c>
    </row>
    <row r="141" spans="1:3" ht="15.5" x14ac:dyDescent="0.35">
      <c r="A141" s="197" t="s">
        <v>612</v>
      </c>
      <c r="B141" s="197" t="s">
        <v>613</v>
      </c>
      <c r="C141" s="198">
        <v>6</v>
      </c>
    </row>
    <row r="142" spans="1:3" ht="15.5" x14ac:dyDescent="0.35">
      <c r="A142" s="197" t="s">
        <v>614</v>
      </c>
      <c r="B142" s="197" t="s">
        <v>615</v>
      </c>
      <c r="C142" s="198">
        <v>3</v>
      </c>
    </row>
    <row r="143" spans="1:3" ht="15.5" x14ac:dyDescent="0.35">
      <c r="A143" s="197" t="s">
        <v>616</v>
      </c>
      <c r="B143" s="197" t="s">
        <v>617</v>
      </c>
      <c r="C143" s="198">
        <v>5</v>
      </c>
    </row>
    <row r="144" spans="1:3" ht="15.5" x14ac:dyDescent="0.35">
      <c r="A144" s="197" t="s">
        <v>618</v>
      </c>
      <c r="B144" s="197" t="s">
        <v>619</v>
      </c>
      <c r="C144" s="198">
        <v>6</v>
      </c>
    </row>
    <row r="145" spans="1:3" ht="15.5" x14ac:dyDescent="0.35">
      <c r="A145" s="197" t="s">
        <v>620</v>
      </c>
      <c r="B145" s="197" t="s">
        <v>621</v>
      </c>
      <c r="C145" s="198">
        <v>4</v>
      </c>
    </row>
    <row r="146" spans="1:3" ht="15.5" x14ac:dyDescent="0.35">
      <c r="A146" s="197" t="s">
        <v>622</v>
      </c>
      <c r="B146" s="197" t="s">
        <v>623</v>
      </c>
      <c r="C146" s="198">
        <v>5</v>
      </c>
    </row>
    <row r="147" spans="1:3" ht="15.5" x14ac:dyDescent="0.35">
      <c r="A147" s="197" t="s">
        <v>624</v>
      </c>
      <c r="B147" s="197" t="s">
        <v>625</v>
      </c>
      <c r="C147" s="198">
        <v>4</v>
      </c>
    </row>
    <row r="148" spans="1:3" ht="15.5" x14ac:dyDescent="0.35">
      <c r="A148" s="197" t="s">
        <v>626</v>
      </c>
      <c r="B148" s="197" t="s">
        <v>627</v>
      </c>
      <c r="C148" s="198">
        <v>4</v>
      </c>
    </row>
    <row r="149" spans="1:3" ht="15.5" x14ac:dyDescent="0.35">
      <c r="A149" s="197" t="s">
        <v>628</v>
      </c>
      <c r="B149" s="197" t="s">
        <v>629</v>
      </c>
      <c r="C149" s="198">
        <v>4</v>
      </c>
    </row>
    <row r="150" spans="1:3" ht="15.5" x14ac:dyDescent="0.35">
      <c r="A150" s="197" t="s">
        <v>630</v>
      </c>
      <c r="B150" s="197" t="s">
        <v>631</v>
      </c>
      <c r="C150" s="198">
        <v>5</v>
      </c>
    </row>
    <row r="151" spans="1:3" ht="15.5" x14ac:dyDescent="0.35">
      <c r="A151" s="197" t="s">
        <v>632</v>
      </c>
      <c r="B151" s="197" t="s">
        <v>633</v>
      </c>
      <c r="C151" s="198">
        <v>6</v>
      </c>
    </row>
    <row r="152" spans="1:3" ht="31" x14ac:dyDescent="0.35">
      <c r="A152" s="197" t="s">
        <v>634</v>
      </c>
      <c r="B152" s="197" t="s">
        <v>635</v>
      </c>
      <c r="C152" s="198">
        <v>5</v>
      </c>
    </row>
    <row r="153" spans="1:3" ht="15.5" x14ac:dyDescent="0.35">
      <c r="A153" s="197" t="s">
        <v>636</v>
      </c>
      <c r="B153" s="197" t="s">
        <v>637</v>
      </c>
      <c r="C153" s="198">
        <v>7</v>
      </c>
    </row>
    <row r="154" spans="1:3" ht="15.5" x14ac:dyDescent="0.35">
      <c r="A154" s="197" t="s">
        <v>638</v>
      </c>
      <c r="B154" s="197" t="s">
        <v>639</v>
      </c>
      <c r="C154" s="198">
        <v>6</v>
      </c>
    </row>
    <row r="155" spans="1:3" ht="15.5" x14ac:dyDescent="0.35">
      <c r="A155" s="197" t="s">
        <v>640</v>
      </c>
      <c r="B155" s="197" t="s">
        <v>641</v>
      </c>
      <c r="C155" s="198">
        <v>1</v>
      </c>
    </row>
    <row r="156" spans="1:3" ht="15.5" x14ac:dyDescent="0.35">
      <c r="A156" s="197" t="s">
        <v>642</v>
      </c>
      <c r="B156" s="197" t="s">
        <v>643</v>
      </c>
      <c r="C156" s="198">
        <v>6</v>
      </c>
    </row>
    <row r="157" spans="1:3" ht="31" x14ac:dyDescent="0.35">
      <c r="A157" s="197" t="s">
        <v>644</v>
      </c>
      <c r="B157" s="197" t="s">
        <v>645</v>
      </c>
      <c r="C157" s="198">
        <v>6</v>
      </c>
    </row>
    <row r="158" spans="1:3" ht="31" x14ac:dyDescent="0.35">
      <c r="A158" s="197" t="s">
        <v>646</v>
      </c>
      <c r="B158" s="197" t="s">
        <v>647</v>
      </c>
      <c r="C158" s="198">
        <v>6</v>
      </c>
    </row>
    <row r="159" spans="1:3" ht="15.5" x14ac:dyDescent="0.35">
      <c r="A159" s="197" t="s">
        <v>648</v>
      </c>
      <c r="B159" s="197" t="s">
        <v>649</v>
      </c>
      <c r="C159" s="198">
        <v>4</v>
      </c>
    </row>
    <row r="160" spans="1:3" ht="15.5" x14ac:dyDescent="0.35">
      <c r="A160" s="197" t="s">
        <v>650</v>
      </c>
      <c r="B160" s="197" t="s">
        <v>651</v>
      </c>
      <c r="C160" s="198">
        <v>6</v>
      </c>
    </row>
    <row r="161" spans="1:3" ht="15.5" x14ac:dyDescent="0.35">
      <c r="A161" s="197" t="s">
        <v>652</v>
      </c>
      <c r="B161" s="197" t="s">
        <v>653</v>
      </c>
      <c r="C161" s="198">
        <v>3</v>
      </c>
    </row>
    <row r="162" spans="1:3" ht="15.5" x14ac:dyDescent="0.35">
      <c r="A162" s="197" t="s">
        <v>654</v>
      </c>
      <c r="B162" s="197" t="s">
        <v>655</v>
      </c>
      <c r="C162" s="198">
        <v>4</v>
      </c>
    </row>
    <row r="163" spans="1:3" ht="15.5" x14ac:dyDescent="0.35">
      <c r="A163" s="197" t="s">
        <v>656</v>
      </c>
      <c r="B163" s="197" t="s">
        <v>657</v>
      </c>
      <c r="C163" s="198">
        <v>5</v>
      </c>
    </row>
    <row r="164" spans="1:3" ht="31" x14ac:dyDescent="0.35">
      <c r="A164" s="197" t="s">
        <v>658</v>
      </c>
      <c r="B164" s="197" t="s">
        <v>659</v>
      </c>
      <c r="C164" s="198">
        <v>3</v>
      </c>
    </row>
    <row r="165" spans="1:3" ht="15.5" x14ac:dyDescent="0.35">
      <c r="A165" s="197" t="s">
        <v>660</v>
      </c>
      <c r="B165" s="197" t="s">
        <v>661</v>
      </c>
      <c r="C165" s="198">
        <v>5</v>
      </c>
    </row>
    <row r="166" spans="1:3" ht="15.5" x14ac:dyDescent="0.35">
      <c r="A166" s="197" t="s">
        <v>662</v>
      </c>
      <c r="B166" s="197" t="s">
        <v>663</v>
      </c>
      <c r="C166" s="198">
        <v>5</v>
      </c>
    </row>
    <row r="167" spans="1:3" ht="15.5" x14ac:dyDescent="0.35">
      <c r="A167" s="197" t="s">
        <v>664</v>
      </c>
      <c r="B167" s="197" t="s">
        <v>665</v>
      </c>
      <c r="C167" s="198">
        <v>5</v>
      </c>
    </row>
    <row r="168" spans="1:3" ht="15.5" x14ac:dyDescent="0.35">
      <c r="A168" s="197" t="s">
        <v>666</v>
      </c>
      <c r="B168" s="197" t="s">
        <v>667</v>
      </c>
      <c r="C168" s="198">
        <v>5</v>
      </c>
    </row>
    <row r="169" spans="1:3" ht="15.5" x14ac:dyDescent="0.35">
      <c r="A169" s="197" t="s">
        <v>668</v>
      </c>
      <c r="B169" s="197" t="s">
        <v>669</v>
      </c>
      <c r="C169" s="198">
        <v>5</v>
      </c>
    </row>
    <row r="170" spans="1:3" ht="15.5" x14ac:dyDescent="0.35">
      <c r="A170" s="197" t="s">
        <v>670</v>
      </c>
      <c r="B170" s="197" t="s">
        <v>671</v>
      </c>
      <c r="C170" s="198">
        <v>5</v>
      </c>
    </row>
    <row r="171" spans="1:3" ht="15.5" x14ac:dyDescent="0.35">
      <c r="A171" s="197" t="s">
        <v>672</v>
      </c>
      <c r="B171" s="197" t="s">
        <v>673</v>
      </c>
      <c r="C171" s="198">
        <v>6</v>
      </c>
    </row>
    <row r="172" spans="1:3" ht="15.5" x14ac:dyDescent="0.35">
      <c r="A172" s="197" t="s">
        <v>674</v>
      </c>
      <c r="B172" s="197" t="s">
        <v>675</v>
      </c>
      <c r="C172" s="198">
        <v>4</v>
      </c>
    </row>
    <row r="173" spans="1:3" ht="15.5" x14ac:dyDescent="0.35">
      <c r="A173" s="197" t="s">
        <v>676</v>
      </c>
      <c r="B173" s="197" t="s">
        <v>677</v>
      </c>
      <c r="C173" s="198">
        <v>3</v>
      </c>
    </row>
    <row r="174" spans="1:3" ht="15.5" x14ac:dyDescent="0.35">
      <c r="A174" s="197" t="s">
        <v>1366</v>
      </c>
      <c r="B174" s="197" t="s">
        <v>1367</v>
      </c>
      <c r="C174" s="198">
        <v>4</v>
      </c>
    </row>
    <row r="175" spans="1:3" ht="15.5" x14ac:dyDescent="0.35">
      <c r="A175" s="197" t="s">
        <v>678</v>
      </c>
      <c r="B175" s="197" t="s">
        <v>679</v>
      </c>
      <c r="C175" s="198">
        <v>6</v>
      </c>
    </row>
    <row r="176" spans="1:3" ht="31" x14ac:dyDescent="0.35">
      <c r="A176" s="197" t="s">
        <v>680</v>
      </c>
      <c r="B176" s="197" t="s">
        <v>681</v>
      </c>
      <c r="C176" s="198">
        <v>5</v>
      </c>
    </row>
    <row r="177" spans="1:3" ht="15.5" x14ac:dyDescent="0.35">
      <c r="A177" s="197" t="s">
        <v>682</v>
      </c>
      <c r="B177" s="197" t="s">
        <v>683</v>
      </c>
      <c r="C177" s="198">
        <v>3</v>
      </c>
    </row>
    <row r="178" spans="1:3" ht="15.5" x14ac:dyDescent="0.35">
      <c r="A178" s="197" t="s">
        <v>684</v>
      </c>
      <c r="B178" s="197" t="s">
        <v>685</v>
      </c>
      <c r="C178" s="198">
        <v>5</v>
      </c>
    </row>
    <row r="179" spans="1:3" ht="15.5" x14ac:dyDescent="0.35">
      <c r="A179" s="197" t="s">
        <v>686</v>
      </c>
      <c r="B179" s="197" t="s">
        <v>687</v>
      </c>
      <c r="C179" s="198">
        <v>5</v>
      </c>
    </row>
    <row r="180" spans="1:3" ht="15.5" x14ac:dyDescent="0.35">
      <c r="A180" s="197" t="s">
        <v>688</v>
      </c>
      <c r="B180" s="197" t="s">
        <v>689</v>
      </c>
      <c r="C180" s="198">
        <v>4</v>
      </c>
    </row>
    <row r="181" spans="1:3" ht="15.5" x14ac:dyDescent="0.35">
      <c r="A181" s="197" t="s">
        <v>690</v>
      </c>
      <c r="B181" s="197" t="s">
        <v>329</v>
      </c>
      <c r="C181" s="198">
        <v>2</v>
      </c>
    </row>
    <row r="182" spans="1:3" ht="15.5" x14ac:dyDescent="0.35">
      <c r="A182" s="197" t="s">
        <v>691</v>
      </c>
      <c r="B182" s="197" t="s">
        <v>692</v>
      </c>
      <c r="C182" s="198">
        <v>3</v>
      </c>
    </row>
    <row r="183" spans="1:3" ht="15.5" x14ac:dyDescent="0.35">
      <c r="A183" s="197" t="s">
        <v>693</v>
      </c>
      <c r="B183" s="197" t="s">
        <v>694</v>
      </c>
      <c r="C183" s="198">
        <v>3</v>
      </c>
    </row>
    <row r="184" spans="1:3" ht="15.5" x14ac:dyDescent="0.35">
      <c r="A184" s="197" t="s">
        <v>695</v>
      </c>
      <c r="B184" s="197" t="s">
        <v>696</v>
      </c>
      <c r="C184" s="198">
        <v>5</v>
      </c>
    </row>
    <row r="185" spans="1:3" ht="15.5" x14ac:dyDescent="0.35">
      <c r="A185" s="197" t="s">
        <v>697</v>
      </c>
      <c r="B185" s="197" t="s">
        <v>698</v>
      </c>
      <c r="C185" s="198">
        <v>5</v>
      </c>
    </row>
    <row r="186" spans="1:3" ht="15.5" x14ac:dyDescent="0.35">
      <c r="A186" s="197" t="s">
        <v>699</v>
      </c>
      <c r="B186" s="197" t="s">
        <v>700</v>
      </c>
      <c r="C186" s="198">
        <v>2</v>
      </c>
    </row>
    <row r="187" spans="1:3" ht="15.5" x14ac:dyDescent="0.35">
      <c r="A187" s="197" t="s">
        <v>701</v>
      </c>
      <c r="B187" s="197" t="s">
        <v>702</v>
      </c>
      <c r="C187" s="198">
        <v>3</v>
      </c>
    </row>
    <row r="188" spans="1:3" ht="15.5" x14ac:dyDescent="0.35">
      <c r="A188" s="197" t="s">
        <v>703</v>
      </c>
      <c r="B188" s="197" t="s">
        <v>704</v>
      </c>
      <c r="C188" s="198">
        <v>4</v>
      </c>
    </row>
    <row r="189" spans="1:3" ht="15.5" x14ac:dyDescent="0.35">
      <c r="A189" s="197" t="s">
        <v>705</v>
      </c>
      <c r="B189" s="197" t="s">
        <v>706</v>
      </c>
      <c r="C189" s="198">
        <v>2</v>
      </c>
    </row>
    <row r="190" spans="1:3" ht="15.5" x14ac:dyDescent="0.35">
      <c r="A190" s="197" t="s">
        <v>707</v>
      </c>
      <c r="B190" s="197" t="s">
        <v>708</v>
      </c>
      <c r="C190" s="198">
        <v>2</v>
      </c>
    </row>
    <row r="191" spans="1:3" ht="15.5" x14ac:dyDescent="0.35">
      <c r="A191" s="197" t="s">
        <v>709</v>
      </c>
      <c r="B191" s="197" t="s">
        <v>710</v>
      </c>
      <c r="C191" s="198">
        <v>5</v>
      </c>
    </row>
    <row r="192" spans="1:3" ht="15.5" x14ac:dyDescent="0.35">
      <c r="A192" s="197" t="s">
        <v>711</v>
      </c>
      <c r="B192" s="197" t="s">
        <v>329</v>
      </c>
      <c r="C192" s="198">
        <v>2</v>
      </c>
    </row>
    <row r="193" spans="1:3" ht="15.5" x14ac:dyDescent="0.35">
      <c r="A193" s="197" t="s">
        <v>712</v>
      </c>
      <c r="B193" s="197" t="s">
        <v>713</v>
      </c>
      <c r="C193" s="198">
        <v>3</v>
      </c>
    </row>
    <row r="194" spans="1:3" ht="31" x14ac:dyDescent="0.35">
      <c r="A194" s="197" t="s">
        <v>714</v>
      </c>
      <c r="B194" s="197" t="s">
        <v>715</v>
      </c>
      <c r="C194" s="198">
        <v>3</v>
      </c>
    </row>
    <row r="195" spans="1:3" ht="31" x14ac:dyDescent="0.35">
      <c r="A195" s="197" t="s">
        <v>716</v>
      </c>
      <c r="B195" s="197" t="s">
        <v>717</v>
      </c>
      <c r="C195" s="198">
        <v>3</v>
      </c>
    </row>
    <row r="196" spans="1:3" ht="15.5" x14ac:dyDescent="0.35">
      <c r="A196" s="197" t="s">
        <v>718</v>
      </c>
      <c r="B196" s="197" t="s">
        <v>719</v>
      </c>
      <c r="C196" s="198">
        <v>5</v>
      </c>
    </row>
    <row r="197" spans="1:3" ht="15.5" x14ac:dyDescent="0.35">
      <c r="A197" s="197" t="s">
        <v>720</v>
      </c>
      <c r="B197" s="197" t="s">
        <v>721</v>
      </c>
      <c r="C197" s="198">
        <v>4</v>
      </c>
    </row>
    <row r="198" spans="1:3" ht="15.5" x14ac:dyDescent="0.35">
      <c r="A198" s="197" t="s">
        <v>722</v>
      </c>
      <c r="B198" s="197" t="s">
        <v>329</v>
      </c>
      <c r="C198" s="198">
        <v>2</v>
      </c>
    </row>
    <row r="199" spans="1:3" ht="15.5" x14ac:dyDescent="0.35">
      <c r="A199" s="197" t="s">
        <v>723</v>
      </c>
      <c r="B199" s="197" t="s">
        <v>724</v>
      </c>
      <c r="C199" s="198">
        <v>1</v>
      </c>
    </row>
    <row r="200" spans="1:3" ht="15.5" x14ac:dyDescent="0.35">
      <c r="A200" s="197" t="s">
        <v>725</v>
      </c>
      <c r="B200" s="197" t="s">
        <v>726</v>
      </c>
      <c r="C200" s="198">
        <v>4</v>
      </c>
    </row>
    <row r="201" spans="1:3" ht="15.5" x14ac:dyDescent="0.35">
      <c r="A201" s="197" t="s">
        <v>727</v>
      </c>
      <c r="B201" s="197" t="s">
        <v>728</v>
      </c>
      <c r="C201" s="198">
        <v>3</v>
      </c>
    </row>
    <row r="202" spans="1:3" ht="15.5" x14ac:dyDescent="0.35">
      <c r="A202" s="197" t="s">
        <v>729</v>
      </c>
      <c r="B202" s="197" t="s">
        <v>730</v>
      </c>
      <c r="C202" s="198">
        <v>4</v>
      </c>
    </row>
    <row r="203" spans="1:3" ht="15.5" x14ac:dyDescent="0.35">
      <c r="A203" s="197" t="s">
        <v>731</v>
      </c>
      <c r="B203" s="197" t="s">
        <v>732</v>
      </c>
      <c r="C203" s="198">
        <v>4</v>
      </c>
    </row>
    <row r="204" spans="1:3" ht="15.5" x14ac:dyDescent="0.35">
      <c r="A204" s="197" t="s">
        <v>733</v>
      </c>
      <c r="B204" s="197" t="s">
        <v>734</v>
      </c>
      <c r="C204" s="198">
        <v>4</v>
      </c>
    </row>
    <row r="205" spans="1:3" ht="15.5" x14ac:dyDescent="0.35">
      <c r="A205" s="197" t="s">
        <v>735</v>
      </c>
      <c r="B205" s="197" t="s">
        <v>736</v>
      </c>
      <c r="C205" s="198">
        <v>2</v>
      </c>
    </row>
    <row r="206" spans="1:3" ht="15.5" x14ac:dyDescent="0.35">
      <c r="A206" s="197" t="s">
        <v>737</v>
      </c>
      <c r="B206" s="197" t="s">
        <v>738</v>
      </c>
      <c r="C206" s="198">
        <v>3</v>
      </c>
    </row>
    <row r="207" spans="1:3" ht="15.5" x14ac:dyDescent="0.35">
      <c r="A207" s="197" t="s">
        <v>739</v>
      </c>
      <c r="B207" s="197" t="s">
        <v>740</v>
      </c>
      <c r="C207" s="198">
        <v>4</v>
      </c>
    </row>
    <row r="208" spans="1:3" ht="15.5" x14ac:dyDescent="0.35">
      <c r="A208" s="197" t="s">
        <v>741</v>
      </c>
      <c r="B208" s="197" t="s">
        <v>742</v>
      </c>
      <c r="C208" s="198">
        <v>2</v>
      </c>
    </row>
    <row r="209" spans="1:3" ht="15.5" x14ac:dyDescent="0.35">
      <c r="A209" s="197" t="s">
        <v>743</v>
      </c>
      <c r="B209" s="197" t="s">
        <v>744</v>
      </c>
      <c r="C209" s="198">
        <v>4</v>
      </c>
    </row>
    <row r="210" spans="1:3" ht="15.5" x14ac:dyDescent="0.35">
      <c r="A210" s="197" t="s">
        <v>745</v>
      </c>
      <c r="B210" s="197" t="s">
        <v>746</v>
      </c>
      <c r="C210" s="198">
        <v>4</v>
      </c>
    </row>
    <row r="211" spans="1:3" ht="15.5" x14ac:dyDescent="0.35">
      <c r="A211" s="197" t="s">
        <v>747</v>
      </c>
      <c r="B211" s="197" t="s">
        <v>748</v>
      </c>
      <c r="C211" s="198">
        <v>4</v>
      </c>
    </row>
    <row r="212" spans="1:3" ht="15.5" x14ac:dyDescent="0.35">
      <c r="A212" s="197" t="s">
        <v>749</v>
      </c>
      <c r="B212" s="197" t="s">
        <v>750</v>
      </c>
      <c r="C212" s="198">
        <v>3</v>
      </c>
    </row>
    <row r="213" spans="1:3" ht="15.5" x14ac:dyDescent="0.35">
      <c r="A213" s="197" t="s">
        <v>751</v>
      </c>
      <c r="B213" s="197" t="s">
        <v>329</v>
      </c>
      <c r="C213" s="198">
        <v>2</v>
      </c>
    </row>
    <row r="214" spans="1:3" ht="15.5" x14ac:dyDescent="0.35">
      <c r="A214" s="197" t="s">
        <v>752</v>
      </c>
      <c r="B214" s="197" t="s">
        <v>753</v>
      </c>
      <c r="C214" s="198">
        <v>1</v>
      </c>
    </row>
    <row r="215" spans="1:3" ht="15.5" x14ac:dyDescent="0.35">
      <c r="A215" s="197" t="s">
        <v>754</v>
      </c>
      <c r="B215" s="197" t="s">
        <v>755</v>
      </c>
      <c r="C215" s="198">
        <v>4</v>
      </c>
    </row>
    <row r="216" spans="1:3" ht="15.5" x14ac:dyDescent="0.35">
      <c r="A216" s="197" t="s">
        <v>756</v>
      </c>
      <c r="B216" s="197" t="s">
        <v>757</v>
      </c>
      <c r="C216" s="198">
        <v>4</v>
      </c>
    </row>
    <row r="217" spans="1:3" ht="15.5" x14ac:dyDescent="0.35">
      <c r="A217" s="197" t="s">
        <v>758</v>
      </c>
      <c r="B217" s="197" t="s">
        <v>759</v>
      </c>
      <c r="C217" s="198">
        <v>4</v>
      </c>
    </row>
    <row r="218" spans="1:3" ht="31" x14ac:dyDescent="0.35">
      <c r="A218" s="197" t="s">
        <v>760</v>
      </c>
      <c r="B218" s="197" t="s">
        <v>761</v>
      </c>
      <c r="C218" s="198">
        <v>4</v>
      </c>
    </row>
    <row r="219" spans="1:3" ht="15.5" x14ac:dyDescent="0.35">
      <c r="A219" s="197" t="s">
        <v>762</v>
      </c>
      <c r="B219" s="197" t="s">
        <v>763</v>
      </c>
      <c r="C219" s="198">
        <v>2</v>
      </c>
    </row>
    <row r="220" spans="1:3" ht="15.5" x14ac:dyDescent="0.35">
      <c r="A220" s="197" t="s">
        <v>764</v>
      </c>
      <c r="B220" s="197" t="s">
        <v>765</v>
      </c>
      <c r="C220" s="198">
        <v>1</v>
      </c>
    </row>
    <row r="221" spans="1:3" ht="15.5" x14ac:dyDescent="0.35">
      <c r="A221" s="197" t="s">
        <v>766</v>
      </c>
      <c r="B221" s="197" t="s">
        <v>767</v>
      </c>
      <c r="C221" s="198">
        <v>1</v>
      </c>
    </row>
    <row r="222" spans="1:3" ht="31" x14ac:dyDescent="0.35">
      <c r="A222" s="197" t="s">
        <v>768</v>
      </c>
      <c r="B222" s="197" t="s">
        <v>769</v>
      </c>
      <c r="C222" s="198">
        <v>4</v>
      </c>
    </row>
    <row r="223" spans="1:3" ht="15.5" x14ac:dyDescent="0.35">
      <c r="A223" s="197" t="s">
        <v>770</v>
      </c>
      <c r="B223" s="197" t="s">
        <v>771</v>
      </c>
      <c r="C223" s="198">
        <v>7</v>
      </c>
    </row>
    <row r="224" spans="1:3" ht="15.5" x14ac:dyDescent="0.35">
      <c r="A224" s="197" t="s">
        <v>199</v>
      </c>
      <c r="B224" s="197" t="s">
        <v>772</v>
      </c>
      <c r="C224" s="198">
        <v>5</v>
      </c>
    </row>
    <row r="225" spans="1:3" ht="15.5" x14ac:dyDescent="0.35">
      <c r="A225" s="197" t="s">
        <v>186</v>
      </c>
      <c r="B225" s="197" t="s">
        <v>773</v>
      </c>
      <c r="C225" s="198">
        <v>6</v>
      </c>
    </row>
    <row r="226" spans="1:3" ht="15.5" x14ac:dyDescent="0.35">
      <c r="A226" s="197" t="s">
        <v>774</v>
      </c>
      <c r="B226" s="197" t="s">
        <v>775</v>
      </c>
      <c r="C226" s="198">
        <v>5</v>
      </c>
    </row>
    <row r="227" spans="1:3" ht="15.5" x14ac:dyDescent="0.35">
      <c r="A227" s="197" t="s">
        <v>776</v>
      </c>
      <c r="B227" s="197" t="s">
        <v>777</v>
      </c>
      <c r="C227" s="198">
        <v>2</v>
      </c>
    </row>
    <row r="228" spans="1:3" ht="15.5" x14ac:dyDescent="0.35">
      <c r="A228" s="197" t="s">
        <v>205</v>
      </c>
      <c r="B228" s="197" t="s">
        <v>778</v>
      </c>
      <c r="C228" s="198">
        <v>3</v>
      </c>
    </row>
    <row r="229" spans="1:3" ht="15.5" x14ac:dyDescent="0.35">
      <c r="A229" s="197" t="s">
        <v>779</v>
      </c>
      <c r="B229" s="197" t="s">
        <v>780</v>
      </c>
      <c r="C229" s="198">
        <v>1</v>
      </c>
    </row>
    <row r="230" spans="1:3" ht="15.5" x14ac:dyDescent="0.35">
      <c r="A230" s="197" t="s">
        <v>781</v>
      </c>
      <c r="B230" s="197" t="s">
        <v>782</v>
      </c>
      <c r="C230" s="198">
        <v>7</v>
      </c>
    </row>
    <row r="231" spans="1:3" ht="15.5" x14ac:dyDescent="0.35">
      <c r="A231" s="197" t="s">
        <v>783</v>
      </c>
      <c r="B231" s="197" t="s">
        <v>784</v>
      </c>
      <c r="C231" s="198">
        <v>2</v>
      </c>
    </row>
    <row r="232" spans="1:3" ht="15.5" x14ac:dyDescent="0.35">
      <c r="A232" s="197" t="s">
        <v>785</v>
      </c>
      <c r="B232" s="197" t="s">
        <v>786</v>
      </c>
      <c r="C232" s="198">
        <v>5</v>
      </c>
    </row>
    <row r="233" spans="1:3" ht="15.5" x14ac:dyDescent="0.35">
      <c r="A233" s="197" t="s">
        <v>787</v>
      </c>
      <c r="B233" s="197" t="s">
        <v>329</v>
      </c>
      <c r="C233" s="198">
        <v>2</v>
      </c>
    </row>
    <row r="234" spans="1:3" ht="15.5" x14ac:dyDescent="0.35">
      <c r="A234" s="197" t="s">
        <v>788</v>
      </c>
      <c r="B234" s="197" t="s">
        <v>789</v>
      </c>
      <c r="C234" s="198">
        <v>6</v>
      </c>
    </row>
    <row r="235" spans="1:3" ht="15.5" x14ac:dyDescent="0.35">
      <c r="A235" s="197" t="s">
        <v>192</v>
      </c>
      <c r="B235" s="197" t="s">
        <v>790</v>
      </c>
      <c r="C235" s="198">
        <v>4</v>
      </c>
    </row>
    <row r="236" spans="1:3" ht="15.5" x14ac:dyDescent="0.35">
      <c r="A236" s="197" t="s">
        <v>791</v>
      </c>
      <c r="B236" s="197" t="s">
        <v>792</v>
      </c>
      <c r="C236" s="198">
        <v>6</v>
      </c>
    </row>
    <row r="237" spans="1:3" ht="15.5" x14ac:dyDescent="0.35">
      <c r="A237" s="197" t="s">
        <v>793</v>
      </c>
      <c r="B237" s="197" t="s">
        <v>794</v>
      </c>
      <c r="C237" s="198">
        <v>4</v>
      </c>
    </row>
    <row r="238" spans="1:3" ht="15.5" x14ac:dyDescent="0.35">
      <c r="A238" s="197" t="s">
        <v>795</v>
      </c>
      <c r="B238" s="197" t="s">
        <v>796</v>
      </c>
      <c r="C238" s="198">
        <v>6</v>
      </c>
    </row>
    <row r="239" spans="1:3" ht="15.5" x14ac:dyDescent="0.35">
      <c r="A239" s="197" t="s">
        <v>797</v>
      </c>
      <c r="B239" s="197" t="s">
        <v>798</v>
      </c>
      <c r="C239" s="198">
        <v>4</v>
      </c>
    </row>
    <row r="240" spans="1:3" ht="15.5" x14ac:dyDescent="0.35">
      <c r="A240" s="197" t="s">
        <v>799</v>
      </c>
      <c r="B240" s="197" t="s">
        <v>800</v>
      </c>
      <c r="C240" s="198">
        <v>7</v>
      </c>
    </row>
    <row r="241" spans="1:3" ht="15.5" x14ac:dyDescent="0.35">
      <c r="A241" s="197" t="s">
        <v>801</v>
      </c>
      <c r="B241" s="197" t="s">
        <v>802</v>
      </c>
      <c r="C241" s="198">
        <v>8</v>
      </c>
    </row>
    <row r="242" spans="1:3" ht="15.5" x14ac:dyDescent="0.35">
      <c r="A242" s="197" t="s">
        <v>803</v>
      </c>
      <c r="B242" s="197" t="s">
        <v>804</v>
      </c>
      <c r="C242" s="198">
        <v>6</v>
      </c>
    </row>
    <row r="243" spans="1:3" ht="15.5" x14ac:dyDescent="0.35">
      <c r="A243" s="197" t="s">
        <v>805</v>
      </c>
      <c r="B243" s="197" t="s">
        <v>806</v>
      </c>
      <c r="C243" s="198">
        <v>5</v>
      </c>
    </row>
    <row r="244" spans="1:3" ht="15.5" x14ac:dyDescent="0.35">
      <c r="A244" s="197" t="s">
        <v>807</v>
      </c>
      <c r="B244" s="197" t="s">
        <v>808</v>
      </c>
      <c r="C244" s="198">
        <v>6</v>
      </c>
    </row>
    <row r="245" spans="1:3" ht="31" x14ac:dyDescent="0.35">
      <c r="A245" s="197" t="s">
        <v>809</v>
      </c>
      <c r="B245" s="197" t="s">
        <v>810</v>
      </c>
      <c r="C245" s="198">
        <v>1</v>
      </c>
    </row>
    <row r="246" spans="1:3" ht="15.5" x14ac:dyDescent="0.35">
      <c r="A246" s="197" t="s">
        <v>811</v>
      </c>
      <c r="B246" s="197" t="s">
        <v>812</v>
      </c>
      <c r="C246" s="198">
        <v>4</v>
      </c>
    </row>
    <row r="247" spans="1:3" ht="15.5" x14ac:dyDescent="0.35">
      <c r="A247" s="197" t="s">
        <v>813</v>
      </c>
      <c r="B247" s="197" t="s">
        <v>814</v>
      </c>
      <c r="C247" s="198">
        <v>5</v>
      </c>
    </row>
    <row r="248" spans="1:3" ht="15.5" x14ac:dyDescent="0.35">
      <c r="A248" s="197" t="s">
        <v>815</v>
      </c>
      <c r="B248" s="197" t="s">
        <v>329</v>
      </c>
      <c r="C248" s="198">
        <v>2</v>
      </c>
    </row>
    <row r="249" spans="1:3" ht="15.5" x14ac:dyDescent="0.35">
      <c r="A249" s="197" t="s">
        <v>816</v>
      </c>
      <c r="B249" s="197" t="s">
        <v>817</v>
      </c>
      <c r="C249" s="198">
        <v>8</v>
      </c>
    </row>
    <row r="250" spans="1:3" ht="15.5" x14ac:dyDescent="0.35">
      <c r="A250" s="197" t="s">
        <v>818</v>
      </c>
      <c r="B250" s="197" t="s">
        <v>819</v>
      </c>
      <c r="C250" s="198">
        <v>8</v>
      </c>
    </row>
    <row r="251" spans="1:3" ht="31" x14ac:dyDescent="0.35">
      <c r="A251" s="197" t="s">
        <v>820</v>
      </c>
      <c r="B251" s="197" t="s">
        <v>821</v>
      </c>
      <c r="C251" s="198">
        <v>7</v>
      </c>
    </row>
    <row r="252" spans="1:3" ht="15.5" x14ac:dyDescent="0.35">
      <c r="A252" s="197" t="s">
        <v>822</v>
      </c>
      <c r="B252" s="197" t="s">
        <v>823</v>
      </c>
      <c r="C252" s="198">
        <v>5</v>
      </c>
    </row>
    <row r="253" spans="1:3" ht="15.5" x14ac:dyDescent="0.35">
      <c r="A253" s="197" t="s">
        <v>824</v>
      </c>
      <c r="B253" s="197" t="s">
        <v>825</v>
      </c>
      <c r="C253" s="198">
        <v>7</v>
      </c>
    </row>
    <row r="254" spans="1:3" ht="31" x14ac:dyDescent="0.35">
      <c r="A254" s="197" t="s">
        <v>826</v>
      </c>
      <c r="B254" s="197" t="s">
        <v>827</v>
      </c>
      <c r="C254" s="198">
        <v>4</v>
      </c>
    </row>
    <row r="255" spans="1:3" ht="15.5" x14ac:dyDescent="0.35">
      <c r="A255" s="197" t="s">
        <v>828</v>
      </c>
      <c r="B255" s="197" t="s">
        <v>829</v>
      </c>
      <c r="C255" s="198">
        <v>4</v>
      </c>
    </row>
    <row r="256" spans="1:3" ht="15.5" x14ac:dyDescent="0.35">
      <c r="A256" s="197" t="s">
        <v>830</v>
      </c>
      <c r="B256" s="197" t="s">
        <v>831</v>
      </c>
      <c r="C256" s="198">
        <v>5</v>
      </c>
    </row>
    <row r="257" spans="1:3" ht="15.5" x14ac:dyDescent="0.35">
      <c r="A257" s="197" t="s">
        <v>832</v>
      </c>
      <c r="B257" s="197" t="s">
        <v>833</v>
      </c>
      <c r="C257" s="198">
        <v>8</v>
      </c>
    </row>
    <row r="258" spans="1:3" ht="15.5" x14ac:dyDescent="0.35">
      <c r="A258" s="197" t="s">
        <v>834</v>
      </c>
      <c r="B258" s="197" t="s">
        <v>835</v>
      </c>
      <c r="C258" s="198">
        <v>4</v>
      </c>
    </row>
    <row r="259" spans="1:3" ht="15.5" x14ac:dyDescent="0.35">
      <c r="A259" s="197" t="s">
        <v>836</v>
      </c>
      <c r="B259" s="197" t="s">
        <v>329</v>
      </c>
      <c r="C259" s="198">
        <v>3</v>
      </c>
    </row>
    <row r="260" spans="1:3" ht="15.5" x14ac:dyDescent="0.35">
      <c r="A260" s="197" t="s">
        <v>837</v>
      </c>
      <c r="B260" s="197" t="s">
        <v>838</v>
      </c>
      <c r="C260" s="198">
        <v>5</v>
      </c>
    </row>
    <row r="261" spans="1:3" ht="15.5" x14ac:dyDescent="0.35">
      <c r="A261" s="197" t="s">
        <v>839</v>
      </c>
      <c r="B261" s="197" t="s">
        <v>840</v>
      </c>
      <c r="C261" s="198">
        <v>8</v>
      </c>
    </row>
    <row r="262" spans="1:3" ht="15.5" x14ac:dyDescent="0.35">
      <c r="A262" s="197" t="s">
        <v>841</v>
      </c>
      <c r="B262" s="197" t="s">
        <v>842</v>
      </c>
      <c r="C262" s="198">
        <v>5</v>
      </c>
    </row>
    <row r="263" spans="1:3" ht="15.5" x14ac:dyDescent="0.35">
      <c r="A263" s="197" t="s">
        <v>843</v>
      </c>
      <c r="B263" s="197" t="s">
        <v>844</v>
      </c>
      <c r="C263" s="198">
        <v>4</v>
      </c>
    </row>
    <row r="264" spans="1:3" ht="15.5" x14ac:dyDescent="0.35">
      <c r="A264" s="197" t="s">
        <v>845</v>
      </c>
      <c r="B264" s="197" t="s">
        <v>846</v>
      </c>
      <c r="C264" s="198">
        <v>4</v>
      </c>
    </row>
    <row r="265" spans="1:3" ht="15.5" x14ac:dyDescent="0.35">
      <c r="A265" s="197" t="s">
        <v>847</v>
      </c>
      <c r="B265" s="197" t="s">
        <v>848</v>
      </c>
      <c r="C265" s="198">
        <v>5</v>
      </c>
    </row>
    <row r="266" spans="1:3" ht="15.5" x14ac:dyDescent="0.35">
      <c r="A266" s="197" t="s">
        <v>849</v>
      </c>
      <c r="B266" s="197" t="s">
        <v>850</v>
      </c>
      <c r="C266" s="198">
        <v>6</v>
      </c>
    </row>
    <row r="267" spans="1:3" ht="15.5" x14ac:dyDescent="0.35">
      <c r="A267" s="197" t="s">
        <v>851</v>
      </c>
      <c r="B267" s="197" t="s">
        <v>852</v>
      </c>
      <c r="C267" s="198">
        <v>5</v>
      </c>
    </row>
    <row r="268" spans="1:3" ht="15.5" x14ac:dyDescent="0.35">
      <c r="A268" s="197" t="s">
        <v>853</v>
      </c>
      <c r="B268" s="197" t="s">
        <v>854</v>
      </c>
      <c r="C268" s="198">
        <v>6</v>
      </c>
    </row>
    <row r="269" spans="1:3" ht="31" x14ac:dyDescent="0.35">
      <c r="A269" s="197" t="s">
        <v>855</v>
      </c>
      <c r="B269" s="197" t="s">
        <v>856</v>
      </c>
      <c r="C269" s="198">
        <v>8</v>
      </c>
    </row>
    <row r="270" spans="1:3" ht="31" x14ac:dyDescent="0.35">
      <c r="A270" s="197" t="s">
        <v>857</v>
      </c>
      <c r="B270" s="197" t="s">
        <v>858</v>
      </c>
      <c r="C270" s="198">
        <v>7</v>
      </c>
    </row>
    <row r="271" spans="1:3" ht="15.5" x14ac:dyDescent="0.35">
      <c r="A271" s="197" t="s">
        <v>859</v>
      </c>
      <c r="B271" s="197" t="s">
        <v>860</v>
      </c>
      <c r="C271" s="198">
        <v>6</v>
      </c>
    </row>
    <row r="272" spans="1:3" ht="15.5" x14ac:dyDescent="0.35">
      <c r="A272" s="197" t="s">
        <v>861</v>
      </c>
      <c r="B272" s="197" t="s">
        <v>862</v>
      </c>
      <c r="C272" s="198">
        <v>8</v>
      </c>
    </row>
    <row r="273" spans="1:3" ht="31" x14ac:dyDescent="0.35">
      <c r="A273" s="197" t="s">
        <v>321</v>
      </c>
      <c r="B273" s="197" t="s">
        <v>863</v>
      </c>
      <c r="C273" s="198">
        <v>4</v>
      </c>
    </row>
    <row r="274" spans="1:3" ht="15.5" x14ac:dyDescent="0.35">
      <c r="A274" s="197" t="s">
        <v>864</v>
      </c>
      <c r="B274" s="197" t="s">
        <v>865</v>
      </c>
      <c r="C274" s="198">
        <v>8</v>
      </c>
    </row>
    <row r="275" spans="1:3" ht="15.5" x14ac:dyDescent="0.35">
      <c r="A275" s="197" t="s">
        <v>866</v>
      </c>
      <c r="B275" s="197" t="s">
        <v>867</v>
      </c>
      <c r="C275" s="198">
        <v>6</v>
      </c>
    </row>
    <row r="276" spans="1:3" ht="15.5" x14ac:dyDescent="0.35">
      <c r="A276" s="197" t="s">
        <v>868</v>
      </c>
      <c r="B276" s="197" t="s">
        <v>869</v>
      </c>
      <c r="C276" s="198">
        <v>6</v>
      </c>
    </row>
    <row r="277" spans="1:3" ht="15.5" x14ac:dyDescent="0.35">
      <c r="A277" s="197" t="s">
        <v>870</v>
      </c>
      <c r="B277" s="197" t="s">
        <v>871</v>
      </c>
      <c r="C277" s="198">
        <v>6</v>
      </c>
    </row>
    <row r="278" spans="1:3" ht="15.5" x14ac:dyDescent="0.35">
      <c r="A278" s="197" t="s">
        <v>872</v>
      </c>
      <c r="B278" s="197" t="s">
        <v>873</v>
      </c>
      <c r="C278" s="198">
        <v>4</v>
      </c>
    </row>
    <row r="279" spans="1:3" ht="15.5" x14ac:dyDescent="0.35">
      <c r="A279" s="197" t="s">
        <v>874</v>
      </c>
      <c r="B279" s="197" t="s">
        <v>329</v>
      </c>
      <c r="C279" s="198">
        <v>2</v>
      </c>
    </row>
    <row r="280" spans="1:3" ht="15.5" x14ac:dyDescent="0.35">
      <c r="A280" s="197" t="s">
        <v>875</v>
      </c>
      <c r="B280" s="197" t="s">
        <v>876</v>
      </c>
      <c r="C280" s="198">
        <v>2</v>
      </c>
    </row>
    <row r="281" spans="1:3" ht="15.5" x14ac:dyDescent="0.35">
      <c r="A281" s="197" t="s">
        <v>877</v>
      </c>
      <c r="B281" s="197" t="s">
        <v>878</v>
      </c>
      <c r="C281" s="198">
        <v>5</v>
      </c>
    </row>
    <row r="282" spans="1:3" ht="15.5" x14ac:dyDescent="0.35">
      <c r="A282" s="197" t="s">
        <v>879</v>
      </c>
      <c r="B282" s="197" t="s">
        <v>880</v>
      </c>
      <c r="C282" s="198">
        <v>5</v>
      </c>
    </row>
    <row r="283" spans="1:3" ht="15.5" x14ac:dyDescent="0.35">
      <c r="A283" s="197" t="s">
        <v>881</v>
      </c>
      <c r="B283" s="197" t="s">
        <v>882</v>
      </c>
      <c r="C283" s="198">
        <v>4</v>
      </c>
    </row>
    <row r="284" spans="1:3" ht="31" x14ac:dyDescent="0.35">
      <c r="A284" s="197" t="s">
        <v>883</v>
      </c>
      <c r="B284" s="197" t="s">
        <v>884</v>
      </c>
      <c r="C284" s="198">
        <v>4</v>
      </c>
    </row>
    <row r="285" spans="1:3" ht="15.5" x14ac:dyDescent="0.35">
      <c r="A285" s="197" t="s">
        <v>885</v>
      </c>
      <c r="B285" s="197" t="s">
        <v>886</v>
      </c>
      <c r="C285" s="198">
        <v>8</v>
      </c>
    </row>
    <row r="286" spans="1:3" ht="31" x14ac:dyDescent="0.35">
      <c r="A286" s="197" t="s">
        <v>887</v>
      </c>
      <c r="B286" s="197" t="s">
        <v>888</v>
      </c>
      <c r="C286" s="198">
        <v>7</v>
      </c>
    </row>
    <row r="287" spans="1:3" ht="31" x14ac:dyDescent="0.35">
      <c r="A287" s="197" t="s">
        <v>889</v>
      </c>
      <c r="B287" s="197" t="s">
        <v>890</v>
      </c>
      <c r="C287" s="198">
        <v>6</v>
      </c>
    </row>
    <row r="288" spans="1:3" ht="31" x14ac:dyDescent="0.35">
      <c r="A288" s="197" t="s">
        <v>891</v>
      </c>
      <c r="B288" s="197" t="s">
        <v>892</v>
      </c>
      <c r="C288" s="198">
        <v>8</v>
      </c>
    </row>
    <row r="289" spans="1:3" ht="31" x14ac:dyDescent="0.35">
      <c r="A289" s="197" t="s">
        <v>893</v>
      </c>
      <c r="B289" s="197" t="s">
        <v>894</v>
      </c>
      <c r="C289" s="198">
        <v>7</v>
      </c>
    </row>
    <row r="290" spans="1:3" ht="15.5" x14ac:dyDescent="0.35">
      <c r="A290" s="197" t="s">
        <v>895</v>
      </c>
      <c r="B290" s="197" t="s">
        <v>896</v>
      </c>
      <c r="C290" s="198">
        <v>6</v>
      </c>
    </row>
    <row r="291" spans="1:3" ht="31" x14ac:dyDescent="0.35">
      <c r="A291" s="197" t="s">
        <v>897</v>
      </c>
      <c r="B291" s="197" t="s">
        <v>898</v>
      </c>
      <c r="C291" s="198">
        <v>4</v>
      </c>
    </row>
    <row r="292" spans="1:3" ht="15.5" x14ac:dyDescent="0.35">
      <c r="A292" s="197" t="s">
        <v>899</v>
      </c>
      <c r="B292" s="197" t="s">
        <v>900</v>
      </c>
      <c r="C292" s="198">
        <v>4</v>
      </c>
    </row>
    <row r="293" spans="1:3" ht="15.5" x14ac:dyDescent="0.35">
      <c r="A293" s="197" t="s">
        <v>901</v>
      </c>
      <c r="B293" s="197" t="s">
        <v>902</v>
      </c>
      <c r="C293" s="198">
        <v>5</v>
      </c>
    </row>
    <row r="294" spans="1:3" ht="15.5" x14ac:dyDescent="0.35">
      <c r="A294" s="197" t="s">
        <v>903</v>
      </c>
      <c r="B294" s="197" t="s">
        <v>904</v>
      </c>
      <c r="C294" s="198">
        <v>1</v>
      </c>
    </row>
    <row r="295" spans="1:3" ht="15.5" x14ac:dyDescent="0.35">
      <c r="A295" s="197" t="s">
        <v>905</v>
      </c>
      <c r="B295" s="197" t="s">
        <v>906</v>
      </c>
      <c r="C295" s="198">
        <v>4</v>
      </c>
    </row>
    <row r="296" spans="1:3" ht="15.5" x14ac:dyDescent="0.35">
      <c r="A296" s="197" t="s">
        <v>907</v>
      </c>
      <c r="B296" s="197" t="s">
        <v>908</v>
      </c>
      <c r="C296" s="198">
        <v>7</v>
      </c>
    </row>
    <row r="297" spans="1:3" ht="15.5" x14ac:dyDescent="0.35">
      <c r="A297" s="197" t="s">
        <v>909</v>
      </c>
      <c r="B297" s="197" t="s">
        <v>910</v>
      </c>
      <c r="C297" s="198">
        <v>6</v>
      </c>
    </row>
    <row r="298" spans="1:3" ht="15.5" x14ac:dyDescent="0.35">
      <c r="A298" s="197" t="s">
        <v>911</v>
      </c>
      <c r="B298" s="197" t="s">
        <v>912</v>
      </c>
      <c r="C298" s="198">
        <v>5</v>
      </c>
    </row>
    <row r="299" spans="1:3" ht="15.5" x14ac:dyDescent="0.35">
      <c r="A299" s="197" t="s">
        <v>913</v>
      </c>
      <c r="B299" s="197" t="s">
        <v>914</v>
      </c>
      <c r="C299" s="198">
        <v>5</v>
      </c>
    </row>
    <row r="300" spans="1:3" ht="15.5" x14ac:dyDescent="0.35">
      <c r="A300" s="197" t="s">
        <v>915</v>
      </c>
      <c r="B300" s="197" t="s">
        <v>916</v>
      </c>
      <c r="C300" s="198">
        <v>3</v>
      </c>
    </row>
    <row r="301" spans="1:3" ht="15.5" x14ac:dyDescent="0.35">
      <c r="A301" s="197" t="s">
        <v>917</v>
      </c>
      <c r="B301" s="197" t="s">
        <v>918</v>
      </c>
      <c r="C301" s="198">
        <v>6</v>
      </c>
    </row>
    <row r="302" spans="1:3" ht="15.5" x14ac:dyDescent="0.35">
      <c r="A302" s="197" t="s">
        <v>919</v>
      </c>
      <c r="B302" s="197" t="s">
        <v>920</v>
      </c>
      <c r="C302" s="198">
        <v>5</v>
      </c>
    </row>
    <row r="303" spans="1:3" ht="15.5" x14ac:dyDescent="0.35">
      <c r="A303" s="197" t="s">
        <v>921</v>
      </c>
      <c r="B303" s="197" t="s">
        <v>922</v>
      </c>
      <c r="C303" s="198">
        <v>5</v>
      </c>
    </row>
    <row r="304" spans="1:3" ht="15.5" x14ac:dyDescent="0.35">
      <c r="A304" s="197" t="s">
        <v>923</v>
      </c>
      <c r="B304" s="197" t="s">
        <v>924</v>
      </c>
      <c r="C304" s="198">
        <v>6</v>
      </c>
    </row>
    <row r="305" spans="1:3" ht="15.5" x14ac:dyDescent="0.35">
      <c r="A305" s="197" t="s">
        <v>925</v>
      </c>
      <c r="B305" s="197" t="s">
        <v>926</v>
      </c>
      <c r="C305" s="198">
        <v>5</v>
      </c>
    </row>
    <row r="306" spans="1:3" ht="15.5" x14ac:dyDescent="0.35">
      <c r="A306" s="197" t="s">
        <v>927</v>
      </c>
      <c r="B306" s="197" t="s">
        <v>928</v>
      </c>
      <c r="C306" s="198">
        <v>5</v>
      </c>
    </row>
    <row r="307" spans="1:3" ht="15.5" x14ac:dyDescent="0.35">
      <c r="A307" s="197" t="s">
        <v>929</v>
      </c>
      <c r="B307" s="197" t="s">
        <v>329</v>
      </c>
      <c r="C307" s="198">
        <v>2</v>
      </c>
    </row>
    <row r="308" spans="1:3" ht="15.5" x14ac:dyDescent="0.35">
      <c r="A308" s="197" t="s">
        <v>930</v>
      </c>
      <c r="B308" s="197" t="s">
        <v>931</v>
      </c>
      <c r="C308" s="198">
        <v>1</v>
      </c>
    </row>
    <row r="309" spans="1:3" ht="15.5" x14ac:dyDescent="0.35">
      <c r="A309" s="197" t="s">
        <v>161</v>
      </c>
      <c r="B309" s="197" t="s">
        <v>932</v>
      </c>
      <c r="C309" s="198">
        <v>4</v>
      </c>
    </row>
    <row r="310" spans="1:3" ht="15.5" x14ac:dyDescent="0.35">
      <c r="A310" s="197" t="s">
        <v>933</v>
      </c>
      <c r="B310" s="197" t="s">
        <v>934</v>
      </c>
      <c r="C310" s="198">
        <v>5</v>
      </c>
    </row>
    <row r="311" spans="1:3" ht="15.5" x14ac:dyDescent="0.35">
      <c r="A311" s="197" t="s">
        <v>935</v>
      </c>
      <c r="B311" s="197" t="s">
        <v>936</v>
      </c>
      <c r="C311" s="198">
        <v>3</v>
      </c>
    </row>
    <row r="312" spans="1:3" ht="15.5" x14ac:dyDescent="0.35">
      <c r="A312" s="197" t="s">
        <v>937</v>
      </c>
      <c r="B312" s="197" t="s">
        <v>938</v>
      </c>
      <c r="C312" s="198">
        <v>6</v>
      </c>
    </row>
    <row r="313" spans="1:3" ht="15.5" x14ac:dyDescent="0.35">
      <c r="A313" s="197" t="s">
        <v>939</v>
      </c>
      <c r="B313" s="197" t="s">
        <v>940</v>
      </c>
      <c r="C313" s="198">
        <v>4</v>
      </c>
    </row>
    <row r="314" spans="1:3" ht="15.5" x14ac:dyDescent="0.35">
      <c r="A314" s="197" t="s">
        <v>941</v>
      </c>
      <c r="B314" s="197" t="s">
        <v>942</v>
      </c>
      <c r="C314" s="198">
        <v>5</v>
      </c>
    </row>
    <row r="315" spans="1:3" ht="15.5" x14ac:dyDescent="0.35">
      <c r="A315" s="197" t="s">
        <v>943</v>
      </c>
      <c r="B315" s="197" t="s">
        <v>944</v>
      </c>
      <c r="C315" s="198">
        <v>4</v>
      </c>
    </row>
    <row r="316" spans="1:3" ht="15.5" x14ac:dyDescent="0.35">
      <c r="A316" s="197" t="s">
        <v>945</v>
      </c>
      <c r="B316" s="197" t="s">
        <v>946</v>
      </c>
      <c r="C316" s="198">
        <v>6</v>
      </c>
    </row>
    <row r="317" spans="1:3" ht="15.5" x14ac:dyDescent="0.35">
      <c r="A317" s="197" t="s">
        <v>947</v>
      </c>
      <c r="B317" s="197" t="s">
        <v>948</v>
      </c>
      <c r="C317" s="198">
        <v>6</v>
      </c>
    </row>
    <row r="318" spans="1:3" ht="15.5" x14ac:dyDescent="0.35">
      <c r="A318" s="197" t="s">
        <v>949</v>
      </c>
      <c r="B318" s="197" t="s">
        <v>950</v>
      </c>
      <c r="C318" s="198">
        <v>4</v>
      </c>
    </row>
    <row r="319" spans="1:3" ht="15.5" x14ac:dyDescent="0.35">
      <c r="A319" s="197" t="s">
        <v>951</v>
      </c>
      <c r="B319" s="197" t="s">
        <v>952</v>
      </c>
      <c r="C319" s="198">
        <v>6</v>
      </c>
    </row>
    <row r="320" spans="1:3" ht="15.5" x14ac:dyDescent="0.35">
      <c r="A320" s="197" t="s">
        <v>953</v>
      </c>
      <c r="B320" s="197" t="s">
        <v>954</v>
      </c>
      <c r="C320" s="198">
        <v>3</v>
      </c>
    </row>
    <row r="321" spans="1:3" ht="15.5" x14ac:dyDescent="0.35">
      <c r="A321" s="197" t="s">
        <v>955</v>
      </c>
      <c r="B321" s="197" t="s">
        <v>956</v>
      </c>
      <c r="C321" s="198">
        <v>5</v>
      </c>
    </row>
    <row r="322" spans="1:3" ht="15.5" x14ac:dyDescent="0.35">
      <c r="A322" s="197" t="s">
        <v>957</v>
      </c>
      <c r="B322" s="197" t="s">
        <v>958</v>
      </c>
      <c r="C322" s="198">
        <v>4</v>
      </c>
    </row>
    <row r="323" spans="1:3" ht="15.5" x14ac:dyDescent="0.35">
      <c r="A323" s="197" t="s">
        <v>959</v>
      </c>
      <c r="B323" s="197" t="s">
        <v>960</v>
      </c>
      <c r="C323" s="198">
        <v>3</v>
      </c>
    </row>
    <row r="324" spans="1:3" ht="15.5" x14ac:dyDescent="0.35">
      <c r="A324" s="197" t="s">
        <v>961</v>
      </c>
      <c r="B324" s="197" t="s">
        <v>962</v>
      </c>
      <c r="C324" s="198">
        <v>4</v>
      </c>
    </row>
    <row r="325" spans="1:3" ht="15.5" x14ac:dyDescent="0.35">
      <c r="A325" s="197" t="s">
        <v>963</v>
      </c>
      <c r="B325" s="197" t="s">
        <v>964</v>
      </c>
      <c r="C325" s="198">
        <v>5</v>
      </c>
    </row>
    <row r="326" spans="1:3" ht="15.5" x14ac:dyDescent="0.35">
      <c r="A326" s="197" t="s">
        <v>965</v>
      </c>
      <c r="B326" s="197" t="s">
        <v>966</v>
      </c>
      <c r="C326" s="198">
        <v>4</v>
      </c>
    </row>
    <row r="327" spans="1:3" ht="15.5" x14ac:dyDescent="0.35">
      <c r="A327" s="197" t="s">
        <v>967</v>
      </c>
      <c r="B327" s="197" t="s">
        <v>968</v>
      </c>
      <c r="C327" s="198">
        <v>5</v>
      </c>
    </row>
    <row r="328" spans="1:3" ht="15.5" x14ac:dyDescent="0.35">
      <c r="A328" s="197" t="s">
        <v>969</v>
      </c>
      <c r="B328" s="197" t="s">
        <v>970</v>
      </c>
      <c r="C328" s="198">
        <v>4</v>
      </c>
    </row>
    <row r="329" spans="1:3" ht="15.5" x14ac:dyDescent="0.35">
      <c r="A329" s="197" t="s">
        <v>971</v>
      </c>
      <c r="B329" s="197" t="s">
        <v>972</v>
      </c>
      <c r="C329" s="198">
        <v>4</v>
      </c>
    </row>
    <row r="330" spans="1:3" ht="15.5" x14ac:dyDescent="0.35">
      <c r="A330" s="197" t="s">
        <v>973</v>
      </c>
      <c r="B330" s="197" t="s">
        <v>974</v>
      </c>
      <c r="C330" s="198">
        <v>5</v>
      </c>
    </row>
    <row r="331" spans="1:3" ht="31" x14ac:dyDescent="0.35">
      <c r="A331" s="197" t="s">
        <v>975</v>
      </c>
      <c r="B331" s="197" t="s">
        <v>976</v>
      </c>
      <c r="C331" s="198">
        <v>6</v>
      </c>
    </row>
    <row r="332" spans="1:3" ht="15.5" x14ac:dyDescent="0.35">
      <c r="A332" s="197" t="s">
        <v>977</v>
      </c>
      <c r="B332" s="197" t="s">
        <v>978</v>
      </c>
      <c r="C332" s="198">
        <v>5</v>
      </c>
    </row>
    <row r="333" spans="1:3" ht="15.5" x14ac:dyDescent="0.35">
      <c r="A333" s="197" t="s">
        <v>979</v>
      </c>
      <c r="B333" s="197" t="s">
        <v>980</v>
      </c>
      <c r="C333" s="198">
        <v>5</v>
      </c>
    </row>
    <row r="334" spans="1:3" ht="15.5" x14ac:dyDescent="0.35">
      <c r="A334" s="197" t="s">
        <v>981</v>
      </c>
      <c r="B334" s="197" t="s">
        <v>982</v>
      </c>
      <c r="C334" s="198">
        <v>6</v>
      </c>
    </row>
    <row r="335" spans="1:3" ht="15.5" x14ac:dyDescent="0.35">
      <c r="A335" s="197" t="s">
        <v>983</v>
      </c>
      <c r="B335" s="197" t="s">
        <v>984</v>
      </c>
      <c r="C335" s="198">
        <v>5</v>
      </c>
    </row>
    <row r="336" spans="1:3" ht="15.5" x14ac:dyDescent="0.35">
      <c r="A336" s="197" t="s">
        <v>985</v>
      </c>
      <c r="B336" s="197" t="s">
        <v>986</v>
      </c>
      <c r="C336" s="198">
        <v>5</v>
      </c>
    </row>
    <row r="337" spans="1:3" ht="15.5" x14ac:dyDescent="0.35">
      <c r="A337" s="197" t="s">
        <v>987</v>
      </c>
      <c r="B337" s="197" t="s">
        <v>988</v>
      </c>
      <c r="C337" s="198">
        <v>6</v>
      </c>
    </row>
    <row r="338" spans="1:3" ht="15.5" x14ac:dyDescent="0.35">
      <c r="A338" s="197" t="s">
        <v>989</v>
      </c>
      <c r="B338" s="197" t="s">
        <v>990</v>
      </c>
      <c r="C338" s="198">
        <v>6</v>
      </c>
    </row>
    <row r="339" spans="1:3" ht="15.5" x14ac:dyDescent="0.35">
      <c r="A339" s="197" t="s">
        <v>313</v>
      </c>
      <c r="B339" s="197" t="s">
        <v>991</v>
      </c>
      <c r="C339" s="198">
        <v>6</v>
      </c>
    </row>
    <row r="340" spans="1:3" ht="15.5" x14ac:dyDescent="0.35">
      <c r="A340" s="197" t="s">
        <v>992</v>
      </c>
      <c r="B340" s="197" t="s">
        <v>993</v>
      </c>
      <c r="C340" s="198">
        <v>6</v>
      </c>
    </row>
    <row r="341" spans="1:3" ht="15.5" x14ac:dyDescent="0.35">
      <c r="A341" s="197" t="s">
        <v>1368</v>
      </c>
      <c r="B341" s="197" t="s">
        <v>1369</v>
      </c>
      <c r="C341" s="198">
        <v>6</v>
      </c>
    </row>
    <row r="342" spans="1:3" ht="15.5" x14ac:dyDescent="0.35">
      <c r="A342" s="197" t="s">
        <v>1370</v>
      </c>
      <c r="B342" s="197" t="s">
        <v>1371</v>
      </c>
      <c r="C342" s="198">
        <v>5</v>
      </c>
    </row>
    <row r="343" spans="1:3" ht="15.5" x14ac:dyDescent="0.35">
      <c r="A343" s="197" t="s">
        <v>994</v>
      </c>
      <c r="B343" s="197" t="s">
        <v>995</v>
      </c>
      <c r="C343" s="198">
        <v>6</v>
      </c>
    </row>
    <row r="344" spans="1:3" ht="15.5" x14ac:dyDescent="0.35">
      <c r="A344" s="197" t="s">
        <v>996</v>
      </c>
      <c r="B344" s="197" t="s">
        <v>997</v>
      </c>
      <c r="C344" s="198">
        <v>5</v>
      </c>
    </row>
    <row r="345" spans="1:3" ht="15.5" x14ac:dyDescent="0.35">
      <c r="A345" s="197" t="s">
        <v>998</v>
      </c>
      <c r="B345" s="197" t="s">
        <v>999</v>
      </c>
      <c r="C345" s="198">
        <v>6</v>
      </c>
    </row>
    <row r="346" spans="1:3" ht="15.5" x14ac:dyDescent="0.35">
      <c r="A346" s="197" t="s">
        <v>1000</v>
      </c>
      <c r="B346" s="197" t="s">
        <v>1001</v>
      </c>
      <c r="C346" s="198">
        <v>6</v>
      </c>
    </row>
    <row r="347" spans="1:3" ht="15.5" x14ac:dyDescent="0.35">
      <c r="A347" s="197" t="s">
        <v>1002</v>
      </c>
      <c r="B347" s="197" t="s">
        <v>1003</v>
      </c>
      <c r="C347" s="198">
        <v>4</v>
      </c>
    </row>
    <row r="348" spans="1:3" ht="15.5" x14ac:dyDescent="0.35">
      <c r="A348" s="197" t="s">
        <v>1004</v>
      </c>
      <c r="B348" s="197" t="s">
        <v>1005</v>
      </c>
      <c r="C348" s="198">
        <v>5</v>
      </c>
    </row>
    <row r="349" spans="1:3" ht="15.5" x14ac:dyDescent="0.35">
      <c r="A349" s="197" t="s">
        <v>1006</v>
      </c>
      <c r="B349" s="197" t="s">
        <v>1007</v>
      </c>
      <c r="C349" s="198">
        <v>4</v>
      </c>
    </row>
    <row r="350" spans="1:3" ht="15.5" x14ac:dyDescent="0.35">
      <c r="A350" s="197" t="s">
        <v>1008</v>
      </c>
      <c r="B350" s="197" t="s">
        <v>1009</v>
      </c>
      <c r="C350" s="198">
        <v>3</v>
      </c>
    </row>
    <row r="351" spans="1:3" ht="15.5" x14ac:dyDescent="0.35">
      <c r="A351" s="197" t="s">
        <v>1010</v>
      </c>
      <c r="B351" s="197" t="s">
        <v>1011</v>
      </c>
      <c r="C351" s="198">
        <v>2</v>
      </c>
    </row>
    <row r="352" spans="1:3" ht="15.5" x14ac:dyDescent="0.35">
      <c r="A352" s="197" t="s">
        <v>1012</v>
      </c>
      <c r="B352" s="197" t="s">
        <v>1013</v>
      </c>
      <c r="C352" s="198">
        <v>3</v>
      </c>
    </row>
    <row r="353" spans="1:3" ht="15.5" x14ac:dyDescent="0.35">
      <c r="A353" s="197" t="s">
        <v>1014</v>
      </c>
      <c r="B353" s="197" t="s">
        <v>329</v>
      </c>
      <c r="C353" s="198">
        <v>2</v>
      </c>
    </row>
    <row r="354" spans="1:3" ht="15.5" x14ac:dyDescent="0.35">
      <c r="A354" s="197" t="s">
        <v>1015</v>
      </c>
      <c r="B354" s="197" t="s">
        <v>1016</v>
      </c>
      <c r="C354" s="198">
        <v>7</v>
      </c>
    </row>
    <row r="355" spans="1:3" ht="15.5" x14ac:dyDescent="0.35">
      <c r="A355" s="197" t="s">
        <v>1017</v>
      </c>
      <c r="B355" s="197" t="s">
        <v>1018</v>
      </c>
      <c r="C355" s="198">
        <v>6</v>
      </c>
    </row>
    <row r="356" spans="1:3" ht="15.5" x14ac:dyDescent="0.35">
      <c r="A356" s="197" t="s">
        <v>1019</v>
      </c>
      <c r="B356" s="197" t="s">
        <v>1020</v>
      </c>
      <c r="C356" s="198">
        <v>7</v>
      </c>
    </row>
    <row r="357" spans="1:3" ht="15.5" x14ac:dyDescent="0.35">
      <c r="A357" s="197" t="s">
        <v>1021</v>
      </c>
      <c r="B357" s="197" t="s">
        <v>1022</v>
      </c>
      <c r="C357" s="198">
        <v>5</v>
      </c>
    </row>
    <row r="358" spans="1:3" ht="15.5" x14ac:dyDescent="0.35">
      <c r="A358" s="197" t="s">
        <v>1023</v>
      </c>
      <c r="B358" s="197" t="s">
        <v>1024</v>
      </c>
      <c r="C358" s="198">
        <v>5</v>
      </c>
    </row>
    <row r="359" spans="1:3" ht="15.5" x14ac:dyDescent="0.35">
      <c r="A359" s="197" t="s">
        <v>1025</v>
      </c>
      <c r="B359" s="197" t="s">
        <v>1026</v>
      </c>
      <c r="C359" s="198">
        <v>6</v>
      </c>
    </row>
    <row r="360" spans="1:3" ht="15.5" x14ac:dyDescent="0.35">
      <c r="A360" s="197" t="s">
        <v>1027</v>
      </c>
      <c r="B360" s="197" t="s">
        <v>1028</v>
      </c>
      <c r="C360" s="198">
        <v>5</v>
      </c>
    </row>
    <row r="361" spans="1:3" ht="15.5" x14ac:dyDescent="0.35">
      <c r="A361" s="197" t="s">
        <v>1029</v>
      </c>
      <c r="B361" s="197" t="s">
        <v>1030</v>
      </c>
      <c r="C361" s="198">
        <v>4</v>
      </c>
    </row>
    <row r="362" spans="1:3" ht="15.5" x14ac:dyDescent="0.35">
      <c r="A362" s="197" t="s">
        <v>143</v>
      </c>
      <c r="B362" s="197" t="s">
        <v>1031</v>
      </c>
      <c r="C362" s="198">
        <v>2</v>
      </c>
    </row>
    <row r="363" spans="1:3" ht="15.5" x14ac:dyDescent="0.35">
      <c r="A363" s="197" t="s">
        <v>1032</v>
      </c>
      <c r="B363" s="197" t="s">
        <v>1033</v>
      </c>
      <c r="C363" s="198">
        <v>4</v>
      </c>
    </row>
    <row r="364" spans="1:3" ht="15.5" x14ac:dyDescent="0.35">
      <c r="A364" s="197" t="s">
        <v>1034</v>
      </c>
      <c r="B364" s="197" t="s">
        <v>1035</v>
      </c>
      <c r="C364" s="198">
        <v>4</v>
      </c>
    </row>
    <row r="365" spans="1:3" ht="15.5" x14ac:dyDescent="0.35">
      <c r="A365" s="197" t="s">
        <v>1036</v>
      </c>
      <c r="B365" s="197" t="s">
        <v>1037</v>
      </c>
      <c r="C365" s="198">
        <v>5</v>
      </c>
    </row>
    <row r="366" spans="1:3" ht="15.5" x14ac:dyDescent="0.35">
      <c r="A366" s="197" t="s">
        <v>1038</v>
      </c>
      <c r="B366" s="197" t="s">
        <v>1039</v>
      </c>
      <c r="C366" s="198">
        <v>2</v>
      </c>
    </row>
    <row r="367" spans="1:3" ht="15.5" x14ac:dyDescent="0.35">
      <c r="A367" s="197" t="s">
        <v>1040</v>
      </c>
      <c r="B367" s="197" t="s">
        <v>1041</v>
      </c>
      <c r="C367" s="198">
        <v>4</v>
      </c>
    </row>
    <row r="368" spans="1:3" ht="15.5" x14ac:dyDescent="0.35">
      <c r="A368" s="197" t="s">
        <v>1042</v>
      </c>
      <c r="B368" s="197" t="s">
        <v>1043</v>
      </c>
      <c r="C368" s="198">
        <v>4</v>
      </c>
    </row>
    <row r="369" spans="1:3" ht="15.5" x14ac:dyDescent="0.35">
      <c r="A369" s="197" t="s">
        <v>1044</v>
      </c>
      <c r="B369" s="197" t="s">
        <v>1045</v>
      </c>
      <c r="C369" s="198">
        <v>5</v>
      </c>
    </row>
    <row r="370" spans="1:3" ht="15.5" x14ac:dyDescent="0.35">
      <c r="A370" s="197" t="s">
        <v>1046</v>
      </c>
      <c r="B370" s="197" t="s">
        <v>1047</v>
      </c>
      <c r="C370" s="198">
        <v>8</v>
      </c>
    </row>
    <row r="371" spans="1:3" ht="15.5" x14ac:dyDescent="0.35">
      <c r="A371" s="197" t="s">
        <v>1048</v>
      </c>
      <c r="B371" s="197" t="s">
        <v>1049</v>
      </c>
      <c r="C371" s="198">
        <v>3</v>
      </c>
    </row>
    <row r="372" spans="1:3" ht="15.5" x14ac:dyDescent="0.35">
      <c r="A372" s="197" t="s">
        <v>1050</v>
      </c>
      <c r="B372" s="197" t="s">
        <v>1051</v>
      </c>
      <c r="C372" s="198">
        <v>4</v>
      </c>
    </row>
    <row r="373" spans="1:3" ht="15.5" x14ac:dyDescent="0.35">
      <c r="A373" s="197" t="s">
        <v>1052</v>
      </c>
      <c r="B373" s="197" t="s">
        <v>1053</v>
      </c>
      <c r="C373" s="198">
        <v>4</v>
      </c>
    </row>
    <row r="374" spans="1:3" ht="31" x14ac:dyDescent="0.35">
      <c r="A374" s="197" t="s">
        <v>1054</v>
      </c>
      <c r="B374" s="197" t="s">
        <v>1055</v>
      </c>
      <c r="C374" s="198">
        <v>4</v>
      </c>
    </row>
    <row r="375" spans="1:3" ht="15.5" x14ac:dyDescent="0.35">
      <c r="A375" s="197" t="s">
        <v>1056</v>
      </c>
      <c r="B375" s="197" t="s">
        <v>1057</v>
      </c>
      <c r="C375" s="198">
        <v>5</v>
      </c>
    </row>
    <row r="376" spans="1:3" ht="15.5" x14ac:dyDescent="0.35">
      <c r="A376" s="197" t="s">
        <v>1058</v>
      </c>
      <c r="B376" s="197" t="s">
        <v>1059</v>
      </c>
      <c r="C376" s="198">
        <v>5</v>
      </c>
    </row>
    <row r="377" spans="1:3" ht="15.5" x14ac:dyDescent="0.35">
      <c r="A377" s="197" t="s">
        <v>1060</v>
      </c>
      <c r="B377" s="197" t="s">
        <v>1061</v>
      </c>
      <c r="C377" s="198">
        <v>5</v>
      </c>
    </row>
    <row r="378" spans="1:3" ht="15.5" x14ac:dyDescent="0.35">
      <c r="A378" s="197" t="s">
        <v>1062</v>
      </c>
      <c r="B378" s="197" t="s">
        <v>1063</v>
      </c>
      <c r="C378" s="198">
        <v>4</v>
      </c>
    </row>
    <row r="379" spans="1:3" ht="15.5" x14ac:dyDescent="0.35">
      <c r="A379" s="197" t="s">
        <v>1064</v>
      </c>
      <c r="B379" s="197" t="s">
        <v>1065</v>
      </c>
      <c r="C379" s="198">
        <v>6</v>
      </c>
    </row>
    <row r="380" spans="1:3" ht="15.5" x14ac:dyDescent="0.35">
      <c r="A380" s="197" t="s">
        <v>1066</v>
      </c>
      <c r="B380" s="197" t="s">
        <v>1067</v>
      </c>
      <c r="C380" s="198">
        <v>4</v>
      </c>
    </row>
    <row r="381" spans="1:3" ht="15.5" x14ac:dyDescent="0.35">
      <c r="A381" s="197" t="s">
        <v>1068</v>
      </c>
      <c r="B381" s="197" t="s">
        <v>329</v>
      </c>
      <c r="C381" s="198">
        <v>2</v>
      </c>
    </row>
    <row r="382" spans="1:3" ht="15.5" x14ac:dyDescent="0.35">
      <c r="A382" s="197" t="s">
        <v>1069</v>
      </c>
      <c r="B382" s="197" t="s">
        <v>1070</v>
      </c>
      <c r="C382" s="198">
        <v>4</v>
      </c>
    </row>
    <row r="383" spans="1:3" ht="15.5" x14ac:dyDescent="0.35">
      <c r="A383" s="197" t="s">
        <v>1071</v>
      </c>
      <c r="B383" s="197" t="s">
        <v>1072</v>
      </c>
      <c r="C383" s="198">
        <v>1</v>
      </c>
    </row>
    <row r="384" spans="1:3" ht="15.5" x14ac:dyDescent="0.35">
      <c r="A384" s="197" t="s">
        <v>1073</v>
      </c>
      <c r="B384" s="197" t="s">
        <v>1074</v>
      </c>
      <c r="C384" s="198">
        <v>4</v>
      </c>
    </row>
    <row r="385" spans="1:3" ht="15.5" x14ac:dyDescent="0.35">
      <c r="A385" s="197" t="s">
        <v>1075</v>
      </c>
      <c r="B385" s="197" t="s">
        <v>1076</v>
      </c>
      <c r="C385" s="198">
        <v>3</v>
      </c>
    </row>
    <row r="386" spans="1:3" ht="15.5" x14ac:dyDescent="0.35">
      <c r="A386" s="197" t="s">
        <v>1077</v>
      </c>
      <c r="B386" s="197" t="s">
        <v>1078</v>
      </c>
      <c r="C386" s="198">
        <v>5</v>
      </c>
    </row>
    <row r="387" spans="1:3" ht="15.5" x14ac:dyDescent="0.35">
      <c r="A387" s="197" t="s">
        <v>1079</v>
      </c>
      <c r="B387" s="197" t="s">
        <v>1080</v>
      </c>
      <c r="C387" s="198">
        <v>4</v>
      </c>
    </row>
    <row r="388" spans="1:3" ht="15.5" x14ac:dyDescent="0.35">
      <c r="A388" s="197" t="s">
        <v>1081</v>
      </c>
      <c r="B388" s="197" t="s">
        <v>1082</v>
      </c>
      <c r="C388" s="198">
        <v>4</v>
      </c>
    </row>
    <row r="389" spans="1:3" ht="15.5" x14ac:dyDescent="0.35">
      <c r="A389" s="197" t="s">
        <v>1083</v>
      </c>
      <c r="B389" s="197" t="s">
        <v>1084</v>
      </c>
      <c r="C389" s="198">
        <v>5</v>
      </c>
    </row>
    <row r="390" spans="1:3" ht="15.5" x14ac:dyDescent="0.35">
      <c r="A390" s="197" t="s">
        <v>1085</v>
      </c>
      <c r="B390" s="197" t="s">
        <v>1086</v>
      </c>
      <c r="C390" s="198">
        <v>1</v>
      </c>
    </row>
    <row r="391" spans="1:3" ht="15.5" x14ac:dyDescent="0.35">
      <c r="A391" s="197" t="s">
        <v>1087</v>
      </c>
      <c r="B391" s="197" t="s">
        <v>1088</v>
      </c>
      <c r="C391" s="198">
        <v>1</v>
      </c>
    </row>
    <row r="392" spans="1:3" ht="15.5" x14ac:dyDescent="0.35">
      <c r="A392" s="197" t="s">
        <v>1089</v>
      </c>
      <c r="B392" s="197" t="s">
        <v>329</v>
      </c>
      <c r="C392" s="198">
        <v>2</v>
      </c>
    </row>
    <row r="393" spans="1:3" ht="15.5" x14ac:dyDescent="0.35">
      <c r="A393" s="197" t="s">
        <v>1090</v>
      </c>
      <c r="B393" s="197" t="s">
        <v>1091</v>
      </c>
      <c r="C393" s="198">
        <v>1</v>
      </c>
    </row>
    <row r="394" spans="1:3" ht="15.5" x14ac:dyDescent="0.35">
      <c r="A394" s="197" t="s">
        <v>1092</v>
      </c>
      <c r="B394" s="197" t="s">
        <v>1093</v>
      </c>
      <c r="C394" s="198">
        <v>1</v>
      </c>
    </row>
    <row r="395" spans="1:3" ht="15.5" x14ac:dyDescent="0.35">
      <c r="A395" s="197" t="s">
        <v>1094</v>
      </c>
      <c r="B395" s="197" t="s">
        <v>1095</v>
      </c>
      <c r="C395" s="198">
        <v>1</v>
      </c>
    </row>
    <row r="396" spans="1:3" ht="15.5" x14ac:dyDescent="0.35">
      <c r="A396" s="197" t="s">
        <v>1096</v>
      </c>
      <c r="B396" s="197" t="s">
        <v>1097</v>
      </c>
      <c r="C396" s="198">
        <v>1</v>
      </c>
    </row>
    <row r="397" spans="1:3" ht="15.5" x14ac:dyDescent="0.35">
      <c r="A397" s="197" t="s">
        <v>1098</v>
      </c>
      <c r="B397" s="197" t="s">
        <v>1099</v>
      </c>
      <c r="C397" s="198">
        <v>1</v>
      </c>
    </row>
    <row r="398" spans="1:3" ht="15.5" x14ac:dyDescent="0.35">
      <c r="A398" s="197" t="s">
        <v>1100</v>
      </c>
      <c r="B398" s="197" t="s">
        <v>1101</v>
      </c>
      <c r="C398" s="198">
        <v>1</v>
      </c>
    </row>
    <row r="399" spans="1:3" ht="15.5" x14ac:dyDescent="0.35">
      <c r="A399" s="197" t="s">
        <v>1102</v>
      </c>
      <c r="B399" s="197" t="s">
        <v>1103</v>
      </c>
      <c r="C399" s="198">
        <v>1</v>
      </c>
    </row>
    <row r="400" spans="1:3" ht="15.5" x14ac:dyDescent="0.35">
      <c r="A400" s="197" t="s">
        <v>1104</v>
      </c>
      <c r="B400" s="197" t="s">
        <v>1105</v>
      </c>
      <c r="C400" s="198">
        <v>1</v>
      </c>
    </row>
    <row r="401" spans="1:3" ht="15.5" x14ac:dyDescent="0.35">
      <c r="A401" s="197" t="s">
        <v>1106</v>
      </c>
      <c r="B401" s="197" t="s">
        <v>1107</v>
      </c>
      <c r="C401" s="198">
        <v>1</v>
      </c>
    </row>
    <row r="402" spans="1:3" ht="15.5" x14ac:dyDescent="0.35">
      <c r="A402" s="197" t="s">
        <v>1108</v>
      </c>
      <c r="B402" s="197" t="s">
        <v>1109</v>
      </c>
      <c r="C402" s="198">
        <v>1</v>
      </c>
    </row>
    <row r="403" spans="1:3" ht="15.5" x14ac:dyDescent="0.35">
      <c r="A403" s="197" t="s">
        <v>1110</v>
      </c>
      <c r="B403" s="197" t="s">
        <v>1111</v>
      </c>
      <c r="C403" s="198">
        <v>1</v>
      </c>
    </row>
    <row r="404" spans="1:3" ht="15.5" x14ac:dyDescent="0.35">
      <c r="A404" s="197" t="s">
        <v>1112</v>
      </c>
      <c r="B404" s="197" t="s">
        <v>1113</v>
      </c>
      <c r="C404" s="198">
        <v>1</v>
      </c>
    </row>
    <row r="405" spans="1:3" ht="15.5" x14ac:dyDescent="0.35">
      <c r="A405" s="197" t="s">
        <v>1114</v>
      </c>
      <c r="B405" s="197" t="s">
        <v>1115</v>
      </c>
      <c r="C405" s="198">
        <v>1</v>
      </c>
    </row>
    <row r="406" spans="1:3" ht="15.5" x14ac:dyDescent="0.35">
      <c r="A406" s="197" t="s">
        <v>1116</v>
      </c>
      <c r="B406" s="197" t="s">
        <v>1117</v>
      </c>
      <c r="C406" s="198">
        <v>1</v>
      </c>
    </row>
    <row r="407" spans="1:3" ht="15.5" x14ac:dyDescent="0.35">
      <c r="A407" s="197" t="s">
        <v>1118</v>
      </c>
      <c r="B407" s="197" t="s">
        <v>1119</v>
      </c>
      <c r="C407" s="198">
        <v>1</v>
      </c>
    </row>
    <row r="408" spans="1:3" ht="15.5" x14ac:dyDescent="0.35">
      <c r="A408" s="197" t="s">
        <v>1120</v>
      </c>
      <c r="B408" s="197" t="s">
        <v>1121</v>
      </c>
      <c r="C408" s="198">
        <v>1</v>
      </c>
    </row>
    <row r="409" spans="1:3" ht="15.5" x14ac:dyDescent="0.35">
      <c r="A409" s="197" t="s">
        <v>1122</v>
      </c>
      <c r="B409" s="197" t="s">
        <v>1123</v>
      </c>
      <c r="C409" s="198">
        <v>1</v>
      </c>
    </row>
    <row r="410" spans="1:3" ht="15.5" x14ac:dyDescent="0.35">
      <c r="A410" s="197" t="s">
        <v>1124</v>
      </c>
      <c r="B410" s="197" t="s">
        <v>1125</v>
      </c>
      <c r="C410" s="198">
        <v>1</v>
      </c>
    </row>
    <row r="411" spans="1:3" ht="15.5" x14ac:dyDescent="0.35">
      <c r="A411" s="197" t="s">
        <v>1126</v>
      </c>
      <c r="B411" s="197" t="s">
        <v>1127</v>
      </c>
      <c r="C411" s="198">
        <v>1</v>
      </c>
    </row>
    <row r="412" spans="1:3" ht="15.5" x14ac:dyDescent="0.35">
      <c r="A412" s="197" t="s">
        <v>1128</v>
      </c>
      <c r="B412" s="197" t="s">
        <v>1129</v>
      </c>
      <c r="C412" s="198">
        <v>1</v>
      </c>
    </row>
    <row r="413" spans="1:3" ht="15.5" x14ac:dyDescent="0.35">
      <c r="A413" s="197" t="s">
        <v>1130</v>
      </c>
      <c r="B413" s="197" t="s">
        <v>1131</v>
      </c>
      <c r="C413" s="198">
        <v>1</v>
      </c>
    </row>
    <row r="414" spans="1:3" ht="15.5" x14ac:dyDescent="0.35">
      <c r="A414" s="197" t="s">
        <v>1132</v>
      </c>
      <c r="B414" s="197" t="s">
        <v>1133</v>
      </c>
      <c r="C414" s="198">
        <v>1</v>
      </c>
    </row>
    <row r="415" spans="1:3" ht="15.5" x14ac:dyDescent="0.35">
      <c r="A415" s="197" t="s">
        <v>1134</v>
      </c>
      <c r="B415" s="197" t="s">
        <v>1135</v>
      </c>
      <c r="C415" s="198">
        <v>1</v>
      </c>
    </row>
    <row r="416" spans="1:3" ht="15.5" x14ac:dyDescent="0.35">
      <c r="A416" s="197" t="s">
        <v>1136</v>
      </c>
      <c r="B416" s="197" t="s">
        <v>1137</v>
      </c>
      <c r="C416" s="198">
        <v>1</v>
      </c>
    </row>
    <row r="417" spans="1:3" ht="15.5" x14ac:dyDescent="0.35">
      <c r="A417" s="197" t="s">
        <v>1138</v>
      </c>
      <c r="B417" s="197" t="s">
        <v>1139</v>
      </c>
      <c r="C417" s="198">
        <v>1</v>
      </c>
    </row>
    <row r="418" spans="1:3" ht="15.5" x14ac:dyDescent="0.35">
      <c r="A418" s="197" t="s">
        <v>1140</v>
      </c>
      <c r="B418" s="197" t="s">
        <v>1141</v>
      </c>
      <c r="C418" s="198">
        <v>1</v>
      </c>
    </row>
    <row r="419" spans="1:3" ht="15.5" x14ac:dyDescent="0.35">
      <c r="A419" s="197" t="s">
        <v>1142</v>
      </c>
      <c r="B419" s="197" t="s">
        <v>1143</v>
      </c>
      <c r="C419" s="198">
        <v>1</v>
      </c>
    </row>
    <row r="420" spans="1:3" ht="15.5" x14ac:dyDescent="0.35">
      <c r="A420" s="197" t="s">
        <v>1144</v>
      </c>
      <c r="B420" s="197" t="s">
        <v>1145</v>
      </c>
      <c r="C420" s="198">
        <v>1</v>
      </c>
    </row>
    <row r="421" spans="1:3" ht="15.5" x14ac:dyDescent="0.35">
      <c r="A421" s="197" t="s">
        <v>1146</v>
      </c>
      <c r="B421" s="197" t="s">
        <v>1147</v>
      </c>
      <c r="C421" s="198">
        <v>1</v>
      </c>
    </row>
    <row r="422" spans="1:3" ht="15.5" x14ac:dyDescent="0.35">
      <c r="A422" s="197" t="s">
        <v>1148</v>
      </c>
      <c r="B422" s="197" t="s">
        <v>1149</v>
      </c>
      <c r="C422" s="198">
        <v>1</v>
      </c>
    </row>
    <row r="423" spans="1:3" ht="15.5" x14ac:dyDescent="0.35">
      <c r="A423" s="197" t="s">
        <v>1150</v>
      </c>
      <c r="B423" s="197" t="s">
        <v>1151</v>
      </c>
      <c r="C423" s="198">
        <v>1</v>
      </c>
    </row>
    <row r="424" spans="1:3" ht="15.5" x14ac:dyDescent="0.35">
      <c r="A424" s="197" t="s">
        <v>1152</v>
      </c>
      <c r="B424" s="197" t="s">
        <v>1153</v>
      </c>
      <c r="C424" s="198">
        <v>1</v>
      </c>
    </row>
    <row r="425" spans="1:3" ht="15.5" x14ac:dyDescent="0.35">
      <c r="A425" s="197" t="s">
        <v>1154</v>
      </c>
      <c r="B425" s="197" t="s">
        <v>1155</v>
      </c>
      <c r="C425" s="198">
        <v>1</v>
      </c>
    </row>
    <row r="426" spans="1:3" ht="15.5" x14ac:dyDescent="0.35">
      <c r="A426" s="197" t="s">
        <v>1156</v>
      </c>
      <c r="B426" s="197" t="s">
        <v>1157</v>
      </c>
      <c r="C426" s="198">
        <v>1</v>
      </c>
    </row>
    <row r="427" spans="1:3" ht="15.5" x14ac:dyDescent="0.35">
      <c r="A427" s="197" t="s">
        <v>1158</v>
      </c>
      <c r="B427" s="197" t="s">
        <v>1159</v>
      </c>
      <c r="C427" s="198">
        <v>1</v>
      </c>
    </row>
    <row r="428" spans="1:3" ht="15.5" x14ac:dyDescent="0.35">
      <c r="A428" s="197" t="s">
        <v>1160</v>
      </c>
      <c r="B428" s="197" t="s">
        <v>1161</v>
      </c>
      <c r="C428" s="198">
        <v>1</v>
      </c>
    </row>
    <row r="429" spans="1:3" ht="15.5" x14ac:dyDescent="0.35">
      <c r="A429" s="197" t="s">
        <v>1162</v>
      </c>
      <c r="B429" s="197" t="s">
        <v>1149</v>
      </c>
      <c r="C429" s="198">
        <v>1</v>
      </c>
    </row>
    <row r="430" spans="1:3" ht="15.5" x14ac:dyDescent="0.35">
      <c r="A430" s="197" t="s">
        <v>1163</v>
      </c>
      <c r="B430" s="197" t="s">
        <v>1164</v>
      </c>
      <c r="C430" s="198">
        <v>1</v>
      </c>
    </row>
    <row r="431" spans="1:3" ht="15.5" x14ac:dyDescent="0.35">
      <c r="A431" s="197" t="s">
        <v>1165</v>
      </c>
      <c r="B431" s="197" t="s">
        <v>1166</v>
      </c>
      <c r="C431" s="198">
        <v>1</v>
      </c>
    </row>
    <row r="432" spans="1:3" ht="15.5" x14ac:dyDescent="0.35">
      <c r="A432" s="197" t="s">
        <v>1167</v>
      </c>
      <c r="B432" s="197" t="s">
        <v>1168</v>
      </c>
      <c r="C432" s="198">
        <v>1</v>
      </c>
    </row>
    <row r="433" spans="1:3" ht="15.5" x14ac:dyDescent="0.35">
      <c r="A433" s="197" t="s">
        <v>1169</v>
      </c>
      <c r="B433" s="197" t="s">
        <v>1170</v>
      </c>
      <c r="C433" s="198">
        <v>1</v>
      </c>
    </row>
    <row r="434" spans="1:3" ht="15.5" x14ac:dyDescent="0.35">
      <c r="A434" s="197" t="s">
        <v>1171</v>
      </c>
      <c r="B434" s="197" t="s">
        <v>1172</v>
      </c>
      <c r="C434" s="198">
        <v>1</v>
      </c>
    </row>
    <row r="435" spans="1:3" ht="15.5" x14ac:dyDescent="0.35">
      <c r="A435" s="197" t="s">
        <v>1173</v>
      </c>
      <c r="B435" s="197" t="s">
        <v>1174</v>
      </c>
      <c r="C435" s="198">
        <v>1</v>
      </c>
    </row>
    <row r="436" spans="1:3" ht="15.5" x14ac:dyDescent="0.35">
      <c r="A436" s="197" t="s">
        <v>1175</v>
      </c>
      <c r="B436" s="197" t="s">
        <v>1176</v>
      </c>
      <c r="C436" s="198">
        <v>1</v>
      </c>
    </row>
    <row r="437" spans="1:3" ht="15.5" x14ac:dyDescent="0.35">
      <c r="A437" s="197" t="s">
        <v>1177</v>
      </c>
      <c r="B437" s="197" t="s">
        <v>1178</v>
      </c>
      <c r="C437" s="198">
        <v>1</v>
      </c>
    </row>
    <row r="438" spans="1:3" ht="15.5" x14ac:dyDescent="0.35">
      <c r="A438" s="197" t="s">
        <v>1179</v>
      </c>
      <c r="B438" s="197" t="s">
        <v>1180</v>
      </c>
      <c r="C438" s="198">
        <v>1</v>
      </c>
    </row>
    <row r="439" spans="1:3" ht="15.5" x14ac:dyDescent="0.35">
      <c r="A439" s="197" t="s">
        <v>1181</v>
      </c>
      <c r="B439" s="197" t="s">
        <v>1182</v>
      </c>
      <c r="C439" s="198">
        <v>1</v>
      </c>
    </row>
    <row r="440" spans="1:3" ht="15.5" x14ac:dyDescent="0.35">
      <c r="A440" s="197" t="s">
        <v>1183</v>
      </c>
      <c r="B440" s="197" t="s">
        <v>1184</v>
      </c>
      <c r="C440" s="198">
        <v>1</v>
      </c>
    </row>
    <row r="441" spans="1:3" ht="15.5" x14ac:dyDescent="0.35">
      <c r="A441" s="197" t="s">
        <v>1185</v>
      </c>
      <c r="B441" s="197" t="s">
        <v>1186</v>
      </c>
      <c r="C441" s="198">
        <v>1</v>
      </c>
    </row>
    <row r="442" spans="1:3" ht="15.5" x14ac:dyDescent="0.35">
      <c r="A442" s="197" t="s">
        <v>1187</v>
      </c>
      <c r="B442" s="197" t="s">
        <v>1188</v>
      </c>
      <c r="C442" s="198">
        <v>1</v>
      </c>
    </row>
    <row r="443" spans="1:3" ht="15.5" x14ac:dyDescent="0.35">
      <c r="A443" s="197" t="s">
        <v>1189</v>
      </c>
      <c r="B443" s="197" t="s">
        <v>1190</v>
      </c>
      <c r="C443" s="198">
        <v>1</v>
      </c>
    </row>
    <row r="444" spans="1:3" ht="15.5" x14ac:dyDescent="0.35">
      <c r="A444" s="197" t="s">
        <v>1191</v>
      </c>
      <c r="B444" s="197" t="s">
        <v>1192</v>
      </c>
      <c r="C444" s="198">
        <v>1</v>
      </c>
    </row>
    <row r="445" spans="1:3" ht="15.5" x14ac:dyDescent="0.35">
      <c r="A445" s="197" t="s">
        <v>1193</v>
      </c>
      <c r="B445" s="197" t="s">
        <v>1194</v>
      </c>
      <c r="C445" s="198">
        <v>1</v>
      </c>
    </row>
    <row r="446" spans="1:3" ht="15.5" x14ac:dyDescent="0.35">
      <c r="A446" s="197" t="s">
        <v>1195</v>
      </c>
      <c r="B446" s="197" t="s">
        <v>1196</v>
      </c>
      <c r="C446" s="198">
        <v>1</v>
      </c>
    </row>
    <row r="447" spans="1:3" ht="15.5" x14ac:dyDescent="0.35">
      <c r="A447" s="197" t="s">
        <v>1197</v>
      </c>
      <c r="B447" s="197" t="s">
        <v>1198</v>
      </c>
      <c r="C447" s="198">
        <v>1</v>
      </c>
    </row>
    <row r="448" spans="1:3" ht="15.5" x14ac:dyDescent="0.35">
      <c r="A448" s="197" t="s">
        <v>1199</v>
      </c>
      <c r="B448" s="197" t="s">
        <v>1200</v>
      </c>
      <c r="C448" s="198">
        <v>1</v>
      </c>
    </row>
    <row r="449" spans="1:3" ht="15.5" x14ac:dyDescent="0.35">
      <c r="A449" s="197" t="s">
        <v>1201</v>
      </c>
      <c r="B449" s="197" t="s">
        <v>1202</v>
      </c>
      <c r="C449" s="198">
        <v>1</v>
      </c>
    </row>
    <row r="450" spans="1:3" ht="15.5" x14ac:dyDescent="0.35">
      <c r="A450" s="197" t="s">
        <v>1203</v>
      </c>
      <c r="B450" s="197" t="s">
        <v>1204</v>
      </c>
      <c r="C450" s="198">
        <v>1</v>
      </c>
    </row>
    <row r="451" spans="1:3" ht="15.5" x14ac:dyDescent="0.35">
      <c r="A451" s="197" t="s">
        <v>1205</v>
      </c>
      <c r="B451" s="197" t="s">
        <v>1206</v>
      </c>
      <c r="C451" s="198">
        <v>1</v>
      </c>
    </row>
    <row r="452" spans="1:3" ht="15.5" x14ac:dyDescent="0.35">
      <c r="A452" s="197" t="s">
        <v>1207</v>
      </c>
      <c r="B452" s="197" t="s">
        <v>1208</v>
      </c>
      <c r="C452" s="198">
        <v>1</v>
      </c>
    </row>
    <row r="453" spans="1:3" ht="15.5" x14ac:dyDescent="0.35">
      <c r="A453" s="197" t="s">
        <v>1209</v>
      </c>
      <c r="B453" s="197" t="s">
        <v>1210</v>
      </c>
      <c r="C453" s="198">
        <v>1</v>
      </c>
    </row>
    <row r="454" spans="1:3" ht="15.5" x14ac:dyDescent="0.35">
      <c r="A454" s="197" t="s">
        <v>1211</v>
      </c>
      <c r="B454" s="197" t="s">
        <v>1212</v>
      </c>
      <c r="C454" s="198">
        <v>1</v>
      </c>
    </row>
    <row r="455" spans="1:3" ht="15.5" x14ac:dyDescent="0.35">
      <c r="A455" s="197" t="s">
        <v>1213</v>
      </c>
      <c r="B455" s="197" t="s">
        <v>1214</v>
      </c>
      <c r="C455" s="198">
        <v>1</v>
      </c>
    </row>
    <row r="456" spans="1:3" ht="15.5" x14ac:dyDescent="0.35">
      <c r="A456" s="197" t="s">
        <v>1215</v>
      </c>
      <c r="B456" s="197" t="s">
        <v>1216</v>
      </c>
      <c r="C456" s="198">
        <v>1</v>
      </c>
    </row>
    <row r="457" spans="1:3" ht="15.5" x14ac:dyDescent="0.35">
      <c r="A457" s="197" t="s">
        <v>1217</v>
      </c>
      <c r="B457" s="197" t="s">
        <v>1218</v>
      </c>
      <c r="C457" s="198">
        <v>1</v>
      </c>
    </row>
    <row r="458" spans="1:3" ht="15.5" x14ac:dyDescent="0.35">
      <c r="A458" s="197" t="s">
        <v>1219</v>
      </c>
      <c r="B458" s="197" t="s">
        <v>1220</v>
      </c>
      <c r="C458" s="198">
        <v>1</v>
      </c>
    </row>
    <row r="459" spans="1:3" ht="15.5" x14ac:dyDescent="0.35">
      <c r="A459" s="197" t="s">
        <v>1221</v>
      </c>
      <c r="B459" s="197" t="s">
        <v>1222</v>
      </c>
      <c r="C459" s="198">
        <v>1</v>
      </c>
    </row>
    <row r="460" spans="1:3" ht="15.5" x14ac:dyDescent="0.35">
      <c r="A460" s="197" t="s">
        <v>1223</v>
      </c>
      <c r="B460" s="197" t="s">
        <v>1224</v>
      </c>
      <c r="C460" s="198">
        <v>1</v>
      </c>
    </row>
    <row r="461" spans="1:3" ht="15.5" x14ac:dyDescent="0.35">
      <c r="A461" s="197" t="s">
        <v>1225</v>
      </c>
      <c r="B461" s="197" t="s">
        <v>1226</v>
      </c>
      <c r="C461" s="198">
        <v>1</v>
      </c>
    </row>
    <row r="462" spans="1:3" ht="15.5" x14ac:dyDescent="0.35">
      <c r="A462" s="197" t="s">
        <v>1227</v>
      </c>
      <c r="B462" s="197" t="s">
        <v>1228</v>
      </c>
      <c r="C462" s="198">
        <v>1</v>
      </c>
    </row>
    <row r="463" spans="1:3" ht="15.5" x14ac:dyDescent="0.35">
      <c r="A463" s="197" t="s">
        <v>1229</v>
      </c>
      <c r="B463" s="197" t="s">
        <v>1230</v>
      </c>
      <c r="C463" s="198">
        <v>1</v>
      </c>
    </row>
    <row r="464" spans="1:3" ht="15.5" x14ac:dyDescent="0.35">
      <c r="A464" s="197" t="s">
        <v>1231</v>
      </c>
      <c r="B464" s="197" t="s">
        <v>1232</v>
      </c>
      <c r="C464" s="198">
        <v>1</v>
      </c>
    </row>
    <row r="465" spans="1:3" ht="15.5" x14ac:dyDescent="0.35">
      <c r="A465" s="197" t="s">
        <v>1233</v>
      </c>
      <c r="B465" s="197" t="s">
        <v>1234</v>
      </c>
      <c r="C465" s="198">
        <v>1</v>
      </c>
    </row>
    <row r="466" spans="1:3" ht="15.5" x14ac:dyDescent="0.35">
      <c r="A466" s="197" t="s">
        <v>1235</v>
      </c>
      <c r="B466" s="197" t="s">
        <v>1236</v>
      </c>
      <c r="C466" s="198">
        <v>1</v>
      </c>
    </row>
    <row r="467" spans="1:3" ht="15.5" x14ac:dyDescent="0.35">
      <c r="A467" s="197" t="s">
        <v>1237</v>
      </c>
      <c r="B467" s="197" t="s">
        <v>1238</v>
      </c>
      <c r="C467" s="198">
        <v>1</v>
      </c>
    </row>
    <row r="468" spans="1:3" ht="15.5" x14ac:dyDescent="0.35">
      <c r="A468" s="197" t="s">
        <v>1239</v>
      </c>
      <c r="B468" s="197" t="s">
        <v>1240</v>
      </c>
      <c r="C468" s="198">
        <v>1</v>
      </c>
    </row>
    <row r="469" spans="1:3" ht="15.5" x14ac:dyDescent="0.35">
      <c r="A469" s="197" t="s">
        <v>1241</v>
      </c>
      <c r="B469" s="197" t="s">
        <v>1242</v>
      </c>
      <c r="C469" s="198">
        <v>1</v>
      </c>
    </row>
    <row r="470" spans="1:3" ht="15.5" x14ac:dyDescent="0.35">
      <c r="A470" s="197" t="s">
        <v>1243</v>
      </c>
      <c r="B470" s="197" t="s">
        <v>1244</v>
      </c>
      <c r="C470" s="198">
        <v>1</v>
      </c>
    </row>
    <row r="471" spans="1:3" ht="15.5" x14ac:dyDescent="0.35">
      <c r="A471" s="197" t="s">
        <v>1245</v>
      </c>
      <c r="B471" s="197" t="s">
        <v>1246</v>
      </c>
      <c r="C471" s="198">
        <v>1</v>
      </c>
    </row>
    <row r="472" spans="1:3" ht="15.5" x14ac:dyDescent="0.35">
      <c r="A472" s="197" t="s">
        <v>1247</v>
      </c>
      <c r="B472" s="197" t="s">
        <v>1248</v>
      </c>
      <c r="C472" s="198">
        <v>1</v>
      </c>
    </row>
    <row r="473" spans="1:3" ht="15.5" x14ac:dyDescent="0.35">
      <c r="A473" s="197" t="s">
        <v>1249</v>
      </c>
      <c r="B473" s="197" t="s">
        <v>1250</v>
      </c>
      <c r="C473" s="198">
        <v>1</v>
      </c>
    </row>
    <row r="474" spans="1:3" ht="15.5" x14ac:dyDescent="0.35">
      <c r="A474" s="197" t="s">
        <v>1251</v>
      </c>
      <c r="B474" s="197" t="s">
        <v>1252</v>
      </c>
      <c r="C474" s="198">
        <v>1</v>
      </c>
    </row>
    <row r="475" spans="1:3" ht="15.5" x14ac:dyDescent="0.35">
      <c r="A475" s="197" t="s">
        <v>1253</v>
      </c>
      <c r="B475" s="197" t="s">
        <v>1254</v>
      </c>
      <c r="C475" s="198">
        <v>5</v>
      </c>
    </row>
    <row r="476" spans="1:3" ht="15.5" x14ac:dyDescent="0.35">
      <c r="A476" s="197" t="s">
        <v>1255</v>
      </c>
      <c r="B476" s="197" t="s">
        <v>1256</v>
      </c>
      <c r="C476" s="198">
        <v>4</v>
      </c>
    </row>
    <row r="477" spans="1:3" ht="15.5" x14ac:dyDescent="0.35">
      <c r="A477" s="197" t="s">
        <v>1257</v>
      </c>
      <c r="B477" s="197" t="s">
        <v>1258</v>
      </c>
      <c r="C477" s="198">
        <v>1</v>
      </c>
    </row>
    <row r="478" spans="1:3" ht="15.5" x14ac:dyDescent="0.35">
      <c r="A478" s="197" t="s">
        <v>1259</v>
      </c>
      <c r="B478" s="197" t="s">
        <v>1260</v>
      </c>
      <c r="C478" s="198">
        <v>1</v>
      </c>
    </row>
    <row r="479" spans="1:3" ht="15.5" x14ac:dyDescent="0.35">
      <c r="A479" s="197" t="s">
        <v>1261</v>
      </c>
      <c r="B479" s="197" t="s">
        <v>1262</v>
      </c>
      <c r="C479" s="198">
        <v>1</v>
      </c>
    </row>
    <row r="480" spans="1:3" ht="15.5" x14ac:dyDescent="0.35">
      <c r="A480" s="197" t="s">
        <v>1263</v>
      </c>
      <c r="B480" s="197" t="s">
        <v>1264</v>
      </c>
      <c r="C480" s="198">
        <v>1</v>
      </c>
    </row>
    <row r="481" spans="1:3" ht="15.5" x14ac:dyDescent="0.35">
      <c r="A481" s="197" t="s">
        <v>1265</v>
      </c>
      <c r="B481" s="197" t="s">
        <v>1266</v>
      </c>
      <c r="C481" s="198">
        <v>1</v>
      </c>
    </row>
    <row r="482" spans="1:3" ht="15.5" x14ac:dyDescent="0.35">
      <c r="A482" s="197" t="s">
        <v>1267</v>
      </c>
      <c r="B482" s="197" t="s">
        <v>1268</v>
      </c>
      <c r="C482" s="198">
        <v>1</v>
      </c>
    </row>
    <row r="483" spans="1:3" ht="15.5" x14ac:dyDescent="0.35">
      <c r="A483" s="197" t="s">
        <v>1269</v>
      </c>
      <c r="B483" s="197" t="s">
        <v>1270</v>
      </c>
      <c r="C483" s="198">
        <v>1</v>
      </c>
    </row>
    <row r="484" spans="1:3" ht="15.5" x14ac:dyDescent="0.35">
      <c r="A484" s="197" t="s">
        <v>1271</v>
      </c>
      <c r="B484" s="197" t="s">
        <v>1272</v>
      </c>
      <c r="C484" s="198">
        <v>1</v>
      </c>
    </row>
    <row r="485" spans="1:3" ht="15.5" x14ac:dyDescent="0.35">
      <c r="A485" s="197" t="s">
        <v>1273</v>
      </c>
      <c r="B485" s="197" t="s">
        <v>1274</v>
      </c>
      <c r="C485" s="198">
        <v>1</v>
      </c>
    </row>
    <row r="486" spans="1:3" ht="15.5" x14ac:dyDescent="0.35">
      <c r="A486" s="197" t="s">
        <v>1275</v>
      </c>
      <c r="B486" s="197" t="s">
        <v>1276</v>
      </c>
      <c r="C486" s="198">
        <v>1</v>
      </c>
    </row>
    <row r="487" spans="1:3" ht="15.5" x14ac:dyDescent="0.35">
      <c r="A487" s="197" t="s">
        <v>1277</v>
      </c>
      <c r="B487" s="197" t="s">
        <v>1278</v>
      </c>
      <c r="C487" s="198">
        <v>1</v>
      </c>
    </row>
    <row r="488" spans="1:3" ht="15.5" x14ac:dyDescent="0.35">
      <c r="A488" s="197" t="s">
        <v>1279</v>
      </c>
      <c r="B488" s="197" t="s">
        <v>1280</v>
      </c>
      <c r="C488" s="198">
        <v>1</v>
      </c>
    </row>
    <row r="489" spans="1:3" ht="15.5" x14ac:dyDescent="0.35">
      <c r="A489" s="197" t="s">
        <v>1281</v>
      </c>
      <c r="B489" s="197" t="s">
        <v>1282</v>
      </c>
      <c r="C489" s="198">
        <v>1</v>
      </c>
    </row>
    <row r="490" spans="1:3" ht="15.5" x14ac:dyDescent="0.35">
      <c r="A490" s="197" t="s">
        <v>1283</v>
      </c>
      <c r="B490" s="197" t="s">
        <v>1284</v>
      </c>
      <c r="C490" s="198">
        <v>8</v>
      </c>
    </row>
    <row r="491" spans="1:3" ht="15.5" x14ac:dyDescent="0.35">
      <c r="A491" s="197" t="s">
        <v>1285</v>
      </c>
      <c r="B491" s="197" t="s">
        <v>1286</v>
      </c>
      <c r="C491" s="198">
        <v>1</v>
      </c>
    </row>
    <row r="492" spans="1:3" ht="15.5" x14ac:dyDescent="0.35">
      <c r="A492" s="197" t="s">
        <v>1287</v>
      </c>
      <c r="B492" s="197" t="s">
        <v>1288</v>
      </c>
      <c r="C492" s="198">
        <v>1</v>
      </c>
    </row>
    <row r="493" spans="1:3" ht="15.5" x14ac:dyDescent="0.35">
      <c r="A493" s="197" t="s">
        <v>1289</v>
      </c>
      <c r="B493" s="197" t="s">
        <v>1290</v>
      </c>
      <c r="C493" s="198">
        <v>1</v>
      </c>
    </row>
    <row r="494" spans="1:3" ht="15.5" x14ac:dyDescent="0.35">
      <c r="A494" s="197" t="s">
        <v>1291</v>
      </c>
      <c r="B494" s="197" t="s">
        <v>1292</v>
      </c>
      <c r="C494" s="198">
        <v>1</v>
      </c>
    </row>
    <row r="495" spans="1:3" ht="15.5" x14ac:dyDescent="0.35">
      <c r="A495" s="197" t="s">
        <v>1293</v>
      </c>
      <c r="B495" s="197" t="s">
        <v>1294</v>
      </c>
      <c r="C495" s="198">
        <v>1</v>
      </c>
    </row>
    <row r="496" spans="1:3" ht="15.5" x14ac:dyDescent="0.35">
      <c r="A496" s="197" t="s">
        <v>1295</v>
      </c>
      <c r="B496" s="197" t="s">
        <v>1296</v>
      </c>
      <c r="C496" s="198">
        <v>1</v>
      </c>
    </row>
    <row r="497" spans="1:3" ht="15.5" x14ac:dyDescent="0.35">
      <c r="A497" s="197" t="s">
        <v>1297</v>
      </c>
      <c r="B497" s="197" t="s">
        <v>1298</v>
      </c>
      <c r="C497" s="198">
        <v>1</v>
      </c>
    </row>
    <row r="498" spans="1:3" ht="15.5" x14ac:dyDescent="0.35">
      <c r="A498" s="197" t="s">
        <v>1299</v>
      </c>
      <c r="B498" s="197" t="s">
        <v>1300</v>
      </c>
      <c r="C498" s="198">
        <v>1</v>
      </c>
    </row>
    <row r="499" spans="1:3" ht="15.5" x14ac:dyDescent="0.35">
      <c r="A499" s="197" t="s">
        <v>1301</v>
      </c>
      <c r="B499" s="197" t="s">
        <v>1302</v>
      </c>
      <c r="C499" s="198">
        <v>1</v>
      </c>
    </row>
    <row r="500" spans="1:3" ht="15.5" x14ac:dyDescent="0.35">
      <c r="A500" s="197" t="s">
        <v>1303</v>
      </c>
      <c r="B500" s="197" t="s">
        <v>1304</v>
      </c>
      <c r="C500" s="198">
        <v>1</v>
      </c>
    </row>
    <row r="501" spans="1:3" ht="15.5" x14ac:dyDescent="0.35">
      <c r="A501" s="197" t="s">
        <v>1305</v>
      </c>
      <c r="B501" s="197" t="s">
        <v>1306</v>
      </c>
      <c r="C501" s="198">
        <v>1</v>
      </c>
    </row>
    <row r="502" spans="1:3" ht="15.5" x14ac:dyDescent="0.35">
      <c r="A502" s="197" t="s">
        <v>1307</v>
      </c>
      <c r="B502" s="197" t="s">
        <v>1308</v>
      </c>
      <c r="C502" s="198">
        <v>1</v>
      </c>
    </row>
    <row r="503" spans="1:3" ht="15.5" x14ac:dyDescent="0.35">
      <c r="A503" s="197" t="s">
        <v>1309</v>
      </c>
      <c r="B503" s="197" t="s">
        <v>1310</v>
      </c>
      <c r="C503" s="198">
        <v>1</v>
      </c>
    </row>
    <row r="504" spans="1:3" ht="15.5" x14ac:dyDescent="0.35">
      <c r="A504" s="197" t="s">
        <v>1311</v>
      </c>
      <c r="B504" s="197" t="s">
        <v>1312</v>
      </c>
      <c r="C504" s="198">
        <v>1</v>
      </c>
    </row>
    <row r="505" spans="1:3" ht="15.5" x14ac:dyDescent="0.35">
      <c r="A505" s="197" t="s">
        <v>1313</v>
      </c>
      <c r="B505" s="197" t="s">
        <v>1314</v>
      </c>
      <c r="C505" s="198">
        <v>1</v>
      </c>
    </row>
    <row r="506" spans="1:3" ht="15.5" x14ac:dyDescent="0.35">
      <c r="A506" s="197" t="s">
        <v>1315</v>
      </c>
      <c r="B506" s="197" t="s">
        <v>1316</v>
      </c>
      <c r="C506" s="198">
        <v>1</v>
      </c>
    </row>
    <row r="507" spans="1:3" ht="15.5" x14ac:dyDescent="0.35">
      <c r="A507" s="197" t="s">
        <v>1317</v>
      </c>
      <c r="B507" s="197" t="s">
        <v>1318</v>
      </c>
      <c r="C507" s="198">
        <v>1</v>
      </c>
    </row>
    <row r="508" spans="1:3" ht="15.5" x14ac:dyDescent="0.35">
      <c r="A508" s="197" t="s">
        <v>1319</v>
      </c>
      <c r="B508" s="197" t="s">
        <v>1320</v>
      </c>
      <c r="C508" s="198">
        <v>1</v>
      </c>
    </row>
    <row r="509" spans="1:3" ht="15.5" x14ac:dyDescent="0.35">
      <c r="A509" s="197" t="s">
        <v>1321</v>
      </c>
      <c r="B509" s="197" t="s">
        <v>1322</v>
      </c>
      <c r="C509" s="198">
        <v>1</v>
      </c>
    </row>
    <row r="510" spans="1:3" ht="15.5" x14ac:dyDescent="0.35">
      <c r="A510" s="197" t="s">
        <v>1323</v>
      </c>
      <c r="B510" s="197" t="s">
        <v>1324</v>
      </c>
      <c r="C510" s="198">
        <v>1</v>
      </c>
    </row>
    <row r="511" spans="1:3" ht="15.5" x14ac:dyDescent="0.35">
      <c r="A511" s="197" t="s">
        <v>1325</v>
      </c>
      <c r="B511" s="197" t="s">
        <v>1326</v>
      </c>
      <c r="C511" s="198">
        <v>1</v>
      </c>
    </row>
    <row r="512" spans="1:3" ht="15.5" x14ac:dyDescent="0.35">
      <c r="A512" s="197" t="s">
        <v>1327</v>
      </c>
      <c r="B512" s="197" t="s">
        <v>1328</v>
      </c>
      <c r="C512" s="198">
        <v>1</v>
      </c>
    </row>
    <row r="513" spans="1:3" ht="15.5" x14ac:dyDescent="0.35">
      <c r="A513" s="197" t="s">
        <v>1329</v>
      </c>
      <c r="B513" s="197" t="s">
        <v>1330</v>
      </c>
      <c r="C513" s="198">
        <v>1</v>
      </c>
    </row>
    <row r="514" spans="1:3" ht="15.5" x14ac:dyDescent="0.35">
      <c r="A514" s="197" t="s">
        <v>1331</v>
      </c>
      <c r="B514" s="197" t="s">
        <v>1332</v>
      </c>
      <c r="C514" s="198">
        <v>1</v>
      </c>
    </row>
    <row r="515" spans="1:3" ht="15.5" x14ac:dyDescent="0.35">
      <c r="A515" s="197" t="s">
        <v>1333</v>
      </c>
      <c r="B515" s="197" t="s">
        <v>1334</v>
      </c>
      <c r="C515" s="198">
        <v>1</v>
      </c>
    </row>
    <row r="516" spans="1:3" ht="15.5" x14ac:dyDescent="0.35">
      <c r="A516" s="197" t="s">
        <v>1335</v>
      </c>
      <c r="B516" s="197" t="s">
        <v>1336</v>
      </c>
      <c r="C516" s="198">
        <v>1</v>
      </c>
    </row>
    <row r="517" spans="1:3" ht="15.5" x14ac:dyDescent="0.35">
      <c r="A517" s="197" t="s">
        <v>1337</v>
      </c>
      <c r="B517" s="197" t="s">
        <v>1338</v>
      </c>
      <c r="C517" s="198">
        <v>1</v>
      </c>
    </row>
    <row r="518" spans="1:3" ht="15.5" x14ac:dyDescent="0.35">
      <c r="A518" s="197" t="s">
        <v>1339</v>
      </c>
      <c r="B518" s="197" t="s">
        <v>1340</v>
      </c>
      <c r="C518" s="198">
        <v>1</v>
      </c>
    </row>
    <row r="519" spans="1:3" ht="15.5" x14ac:dyDescent="0.35">
      <c r="A519" s="197" t="s">
        <v>1341</v>
      </c>
      <c r="B519" s="197" t="s">
        <v>1342</v>
      </c>
      <c r="C519" s="198">
        <v>1</v>
      </c>
    </row>
    <row r="520" spans="1:3" ht="15.5" x14ac:dyDescent="0.35">
      <c r="A520" s="197" t="s">
        <v>1343</v>
      </c>
      <c r="B520" s="197" t="s">
        <v>1344</v>
      </c>
      <c r="C520" s="198">
        <v>1</v>
      </c>
    </row>
    <row r="521" spans="1:3" ht="15.5" x14ac:dyDescent="0.35">
      <c r="A521" s="197" t="s">
        <v>1345</v>
      </c>
      <c r="B521" s="197" t="s">
        <v>1346</v>
      </c>
      <c r="C521" s="198">
        <v>1</v>
      </c>
    </row>
    <row r="522" spans="1:3" ht="15.5" x14ac:dyDescent="0.35">
      <c r="A522" s="197" t="s">
        <v>1347</v>
      </c>
      <c r="B522" s="197" t="s">
        <v>1348</v>
      </c>
      <c r="C522" s="198">
        <v>1</v>
      </c>
    </row>
    <row r="523" spans="1:3" ht="15.5" x14ac:dyDescent="0.35">
      <c r="A523" s="197" t="s">
        <v>1349</v>
      </c>
      <c r="B523" s="197" t="s">
        <v>1350</v>
      </c>
      <c r="C523" s="198">
        <v>1</v>
      </c>
    </row>
    <row r="524" spans="1:3" ht="15.5" x14ac:dyDescent="0.35">
      <c r="A524" s="197" t="s">
        <v>1351</v>
      </c>
      <c r="B524" s="197" t="s">
        <v>1352</v>
      </c>
      <c r="C524" s="198">
        <v>1</v>
      </c>
    </row>
    <row r="525" spans="1:3" ht="15.5" x14ac:dyDescent="0.35">
      <c r="A525" s="197" t="s">
        <v>1353</v>
      </c>
      <c r="B525" s="197" t="s">
        <v>1354</v>
      </c>
      <c r="C525" s="198">
        <v>1</v>
      </c>
    </row>
    <row r="526" spans="1:3" ht="15.5" x14ac:dyDescent="0.35">
      <c r="A526" s="197" t="s">
        <v>1355</v>
      </c>
      <c r="B526" s="197" t="s">
        <v>1356</v>
      </c>
      <c r="C526" s="198">
        <v>1</v>
      </c>
    </row>
    <row r="527" spans="1:3" ht="15.5" x14ac:dyDescent="0.35">
      <c r="A527" s="197" t="s">
        <v>1357</v>
      </c>
      <c r="B527" s="197" t="s">
        <v>1358</v>
      </c>
      <c r="C527" s="198">
        <v>1</v>
      </c>
    </row>
    <row r="528" spans="1:3" ht="15.5" x14ac:dyDescent="0.35">
      <c r="A528" s="197" t="s">
        <v>1375</v>
      </c>
      <c r="B528" s="197" t="s">
        <v>1376</v>
      </c>
      <c r="C528" s="198">
        <v>1</v>
      </c>
    </row>
    <row r="529" spans="1:3" ht="15.5" x14ac:dyDescent="0.35">
      <c r="A529" s="197" t="s">
        <v>1377</v>
      </c>
      <c r="B529" s="197" t="s">
        <v>1378</v>
      </c>
      <c r="C529" s="198">
        <v>1</v>
      </c>
    </row>
    <row r="530" spans="1:3" ht="15.5" x14ac:dyDescent="0.35">
      <c r="A530" s="197" t="s">
        <v>1379</v>
      </c>
      <c r="B530" s="197" t="s">
        <v>1380</v>
      </c>
      <c r="C530" s="198">
        <v>1</v>
      </c>
    </row>
    <row r="531" spans="1:3" ht="15.5" x14ac:dyDescent="0.35">
      <c r="A531" s="197" t="s">
        <v>1381</v>
      </c>
      <c r="B531" s="197" t="s">
        <v>1382</v>
      </c>
      <c r="C531" s="198">
        <v>1</v>
      </c>
    </row>
    <row r="532" spans="1:3" ht="15.5" x14ac:dyDescent="0.35">
      <c r="A532" s="197" t="s">
        <v>1383</v>
      </c>
      <c r="B532" s="197" t="s">
        <v>1384</v>
      </c>
      <c r="C532" s="198">
        <v>1</v>
      </c>
    </row>
    <row r="533" spans="1:3" ht="15.5" x14ac:dyDescent="0.35">
      <c r="A533" s="197" t="s">
        <v>1385</v>
      </c>
      <c r="B533" s="197" t="s">
        <v>1386</v>
      </c>
      <c r="C533" s="198">
        <v>1</v>
      </c>
    </row>
    <row r="534" spans="1:3" ht="31" x14ac:dyDescent="0.35">
      <c r="A534" s="197" t="s">
        <v>1387</v>
      </c>
      <c r="B534" s="197" t="s">
        <v>1388</v>
      </c>
      <c r="C534" s="198">
        <v>1</v>
      </c>
    </row>
    <row r="535" spans="1:3" ht="31" x14ac:dyDescent="0.35">
      <c r="A535" s="197" t="s">
        <v>1389</v>
      </c>
      <c r="B535" s="197" t="s">
        <v>1390</v>
      </c>
      <c r="C535" s="198">
        <v>1</v>
      </c>
    </row>
    <row r="536" spans="1:3" ht="15.5" x14ac:dyDescent="0.35">
      <c r="A536" s="197" t="s">
        <v>1391</v>
      </c>
      <c r="B536" s="197" t="s">
        <v>1392</v>
      </c>
      <c r="C536" s="198">
        <v>1</v>
      </c>
    </row>
    <row r="537" spans="1:3" ht="15.5" x14ac:dyDescent="0.35">
      <c r="A537" s="197" t="s">
        <v>1393</v>
      </c>
      <c r="B537" s="197" t="s">
        <v>1394</v>
      </c>
      <c r="C537" s="198">
        <v>1</v>
      </c>
    </row>
    <row r="538" spans="1:3" ht="15.5" x14ac:dyDescent="0.35">
      <c r="A538" s="197" t="s">
        <v>1395</v>
      </c>
      <c r="B538" s="197" t="s">
        <v>1396</v>
      </c>
      <c r="C538" s="198">
        <v>1</v>
      </c>
    </row>
    <row r="539" spans="1:3" ht="15.5" x14ac:dyDescent="0.35">
      <c r="A539" s="197" t="s">
        <v>1397</v>
      </c>
      <c r="B539" s="197" t="s">
        <v>1404</v>
      </c>
      <c r="C539" s="198">
        <v>1</v>
      </c>
    </row>
    <row r="540" spans="1:3" ht="15.5" x14ac:dyDescent="0.35">
      <c r="A540" s="197" t="s">
        <v>1405</v>
      </c>
      <c r="B540" s="197" t="s">
        <v>1406</v>
      </c>
      <c r="C540" s="198">
        <v>1</v>
      </c>
    </row>
    <row r="541" spans="1:3" ht="15.5" x14ac:dyDescent="0.35">
      <c r="A541" s="197" t="s">
        <v>1407</v>
      </c>
      <c r="B541" s="197" t="s">
        <v>1408</v>
      </c>
      <c r="C541" s="198">
        <v>1</v>
      </c>
    </row>
    <row r="542" spans="1:3" ht="15.5" x14ac:dyDescent="0.35">
      <c r="A542" s="197" t="s">
        <v>1409</v>
      </c>
      <c r="B542" s="197" t="s">
        <v>1410</v>
      </c>
      <c r="C542" s="198">
        <v>1</v>
      </c>
    </row>
    <row r="543" spans="1:3" ht="15.5" x14ac:dyDescent="0.35">
      <c r="A543" s="197" t="s">
        <v>1411</v>
      </c>
      <c r="B543" s="197" t="s">
        <v>1412</v>
      </c>
      <c r="C543" s="198">
        <v>1</v>
      </c>
    </row>
    <row r="544" spans="1:3" ht="15.5" x14ac:dyDescent="0.35">
      <c r="A544" s="197" t="s">
        <v>1413</v>
      </c>
      <c r="B544" s="197" t="s">
        <v>1414</v>
      </c>
      <c r="C544" s="198">
        <v>1</v>
      </c>
    </row>
    <row r="545" spans="1:3" ht="15.5" x14ac:dyDescent="0.35">
      <c r="A545" s="197" t="s">
        <v>1415</v>
      </c>
      <c r="B545" s="197" t="s">
        <v>1416</v>
      </c>
      <c r="C545" s="198">
        <v>1</v>
      </c>
    </row>
    <row r="546" spans="1:3" ht="15.5" x14ac:dyDescent="0.35">
      <c r="A546" s="197" t="s">
        <v>1417</v>
      </c>
      <c r="B546" s="197" t="s">
        <v>1418</v>
      </c>
      <c r="C546" s="198">
        <v>1</v>
      </c>
    </row>
    <row r="547" spans="1:3" ht="15.5" x14ac:dyDescent="0.35">
      <c r="A547" s="197" t="s">
        <v>1419</v>
      </c>
      <c r="B547" s="197" t="s">
        <v>1420</v>
      </c>
      <c r="C547" s="198">
        <v>1</v>
      </c>
    </row>
    <row r="548" spans="1:3" ht="15.5" x14ac:dyDescent="0.35">
      <c r="A548" s="197" t="s">
        <v>1421</v>
      </c>
      <c r="B548" s="197" t="s">
        <v>1422</v>
      </c>
      <c r="C548" s="19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1F70F-CA42-4CF2-8E92-26E5D7E8DF2E}">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1BB323CA-79F3-4256-969B-E89C25316C9A}">
  <ds:schemaRef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2c75e67c-ed2d-4c91-baba-8aa4949e551e"/>
    <ds:schemaRef ds:uri="http://schemas.microsoft.com/office/2006/documentManagement/types"/>
    <ds:schemaRef ds:uri="33874043-1092-46f2-b7ed-3863b0441e79"/>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8671A5A-DC5F-4046-8B59-128B24C72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C627D4-83BB-4C22-8143-1DD01224D5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2023-11-20T22:54:45Z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