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codeName="ThisWorkbook"/>
  <mc:AlternateContent xmlns:mc="http://schemas.openxmlformats.org/markup-compatibility/2006">
    <mc:Choice Requires="x15">
      <x15ac:absPath xmlns:x15ac="http://schemas.microsoft.com/office/spreadsheetml/2010/11/ac" url="C:\Users\G02KB\Documents\G02KB_Documents\_Project Notebook 2032H5-18-00942 - FY18 LUMARK\Working\Safeguards SCSEM 2020\SCSEM Package 093020\Database\"/>
    </mc:Choice>
  </mc:AlternateContent>
  <xr:revisionPtr revIDLastSave="0" documentId="13_ncr:40009_{FEAA1342-E2B6-412E-96B9-2FB40B772858}" xr6:coauthVersionLast="45" xr6:coauthVersionMax="45" xr10:uidLastSave="{00000000-0000-0000-0000-000000000000}"/>
  <bookViews>
    <workbookView xWindow="2850" yWindow="2850" windowWidth="15375" windowHeight="7875" tabRatio="700"/>
  </bookViews>
  <sheets>
    <sheet name="Dashboard" sheetId="5" r:id="rId1"/>
    <sheet name="Results" sheetId="4" r:id="rId2"/>
    <sheet name="Instructions" sheetId="6" r:id="rId3"/>
    <sheet name="Gen Test Cases" sheetId="9" r:id="rId4"/>
    <sheet name="DB2 v9.7 Test Cases" sheetId="2" r:id="rId5"/>
    <sheet name="DB2 v10 Test Cases" sheetId="10" r:id="rId6"/>
    <sheet name="Change Log" sheetId="7" r:id="rId7"/>
    <sheet name="Issue Code Table" sheetId="11" r:id="rId8"/>
  </sheets>
  <definedNames>
    <definedName name="_xlnm._FilterDatabase" localSheetId="5" hidden="1">'DB2 v10 Test Cases'!$A$2:$T$86</definedName>
    <definedName name="_xlnm._FilterDatabase" localSheetId="4" hidden="1">'DB2 v9.7 Test Cases'!$A$2:$T$79</definedName>
    <definedName name="_xlnm._FilterDatabase" localSheetId="3" hidden="1">'Gen Test Cases'!$A$2:$M$26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3" i="9" l="1"/>
  <c r="O32" i="4"/>
  <c r="AA3" i="9"/>
  <c r="AA3" i="10"/>
  <c r="AA4" i="10"/>
  <c r="AA5" i="10"/>
  <c r="AA6" i="10"/>
  <c r="AA7" i="10"/>
  <c r="AA8" i="10"/>
  <c r="AA9" i="10"/>
  <c r="AA10" i="10"/>
  <c r="AA11" i="10"/>
  <c r="AA12" i="10"/>
  <c r="AA13" i="10"/>
  <c r="AA14" i="10"/>
  <c r="AA15" i="10"/>
  <c r="AA16" i="10"/>
  <c r="AA17" i="10"/>
  <c r="AA18" i="10"/>
  <c r="AA19" i="10"/>
  <c r="AA20" i="10"/>
  <c r="AA21" i="10"/>
  <c r="AA22" i="10"/>
  <c r="AA23" i="10"/>
  <c r="AA24" i="10"/>
  <c r="AA25" i="10"/>
  <c r="AA26" i="10"/>
  <c r="AA27" i="10"/>
  <c r="AA28" i="10"/>
  <c r="AA29" i="10"/>
  <c r="AA30" i="10"/>
  <c r="AA31" i="10"/>
  <c r="AA32" i="10"/>
  <c r="AA33" i="10"/>
  <c r="AA34" i="10"/>
  <c r="AA35" i="10"/>
  <c r="AA36" i="10"/>
  <c r="AA37" i="10"/>
  <c r="AA38" i="10"/>
  <c r="AA39" i="10"/>
  <c r="AA40" i="10"/>
  <c r="AA41" i="10"/>
  <c r="AA42" i="10"/>
  <c r="AA43" i="10"/>
  <c r="AA44" i="10"/>
  <c r="AA45" i="10"/>
  <c r="AA46" i="10"/>
  <c r="AA47" i="10"/>
  <c r="AA48" i="10"/>
  <c r="AA49" i="10"/>
  <c r="AA50" i="10"/>
  <c r="AA51" i="10"/>
  <c r="AA52" i="10"/>
  <c r="AA53" i="10"/>
  <c r="AA54" i="10"/>
  <c r="AA55" i="10"/>
  <c r="AA56" i="10"/>
  <c r="AA57" i="10"/>
  <c r="AA58" i="10"/>
  <c r="AA59" i="10"/>
  <c r="AA60" i="10"/>
  <c r="AA61" i="10"/>
  <c r="AA62" i="10"/>
  <c r="AA63" i="10"/>
  <c r="AA64" i="10"/>
  <c r="AA65" i="10"/>
  <c r="AA66" i="10"/>
  <c r="AA67" i="10"/>
  <c r="AA68" i="10"/>
  <c r="AA69" i="10"/>
  <c r="AA70" i="10"/>
  <c r="AA71" i="10"/>
  <c r="AA72" i="10"/>
  <c r="AA73" i="10"/>
  <c r="AA74" i="10"/>
  <c r="AA75" i="10"/>
  <c r="AA76" i="10"/>
  <c r="AA77" i="10"/>
  <c r="AA78" i="10"/>
  <c r="AA79" i="10"/>
  <c r="AA80" i="10"/>
  <c r="AA81" i="10"/>
  <c r="AA82" i="10"/>
  <c r="AA83" i="10"/>
  <c r="AA84" i="10"/>
  <c r="AA85" i="10"/>
  <c r="AA86" i="10"/>
  <c r="AA3" i="2"/>
  <c r="AA4" i="2"/>
  <c r="AA5" i="2"/>
  <c r="AA6" i="2"/>
  <c r="AA7"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AA62" i="2"/>
  <c r="AA63" i="2"/>
  <c r="AA64" i="2"/>
  <c r="AA65" i="2"/>
  <c r="AA66" i="2"/>
  <c r="AA67" i="2"/>
  <c r="AA68" i="2"/>
  <c r="AA69" i="2"/>
  <c r="AA70" i="2"/>
  <c r="AA71" i="2"/>
  <c r="AA72" i="2"/>
  <c r="AA73" i="2"/>
  <c r="AA74" i="2"/>
  <c r="AA75" i="2"/>
  <c r="AA76" i="2"/>
  <c r="AA77" i="2"/>
  <c r="AA78" i="2"/>
  <c r="AA79" i="2"/>
  <c r="AA4" i="9"/>
  <c r="AA5" i="9"/>
  <c r="E42" i="4"/>
  <c r="AA6" i="9"/>
  <c r="D41" i="4"/>
  <c r="I41" i="4"/>
  <c r="AA7" i="9"/>
  <c r="C41" i="4"/>
  <c r="AA8" i="9"/>
  <c r="AA9" i="9"/>
  <c r="AA10" i="9"/>
  <c r="AA11" i="9"/>
  <c r="AA12" i="9"/>
  <c r="AA14" i="9"/>
  <c r="AA15" i="9"/>
  <c r="AA16" i="9"/>
  <c r="AA17" i="9"/>
  <c r="AA18" i="9"/>
  <c r="C23" i="4"/>
  <c r="AA19" i="9"/>
  <c r="AA20" i="9"/>
  <c r="AA21" i="9"/>
  <c r="AA22" i="9"/>
  <c r="AA23" i="9"/>
  <c r="AA24" i="9"/>
  <c r="AA25" i="9"/>
  <c r="AA26" i="9"/>
  <c r="E32" i="4"/>
  <c r="D32" i="4"/>
  <c r="C32" i="4"/>
  <c r="B32" i="4"/>
  <c r="M32" i="4"/>
  <c r="B13" i="4"/>
  <c r="F13" i="4"/>
  <c r="C13" i="4"/>
  <c r="D13" i="4"/>
  <c r="E13" i="4"/>
  <c r="O13" i="4"/>
  <c r="N13" i="4"/>
  <c r="J17" i="4"/>
  <c r="M13" i="4"/>
  <c r="K41" i="4"/>
  <c r="K40" i="4"/>
  <c r="K37" i="4"/>
  <c r="K36" i="4"/>
  <c r="K22" i="4"/>
  <c r="K21" i="4"/>
  <c r="K18" i="4"/>
  <c r="K17" i="4"/>
  <c r="N32" i="4"/>
  <c r="J36" i="4"/>
  <c r="F32" i="4"/>
  <c r="D38" i="4"/>
  <c r="I38" i="4"/>
  <c r="C39" i="4"/>
  <c r="C21" i="4"/>
  <c r="F41" i="4"/>
  <c r="H41" i="4"/>
  <c r="C17" i="4"/>
  <c r="D40" i="4"/>
  <c r="I40" i="4"/>
  <c r="D22" i="4"/>
  <c r="I22" i="4"/>
  <c r="J21" i="4"/>
  <c r="C40" i="4"/>
  <c r="F24" i="4"/>
  <c r="E36" i="4"/>
  <c r="F19" i="4"/>
  <c r="C22" i="4"/>
  <c r="C18" i="4"/>
  <c r="D39" i="4"/>
  <c r="I39" i="4"/>
  <c r="C38" i="4"/>
  <c r="E21" i="4"/>
  <c r="D17" i="4"/>
  <c r="I17" i="4"/>
  <c r="D43" i="4"/>
  <c r="I43" i="4"/>
  <c r="F18" i="4"/>
  <c r="F43" i="4"/>
  <c r="E39" i="4"/>
  <c r="F39" i="4"/>
  <c r="E17" i="4"/>
  <c r="J40" i="4"/>
  <c r="D36" i="4"/>
  <c r="I36" i="4"/>
  <c r="D37" i="4"/>
  <c r="I37" i="4"/>
  <c r="F38" i="4"/>
  <c r="F37" i="4"/>
  <c r="E41" i="4"/>
  <c r="E18" i="4"/>
  <c r="F23" i="4"/>
  <c r="H23" i="4"/>
  <c r="F42" i="4"/>
  <c r="E22" i="4"/>
  <c r="E37" i="4"/>
  <c r="C19" i="4"/>
  <c r="H19" i="4"/>
  <c r="D20" i="4"/>
  <c r="I20" i="4"/>
  <c r="C36" i="4"/>
  <c r="C43" i="4"/>
  <c r="H43" i="4"/>
  <c r="F36" i="4"/>
  <c r="C20" i="4"/>
  <c r="F40" i="4"/>
  <c r="D42" i="4"/>
  <c r="I42" i="4"/>
  <c r="D19" i="4"/>
  <c r="I19" i="4"/>
  <c r="F21" i="4"/>
  <c r="E20" i="4"/>
  <c r="F17" i="4"/>
  <c r="C42" i="4"/>
  <c r="H42" i="4"/>
  <c r="D18" i="4"/>
  <c r="I18" i="4"/>
  <c r="C24" i="4"/>
  <c r="H24" i="4"/>
  <c r="E19" i="4"/>
  <c r="D21" i="4"/>
  <c r="I21" i="4"/>
  <c r="F20" i="4"/>
  <c r="E43" i="4"/>
  <c r="E38" i="4"/>
  <c r="E23" i="4"/>
  <c r="D24" i="4"/>
  <c r="I24" i="4"/>
  <c r="F22" i="4"/>
  <c r="E24" i="4"/>
  <c r="D23" i="4"/>
  <c r="I23" i="4"/>
  <c r="E40" i="4"/>
  <c r="C37" i="4"/>
  <c r="H37" i="4"/>
  <c r="H36" i="4"/>
  <c r="D44" i="4"/>
  <c r="G32" i="4"/>
  <c r="H18" i="4"/>
  <c r="H39" i="4"/>
  <c r="H20" i="4"/>
  <c r="H22" i="4"/>
  <c r="H40" i="4"/>
  <c r="H17" i="4"/>
  <c r="D25" i="4"/>
  <c r="G13" i="4"/>
  <c r="H38" i="4"/>
  <c r="H21" i="4"/>
</calcChain>
</file>

<file path=xl/sharedStrings.xml><?xml version="1.0" encoding="utf-8"?>
<sst xmlns="http://schemas.openxmlformats.org/spreadsheetml/2006/main" count="3876" uniqueCount="2514">
  <si>
    <t>Internal Revenue Service</t>
  </si>
  <si>
    <t>Office of Safeguards</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</si>
  <si>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</si>
  <si>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</si>
  <si>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</si>
  <si>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</si>
  <si>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</si>
  <si>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</si>
  <si>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</si>
  <si>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</si>
  <si>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</si>
  <si>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</si>
  <si>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</si>
  <si>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</si>
  <si>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</si>
  <si>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</si>
  <si>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</si>
  <si>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</si>
  <si>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</si>
  <si>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</si>
  <si>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</si>
  <si>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</si>
  <si>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</si>
  <si>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</si>
  <si>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</si>
  <si>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</si>
  <si>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</si>
  <si>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Ignore fields below</t>
  </si>
  <si>
    <t>Test (Automated SCAP &amp; Manual Test Cases)</t>
  </si>
  <si>
    <t>Test (Manual Test Cases Only)</t>
  </si>
  <si>
    <t>Testing Results</t>
  </si>
  <si>
    <t>INSTRUCTIONS:</t>
  </si>
  <si>
    <t>The 'Info' status is provided for use by the tester during test execution to indicate more information is needed to complete the test.</t>
  </si>
  <si>
    <t>It is not an acceptable final test status, all test cases should be Pass, Fail or N/A at the conclusion of testing.</t>
  </si>
  <si>
    <t>Complete</t>
  </si>
  <si>
    <t>Blank</t>
  </si>
  <si>
    <t>Available</t>
  </si>
  <si>
    <t>All SCSEM Tests</t>
  </si>
  <si>
    <t>Final Test Results</t>
  </si>
  <si>
    <t>Pass</t>
  </si>
  <si>
    <t>Fail</t>
  </si>
  <si>
    <t>Info</t>
  </si>
  <si>
    <t>N/A</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</si>
  <si>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</si>
  <si>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</si>
  <si>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</si>
  <si>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</si>
  <si>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</si>
  <si>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</si>
  <si>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</si>
  <si>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</si>
  <si>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</si>
  <si>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</si>
  <si>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</si>
  <si>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</si>
  <si>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</si>
  <si>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</si>
  <si>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</si>
  <si>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</si>
  <si>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</si>
  <si>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</si>
  <si>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</si>
  <si>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</si>
  <si>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</si>
  <si>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</si>
  <si>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</si>
  <si>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</si>
  <si>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</si>
  <si>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</si>
  <si>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</si>
  <si>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</si>
  <si>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Change Log</t>
  </si>
  <si>
    <t>Version</t>
  </si>
  <si>
    <t>Date</t>
  </si>
  <si>
    <t>Description of Changes</t>
  </si>
  <si>
    <t>Author</t>
  </si>
  <si>
    <t>First Release</t>
  </si>
  <si>
    <t>Booz Allen Hamilton</t>
  </si>
  <si>
    <t>Test ID</t>
  </si>
  <si>
    <t>NIST ID</t>
  </si>
  <si>
    <t>Test Method</t>
  </si>
  <si>
    <t>CIS Benchmark Section #</t>
  </si>
  <si>
    <t>Recommendation #</t>
  </si>
  <si>
    <t>Section Title</t>
  </si>
  <si>
    <t>Actual Results</t>
  </si>
  <si>
    <t>Status</t>
  </si>
  <si>
    <t>Notes/Evidence</t>
  </si>
  <si>
    <t>Expected Results</t>
  </si>
  <si>
    <t>Remediation Procedure</t>
  </si>
  <si>
    <t>Description</t>
  </si>
  <si>
    <t>Rationale Statement</t>
  </si>
  <si>
    <t>▪ Description</t>
  </si>
  <si>
    <t>executed using the applicable NIST 800-53A test method (Interview, Examine).</t>
  </si>
  <si>
    <t>Test (Automated)</t>
  </si>
  <si>
    <t>3.1.1</t>
  </si>
  <si>
    <t>3.1.2</t>
  </si>
  <si>
    <t>3.1.3</t>
  </si>
  <si>
    <t>3.1.6</t>
  </si>
  <si>
    <t>3.1.7</t>
  </si>
  <si>
    <t>3.1.8</t>
  </si>
  <si>
    <t>3.1.9</t>
  </si>
  <si>
    <t>3.1.10</t>
  </si>
  <si>
    <t>3.1.11</t>
  </si>
  <si>
    <t>3.1.12</t>
  </si>
  <si>
    <t>3.1.13</t>
  </si>
  <si>
    <t>3.1.15</t>
  </si>
  <si>
    <t>3.3.1</t>
  </si>
  <si>
    <t>3.3.3</t>
  </si>
  <si>
    <t>3.3.4</t>
  </si>
  <si>
    <t>3.3.5</t>
  </si>
  <si>
    <t>3.3.6</t>
  </si>
  <si>
    <t>3.3.7</t>
  </si>
  <si>
    <t>Install the latest Fixpaks</t>
  </si>
  <si>
    <t>Use IP address rather than hostname</t>
  </si>
  <si>
    <t>Use non-standard account names</t>
  </si>
  <si>
    <t>Secure DB2 Runtime Library</t>
  </si>
  <si>
    <t>Secure all database containers</t>
  </si>
  <si>
    <t>Set umask value for DB2 admin user .profile file</t>
  </si>
  <si>
    <t>Enable audit buffer</t>
  </si>
  <si>
    <t>Encrypt user data across the network</t>
  </si>
  <si>
    <t>Require explicit authorization for cataloging</t>
  </si>
  <si>
    <t>Secure permission of default database location</t>
  </si>
  <si>
    <t>Set diagnostic logging to capture errors and warnings</t>
  </si>
  <si>
    <t>Secure all diagnostic logs</t>
  </si>
  <si>
    <t>Require instance name for discovery requests</t>
  </si>
  <si>
    <t>Disable instance discoverability</t>
  </si>
  <si>
    <t>Authenticate federated users at the instance level</t>
  </si>
  <si>
    <t>Enable instance health monitoring</t>
  </si>
  <si>
    <t>Retain fenced model processes</t>
  </si>
  <si>
    <t>Set administrative notification level</t>
  </si>
  <si>
    <t>Establish secure archive log location</t>
  </si>
  <si>
    <t>Secure permission of the primary archive log location</t>
  </si>
  <si>
    <t>Establish secure secondary archive location</t>
  </si>
  <si>
    <t>Secure permission of the secondary archive location</t>
  </si>
  <si>
    <t>Establish secure tertiary archive log location</t>
  </si>
  <si>
    <t>Secure permission of the tertiary archive location</t>
  </si>
  <si>
    <t>Establish secure log mirror location</t>
  </si>
  <si>
    <t>Establish DAS administrative group</t>
  </si>
  <si>
    <t>Disable DAS discoverability</t>
  </si>
  <si>
    <t>Do not execute expired tasks</t>
  </si>
  <si>
    <t>Secure the JDK runtime library</t>
  </si>
  <si>
    <t>Secure the JDK 64 bit runtime library</t>
  </si>
  <si>
    <t>Disable unused task scheduler</t>
  </si>
  <si>
    <t>Restrict Access to SYSCAT.AUDITPOLICIES</t>
  </si>
  <si>
    <t>Restrict Access to SYSCAT.AUDITUSE</t>
  </si>
  <si>
    <t>Restrict Access to SYSCAT.DBAUTH</t>
  </si>
  <si>
    <t>Restrict Access to SYSCAT.COLAUTH</t>
  </si>
  <si>
    <t>Restrict Access to SYSCAT.EVENTS</t>
  </si>
  <si>
    <t>Restrict Access to SYSCAT.EVENTTABLES</t>
  </si>
  <si>
    <t>Restrict Access to SYSCAT.ROUTINES</t>
  </si>
  <si>
    <t>Restrict Access to SYSCAT.INDEXAUTH</t>
  </si>
  <si>
    <t>Restrict Access to SYSCAT.PACKAGEAUTH</t>
  </si>
  <si>
    <t>Restrict Access to SYSCAT.PACKAGES</t>
  </si>
  <si>
    <t>Restrict Access to SYSCAT.PASSTHRUAUTH</t>
  </si>
  <si>
    <t>Restrict Access to SYSCAT.SECURITYLABELACCESS</t>
  </si>
  <si>
    <t>Restrict Access to SYSCAT.SECURITYLABELCOMPONENTELEMENTS</t>
  </si>
  <si>
    <t>Restrict Access to SYSCAT.SECURITYLABELCOMPONENTS</t>
  </si>
  <si>
    <t>Restrict Access to SYSCAT.SECURITYLABELS</t>
  </si>
  <si>
    <t>Restrict Access to SYSCAT.SECURITYPOLICIES</t>
  </si>
  <si>
    <t>Restrict Access to SYSCAT.SECURITYPOLICYCOMPONENTRULES</t>
  </si>
  <si>
    <t>Restrict Access to SYSCAT.SECURITYPOLICYEXEMPTIONS</t>
  </si>
  <si>
    <t>Restrict Access to SYSCAT.SURROGATEAUTHIDS</t>
  </si>
  <si>
    <t>Restrict Access to SYSCAT.ROLEAUTH</t>
  </si>
  <si>
    <t>Restrict Access to SYSCAT.ROLES</t>
  </si>
  <si>
    <t>Restrict Access to SYSCAT.ROUTINEAUTH</t>
  </si>
  <si>
    <t>Restrict Access to SYSCAT.SCHEMAAUTH</t>
  </si>
  <si>
    <t>Restrict Access to SYSCAT.SCHEMATA</t>
  </si>
  <si>
    <t>Restrict Access to SYSCAT.SEQUENCEAUTH</t>
  </si>
  <si>
    <t>Restrict Access to SYSCAT.STATEMENTS</t>
  </si>
  <si>
    <t>Restrict Access to SYSCAT.PROCEDURES</t>
  </si>
  <si>
    <t>Restrict Access to SYSCAT.TABAUTH</t>
  </si>
  <si>
    <t>Restrict Access to SYSCAT.TBSPACEAUTH</t>
  </si>
  <si>
    <t>Restrict Access to Tablespaces</t>
  </si>
  <si>
    <t>Establish system maintenance group</t>
  </si>
  <si>
    <t>Establish system monitoring group</t>
  </si>
  <si>
    <t>Secure SECADM Authority</t>
  </si>
  <si>
    <t>Secure DBADM Authority</t>
  </si>
  <si>
    <t>Secure CREATAB Authority</t>
  </si>
  <si>
    <t>Secure BINDADD Authority</t>
  </si>
  <si>
    <t>Secure CONNECT Authority</t>
  </si>
  <si>
    <t>Secure NOFENCE Authority</t>
  </si>
  <si>
    <t>Secure IMPLSCHEMA Authority</t>
  </si>
  <si>
    <t>Secure LOAD Authority</t>
  </si>
  <si>
    <t>Secure EXTERNALROUTINE Authority</t>
  </si>
  <si>
    <t>Secure QUIESCECONNECT Authority</t>
  </si>
  <si>
    <t>Remove Unused Schemas</t>
  </si>
  <si>
    <t>Review System Tablespaces</t>
  </si>
  <si>
    <t>Remove Default Databases</t>
  </si>
  <si>
    <t>Enable SSL communication with LDAP server</t>
  </si>
  <si>
    <t>Periodically, IBM releases "Fixpaks" to enhance features and resolve defects, including security defects. It is recommended that the DB2 instance remain current with all fix packs.</t>
  </si>
  <si>
    <t>Use an IP address rather than a hostname to connect to the host of the DB2 instance.</t>
  </si>
  <si>
    <t>The DB2 service is installed with default, well-known accounts such as db2admin, db2inst1, dasusr1, or db2fenc1. It is recommended that the use of these accounts be avoided.</t>
  </si>
  <si>
    <t>A DB2 software installation will place all executables under the default sqllib directory. This directory should grant access to DB2 administrator only. All other users should only have read privilege.</t>
  </si>
  <si>
    <t>A DB2 database container is the physical storage of the data.</t>
  </si>
  <si>
    <t>The DB2 Admin .profile file in UNIX sets the environment variables and the settings for the user.</t>
  </si>
  <si>
    <t>DB2 can be configured to use an audit buffer. It is recommended that the audit buffer size be set to at least 1000.</t>
  </si>
  <si>
    <t>DB2 supports a number of authentication mechanisms. It is recommended that the DATA_ENCRYPT authentication mechanism be used.</t>
  </si>
  <si>
    <t>The dftdbpath parameter contains the default file path used to create DB2 databases. It is recommended that the database files permissions be set to read-only for non-administrator accounts.</t>
  </si>
  <si>
    <t>The diaglevel parameter specifies the type of diagnostic errors that will be recorded in the db2diag.log file. It is recommended that the diaglevel parameter be set to at least 3.</t>
  </si>
  <si>
    <t>The diagpath parameter specifies the location of the diagnostic files for the DB2 instance. It is recommended that this parameter be set to a secure location.</t>
  </si>
  <si>
    <t>The discover parameter determines what kind of discovery requests, if any, the DB2 server will fulfill. It is recommended that the DB2 server only fulfill requests from clients that know the given instance name.</t>
  </si>
  <si>
    <t>The discover_inst parameter specifies whether the instance can be discovered in the network. It is recommended that instances not be discoverable.</t>
  </si>
  <si>
    <t>The fed_noauth parameter determines whether federated authentication will be bypassed at the instance. It is recommended that this parameter be set to no.</t>
  </si>
  <si>
    <t>The health_mon parameter allows you to specify whether you want to monitor the instance, the databases, and the corresponding database objects. It is recommended that health_mon parameter be set to on.</t>
  </si>
  <si>
    <t>The keepfenced parameter indicates whether or not external user-defined functions or stored procedures will reuse a DB2 process after each subsequent call. It is recommended that this parameter be set to NO.</t>
  </si>
  <si>
    <t>The logarchmeth1 parameter specifies the type of media used for the primary destination of archived logs. It is recommended that this parameter be set to a secure location.</t>
  </si>
  <si>
    <t>The logarchmeth1 parameter specifies the type of media used for the primary destination of archived logs. It is recommended that the archive log permission setting be set to read-only for non-administrator accounts.</t>
  </si>
  <si>
    <t>The logarchmeth2 parameter specifies the type of media used as the secondary destination for archived logs. It is recommended that this parameter be set to a secure location.</t>
  </si>
  <si>
    <t>The logarchmeth2 parameter specifies where the type of media used as the secondary destination for archived logs. It is recommended that the archive log permissions be set to read-only for non-administrator accounts.</t>
  </si>
  <si>
    <t>The failarchpath parameter specifies the location for the archive logs if the primary or secondary archive destination is not available. It is recommended that this parameter be set to point to a secure location.</t>
  </si>
  <si>
    <t>The failarchpath parameter specifies the location of the tertiary destination for archived logs. It is recommended that the archive log permission be set to read-only for non-administrator accounts.</t>
  </si>
  <si>
    <t>The mirrorlogpath parameter specifies a location to store the mirror copy of the logs. It is recommended that this parameter be set to a secure location.</t>
  </si>
  <si>
    <t>The dasadm_group parameter defines the group name with DAS Administration (DASADM) authority for the DAS. It is recommended that the dasadm_group group contains authorized users only.</t>
  </si>
  <si>
    <t>The discover parameter specifies the discovery mode for the DB2 Administration Server. It is recommended that this parameter be set to DISABLE.</t>
  </si>
  <si>
    <t>The exec_exp_task parameter controls whether the DB2 Scheduler will initialize past tasks that were scheduled but not yet executed. It is recommended that this parameter be set to NO.</t>
  </si>
  <si>
    <t>The jdk_path parameter specifies the Software Developer's Kit (SDK) for Java directory for the DB2 administration server. It is recommended that the location pointed to by this parameter contain a current version of the JDK and be secured.</t>
  </si>
  <si>
    <t>The jdk_64_path parameter specifies the 64-Bit Software Developer's Kit (SDK) for Java directory for the DB2 administration server. It is recommended that the location pointed to by this parameter contain a current version of the JDK and be secured.</t>
  </si>
  <si>
    <t>The sched_enable parameter specifies whether the DB2 Task Center utility is allowed to schedule and execute tasks at the administration server. It is recommended that this parameter be set to OFF when the Task Scheduler is not in use.</t>
  </si>
  <si>
    <t>The SYSCAT.AUDITPOLICIES view contains all audit policies for a database. It is recommended that the PUBLIC role be restricted from accessing this view.</t>
  </si>
  <si>
    <t>The SYSCAT.AUDITUSE view contains database audit policy for all non-database objects, such as authority, groups, roles, and users. It is recommended that the PUBLIC role be restricted from accessing this view.</t>
  </si>
  <si>
    <t>The SYSCAT.DBAUTH view contains information on authorities granted to users or groups of users. It is recommended that the PUBLIC role be restricted from accessing this view.</t>
  </si>
  <si>
    <t>The SYSCAT.COLAUTH view contains the column privileges granted to the user or a groups of users. It is recommended that the PUBLIC role be restricted from accessing this view.</t>
  </si>
  <si>
    <t>The SYSCAT.EVENTS view contains all events that the database is currently monitoring. It is recommended that the PUBLIC role be restricted from accessing this view.</t>
  </si>
  <si>
    <t>The SYSCAT.EVENTTABLES view contains the name of the destination table that will receive the monitoring events. It is recommended that the PUBLIC role be restricted from accessing this view.</t>
  </si>
  <si>
    <t>The SYSCAT.ROUTINES view contains all user-defined routines, functions, and stored procedures in the database. It is recommended that the PUBLIC role be restricted from accessing this view.</t>
  </si>
  <si>
    <t>The SYSCAT.INDEXAUTH view contains a list of users or groups that have CONTROL access on an index. It is recommended that the PUBLIC role be restricted from accessing this view.</t>
  </si>
  <si>
    <t>The SYSCAT.PACKAGEAUTH view contains a list of users or groups that has EXECUTE privilege on a package. It is recommended that the PUBLIC role be restricted from accessing this view.</t>
  </si>
  <si>
    <t>The SYSCAT.PACKAGES view contains all packages created in the database instance. It is recommended that the PUBLIC role be restricted from accessing this view.</t>
  </si>
  <si>
    <t>The SYSCAT.PASSTHRUAUTH view contains the names of user or group that have pass-through authorization to query the data source. It is recommended that the PUBLIC role be restricted from accessing this view.</t>
  </si>
  <si>
    <t>The SYSCAT.SECURITYLABELACCESS view contains all accounts in the database that have a security label privilege. It is recommended that the PUBLIC role be restricted from accessing this view.</t>
  </si>
  <si>
    <t>The SYSCAT.SECURITYLABELCOMPONENTELEMENTS view contains the element value for a security label component. It is recommended that the PUBLIC role be restricted from accessing this view.</t>
  </si>
  <si>
    <t>The SYSCAT.SECURITYLABELCOMPONENTS view contains the components of a security label. It is recommended that the PUBLIC role be restricted from accessing this view.</t>
  </si>
  <si>
    <t>The SYSCAT.SECURITYLABELS view contains all security labels within the database. It is recommended that the PUBLIC role be restricted from accessing this view.</t>
  </si>
  <si>
    <t>The SYSCAT.SECURITYPOLICIES view contains all database security policies. It is recommended that the PUBLIC role be restricted from accessing this view.</t>
  </si>
  <si>
    <t>The SYSCAT.SECURITYPOLICYCOMPONENTRULES view contains the access rights for a security label component. It is recommended that the PUBLIC role be restricted from accessing this view.</t>
  </si>
  <si>
    <t>The SYSCAT.SECURITYPOLICYEXEMPTIONS contains the exemption on a security policy that was granted to a database account. It is recommended that the PUBLIC role be restricted from accessing this view.</t>
  </si>
  <si>
    <t>The SYSCAT.SURROGATEAUTHIDS contains all accounts that have been granted SETSESSIONUSER privilege on a user or to PUBLIC. It is recommended that the PUBLIC role be restricted from accessing this view.</t>
  </si>
  <si>
    <t>The SYSCAT.ROLEAUTH contains information on all roles and their respective grantees. It is recommended that the PUBLIC role be restricted from accessing this view.</t>
  </si>
  <si>
    <t>The SYSCAT.ROLES contains all roles available in the database. It is recommended that the PUBLIC role be restricted from accessing this view.</t>
  </si>
  <si>
    <t>The SYSCAT.ROUTINEAUTH contains a list of all users that have EXECUTE privilege on a routine (function, method, or procedure). It is recommended that the PUBLIC role be restricted from accessing this view.</t>
  </si>
  <si>
    <t>The SYSCAT.SCHEMAAUTH contains a list of all users that have one or more privileges or access to a particular schema. It is recommended that the PUBLIC role be restricted from accessing this view.</t>
  </si>
  <si>
    <t>The SYSCAT.SCHEMATA contains all schema names in the database. It is recommended that the PUBLIC role be restricted from accessing this view.</t>
  </si>
  <si>
    <t>The SYSCAT.SEQUENCEAUTH contains users and/or groups that have access to one or more privileges on a sequence. It is recommended that the PUBLIC role be restricted from accessing this view.</t>
  </si>
  <si>
    <t>The SYSCAT.STATEMENTS contains all SQL statements of a compiled package. It is recommended that the PUBLIC role be restricted from accessing this view.</t>
  </si>
  <si>
    <t>The SYSCAT.PROCEDURES contains all stored procedures in the database. It is recommended that the PUBLIC role be restricted from accessing this view.</t>
  </si>
  <si>
    <t>The SYSCAT.TABAUTH contains users or groups that have been granted one or more privileges on a table or view. It is recommended that the PUBLIC role be restricted from accessing this view.</t>
  </si>
  <si>
    <t>The SYSCAT.TBSPACEAUTH contains users or groups that has been granted the USE privilege on a particular table space in the database. It is recommended that the PUBLIC role be restricted from accessing this view.</t>
  </si>
  <si>
    <t>A tablespace is where the data is physically stored. It is recommended that tablespace usage be restricted to authorized users.</t>
  </si>
  <si>
    <t>The sysmaint_group parameter defines the system administrator group that possess the system maintenance (SYSMAINT) authority. It is recommended that sysmaint_group group contains authorized users only.</t>
  </si>
  <si>
    <t>The sysmon_group parameter defines the operating system groups with system monitor (SYSMON) authority. It is recommended that sysmon_group group contains authorized users only.</t>
  </si>
  <si>
    <t>The SECADM (security administrator) role grants the authority to create, alter (where applicable), and drop roles, trusted contexts, audit policies, security label components, security policies and security labels. It is also the authority required to grant and revoke roles, security labels and exemptions, and the SETSESSIONUSER privilege. SECADM authority has no inherent privilege to access data stored in tables. It is recommended that the secadm role be granted to authorized users only.</t>
  </si>
  <si>
    <t>The DBADM (database administration) role grants the authority to a user to perform administrative tasks on a specific database. It is recommended that dbadm role be granted to authorized users only.</t>
  </si>
  <si>
    <t>The CREATAB (create table) role grants the authority to a user to create tables within a specific database. It is recommended that the createtab role be granted to authorized users only.</t>
  </si>
  <si>
    <t>The BINDADD (bind application) role grants the authority to a user to create packages on a specific database. It is recommended that the bindadd role be granted to authorized users only.</t>
  </si>
  <si>
    <t>The CONNECT role grants the authority to a user to connect to a specific database. It is recommended that connect role be granted to authorized users only.</t>
  </si>
  <si>
    <t>The NOFENCE role grants the authority to a user to create user-defined functions or procedures that are not fenced in the memory block of the database. It is recommended that the nofence role be granted to authorized users only.</t>
  </si>
  <si>
    <t>The IMPLSCHEMA (implicit schema) role grants the authority to a user to create objects without specifying a schema that already exists. It is recommended that the implschema role be granted to authorized users only.</t>
  </si>
  <si>
    <t>The LOAD role grants the authority to a user to load data into tables. It is recommended that the load role be granted to authorized users only.</t>
  </si>
  <si>
    <t>The EXTERNALROUTINE role grants the authority to a user to create user-defined functions and procedures in a specific database. It is recommended that the externalroutine role be granted to authorized users only.</t>
  </si>
  <si>
    <t>The QUIESCECONNECT role grants the authority to a user to access a database even in the quiesced state. It is recommended that the quiesceconnect role be granted to authorized users only.</t>
  </si>
  <si>
    <t>A schema is a logical grouping of database objects. It is recommended that unused schemas be removed from the database.</t>
  </si>
  <si>
    <t>System tablespaces store all system object data within that database. It is recommended that system tablespaces are used to stored system data.</t>
  </si>
  <si>
    <t>A DB2 Instance may come installed with default databases. It is recommended that the SAMPLE database be removed.</t>
  </si>
  <si>
    <t>The communication layer between a DB2 instance and the LDAP server should be encrypted. It is recommended that the ENABLE_SSL parameter in the IBMLDAPSecurity.ini file be set to TRUE.</t>
  </si>
  <si>
    <t>Installing the latest DB2 fixpak will help protect the database from known vulnerabilities as well as reducing downtime that may otherwise result from functional defects.</t>
  </si>
  <si>
    <t>Using a hostname to connect to a DB2 instance can display useful information about the host to a attacker. For example, do not include version number, type of host, or the type of operating system in the hostname.</t>
  </si>
  <si>
    <t>The use of default accounts may increase the DB2 service's susceptibility to unauthorized access as an attacker.</t>
  </si>
  <si>
    <t>The DB2 runtime is comprised of files that are executed as part of the DB2 service. If these resources are not secured an attacker may alter them to execute arbitrary code.</t>
  </si>
  <si>
    <t>The containers are needed in order for the database to operate properly. The loss of the containers can cause down time and possibly allow attackers to gain access to sensitive data stored within the containers. Therefore, secure the location(s) of the containers by restricting the access and ownership. Allow only the instance owner to have access to the tablespace containers.</t>
  </si>
  <si>
    <t>Ensure the umask value is 022 for the owner of the DB2 software before installing DB2. Regardless of where the umask is set, umask must be set to 022 before installing DB2.</t>
  </si>
  <si>
    <t>Increasing the audit buffer size to greater than 0 will allocate space for the audit records generated by the audit facility; and will cause the audit records to write asynchronously, thus ensuring no loss of audit records.</t>
  </si>
  <si>
    <t>The DATA_ENCRYPT authentication mechanism employs cryptographic algorithms to protect both the authentication credentials and user data as it traverses the network. Given this, the confidentiality of authentication credentials and user data is ensured while in transit between the DB2 client and server.</t>
  </si>
  <si>
    <t>Cataloging a database is the process of registering a database from a remote client to allow remote call and access. This procedure should be restricted to users with a valid DB2 account with the SYSADM or SYSCTRL authority. Setting catalog-noauth to YES by-passes all permissions checks and allows anyone to catalog and uncatalog databases.</t>
  </si>
  <si>
    <t>Recommended value is ready-only (RO) to Everyone/Other/Users/Domain Users. This will ensure that the archive logs are protected.</t>
  </si>
  <si>
    <t>The recommended diagnostic level setting is 3. This will allow the DB2 instance to capture all errors and warnings that occur on the system.</t>
  </si>
  <si>
    <t>Specify a path that is secure and grant permission to appropriate users only.</t>
  </si>
  <si>
    <t>Discovery capabilities may be used by a malicious entity to derive the names of and target DB2 instances. In this configuration, the client has to specify a known instance name to be able to detect the instance.</t>
  </si>
  <si>
    <t>Discovery capabilities may be used by a malicious entity to derive the names of and target DB2 instances.</t>
  </si>
  <si>
    <t>Set fed_noauth to no will ensure that authentication is checked at the instance level. This will prevent any federated authentication from bypassing the client and the server.</t>
  </si>
  <si>
    <t>Enabling instance health monitoring will assist in ensuring its data availability and integrity.</t>
  </si>
  <si>
    <t>All routines that were executed by the DB2 should be terminated when the instance is stopped.</t>
  </si>
  <si>
    <t>The system should be monitoring all Health Monitor alarms, Health Monitor warnings, and Health Monitor attentions. This may give an indication of any malicious usage on the DB2 instance.</t>
  </si>
  <si>
    <t>Recommended value is DISK:__. This will ensure that the primary logs are archived.</t>
  </si>
  <si>
    <t>Recommended value is DISK:__. This will ensure that the secondary logs are written to disk.</t>
  </si>
  <si>
    <t>Ensure that a valid path is specified for this setting so that archive logs can have an alternate failover destination due to media problems. Access to the destination location should only be granted to the DB2 system administrator; and give read-only privilege to non-privileged users.</t>
  </si>
  <si>
    <t>A mirror log path should not be empty and it should be a valid path that is secure. The mirror log path stores a second copy of the active log files.</t>
  </si>
  <si>
    <t>The DAS is a special administrative tool that enables remote administration of DB2 servers. DASADM authority is the highest level of authority within the DAS.</t>
  </si>
  <si>
    <t>Administration server should not handle any type of discovery request. This will prevent a malicious user from discovering all DB2 servers on the network.</t>
  </si>
  <si>
    <t>This will help ensure sequestered jobs are not invoked by accident, which may have malicious scripts associated with the job. Ensure to review all expired jobs before restarting them.</t>
  </si>
  <si>
    <t>Maintaining JDK currency will ensure known exploitable conditions are mitigated. Ensuring that the location of the JDK is secure will help prevent attackers from compromising the integrity of Java runtime and therefore the administrative facilities of the DB server.</t>
  </si>
  <si>
    <t>Maintaining JDK currency will ensure known exploitable conditions are mitigated. Ensuring that the location of the JDK is secure will help prevent malicious entities from compromising the integrity of Java runtime and therefore the administrative facilities of the DB server.</t>
  </si>
  <si>
    <t>Enable this feature only when scheduling and executing tasks from the DB2 Task Center utility is necessary. This will ensure that malicious tasks are not executed unknowingly by the DB2 server.</t>
  </si>
  <si>
    <t>This view contains sensitive information about the auditing security for this database. Access to the audit policies may aid in avoiding detection.</t>
  </si>
  <si>
    <t>This view contains sensitive information about on the types of objects are being audited. Access to the audit usage may aid in avoiding detection.</t>
  </si>
  <si>
    <t>This view contains all the grants in the database and may be used as an attack vector.</t>
  </si>
  <si>
    <t>The types of events that the database is monitoring should not be made readily available to the public.</t>
  </si>
  <si>
    <t>Public should not have access to see the target name of the event monitoring table.</t>
  </si>
  <si>
    <t>User-defined functions and routines should not be exposed to the public for exploits.</t>
  </si>
  <si>
    <t>The list of all users with access to an index should not be exposed to the public.</t>
  </si>
  <si>
    <t>The list of all users with access to a package should not be exposed to the public.</t>
  </si>
  <si>
    <t>The names of packages created in the database can be used as an entry point if a vulnerable package exists.</t>
  </si>
  <si>
    <t>The ability to see which accounts have the pass-through privilege could allow an attacker to exploit these accounts to access another data source.</t>
  </si>
  <si>
    <t>Allowing public access to view all accounts having the security label privilege could lead to privilege escalations to sensitive data.</t>
  </si>
  <si>
    <t>PUBLIC should not be able to view all the elements of a security component and/or the database security policy.</t>
  </si>
  <si>
    <t>Public should not be able to view all the security components and/or the database security policy.</t>
  </si>
  <si>
    <t>PUBLIC should not be able to view all the security components and/or the database security policy.</t>
  </si>
  <si>
    <t>PUBLIC should not be able to view all the database security policies.</t>
  </si>
  <si>
    <t>PUBLIC should not be able to view all the access rules of the database security policies.</t>
  </si>
  <si>
    <t>Public should not be able to view all the exemption rules to the database security policies.</t>
  </si>
  <si>
    <t>Public should not be able to view all the surrogate accounts with SETSESSIONUSER privilege.</t>
  </si>
  <si>
    <t>Public should not have access to see the grants of the roles because this could be used as a point of exploit.</t>
  </si>
  <si>
    <t>Public should not have access to see all the roles because this could be used as a point of exploit.</t>
  </si>
  <si>
    <t>Public should not have access to see all the grants of routines to users or groups because this could be used as a point of exploit.</t>
  </si>
  <si>
    <t>Public should not have access to see all the grants of schemas to users or groups because this could be used as a point of exploit.</t>
  </si>
  <si>
    <t>Public should not have access to see all the created schemas in the database because this could be used as a point of exploit.</t>
  </si>
  <si>
    <t>Public should not have access to see all the granted access of a sequence in the database because this could be used as a point of exploit.</t>
  </si>
  <si>
    <t>Public should not have access to the source code or the SQL statements of a database package. This could lead to an exploit.</t>
  </si>
  <si>
    <t>Public should not have access to the names of the stored procedures in a database. This could lead to an exploit.</t>
  </si>
  <si>
    <t>Public should not have access to the grants of views and tables in a database. This could lead to an exploit.</t>
  </si>
  <si>
    <t>Public should not have access to the grants of the tablespaces in a database. This could lead to an exploit.</t>
  </si>
  <si>
    <t>Grant the USE of tablespace privilege to only authorized users. Restrict the privilege from PUBLIC, where applicable, as a malicious user can cause a denial of service at the tablespace level by overloading it with corrupted data.</t>
  </si>
  <si>
    <t>If an account that possesses this authority is compromised or used in a malicious manner the confidentiality, integrity, and availability of data in the DB2 instance will be at increase risk.</t>
  </si>
  <si>
    <t>If an account that possesses this authority is compromised or used in a malicious manner the confidentiality, integrity, and availability of data in the database will be at increase risk.</t>
  </si>
  <si>
    <t>Review all users that have access to this authority to avoid the addition of unnecessary and/or inappropriate users.</t>
  </si>
  <si>
    <t>Review all users that have access to this authority.</t>
  </si>
  <si>
    <t>Unused schemas can be left unmonitored and may be subjected to abuse and therefore should be removed.</t>
  </si>
  <si>
    <t>Do not install any user data in the following system tablespaces: SYSCATSPACE and SYSTOOLSPACE.</t>
  </si>
  <si>
    <t>Removing unused, well-known, databases will reduce the attack surface of the system.</t>
  </si>
  <si>
    <t>Enabling SSL will help ensure the confidentiality of authentication credentials and other information that is sent to and from the DB2 instance and the LDAP server.
	NOTE: The file is located under INSTANCE_HOME/sqllib/cfg/, for Unix; and %DB2PATH%cfg, for MS Windows.</t>
  </si>
  <si>
    <t>Apply the latest fixpak as offered from IBM.</t>
  </si>
  <si>
    <t>Secure the directory of the containers. The recommended value is "read-only" to all non-DB2 administrator accounts.</t>
  </si>
  <si>
    <t>* For MS Windows: Right-click over the %DB2PATH% and select _Properties_ from the menu. Go to the _Security_ tab and review all group and user names that have access to this directory.
For Unix: Run ls -al $DB2PATH and review all group and user names that have access to this directory.</t>
  </si>
  <si>
    <t>Review all users that have access to the directory of the containers to ensure only DB2 administrators have access.</t>
  </si>
  <si>
    <t>1.0.1</t>
  </si>
  <si>
    <t>1.0.2</t>
  </si>
  <si>
    <t>Umask setting of 022 exists in the .profile.</t>
  </si>
  <si>
    <t>System tablespaces are only used to store system data.
No user data was found in these system tablespaces: SYSCATSPACE and SYSTOOLSPACE.</t>
  </si>
  <si>
    <t xml:space="preserve">All unused schemas have been removed from the database.  </t>
  </si>
  <si>
    <t>The quiesceconnect role is granted to authorized users only.</t>
  </si>
  <si>
    <t>The externalroutine role is granted to authorized users only.</t>
  </si>
  <si>
    <t>The load role is granted to authorized users only.</t>
  </si>
  <si>
    <t>The nofence role is granted to authorized users only.</t>
  </si>
  <si>
    <t>The implschema (implicit schema) role is granted to authorized users only.</t>
  </si>
  <si>
    <t>The connect role is granted to authorized users only.</t>
  </si>
  <si>
    <t>The bindadd role is granted to authorized users only.</t>
  </si>
  <si>
    <t>The dbadm role is granted to authorized users only.</t>
  </si>
  <si>
    <t>The secadm role is granted to authorized users only.</t>
  </si>
  <si>
    <t>The PUBLIC role has been restricted from accessing SYSCAT.TBSPACEAUTH.</t>
  </si>
  <si>
    <t>The PUBLIC role has been restricted from accessing SYSCAT.TABAUTH.</t>
  </si>
  <si>
    <t>The PUBLIC role has been restricted from accessing SYSCAT.PROCEDURES.</t>
  </si>
  <si>
    <t>The PUBLIC role has been restricted from accessing SYSCAT.STATEMENTS.</t>
  </si>
  <si>
    <t>The PUBLIC role has been restricted from accessing SYSCAT.SEQUENCEAUTH.</t>
  </si>
  <si>
    <t>The PUBLIC role has been restricted from accessing SYSCAT.SCHEMATA.</t>
  </si>
  <si>
    <t>The PUBLIC role has been restricted from accessing SYSCAT.SCHEMAAUTH.</t>
  </si>
  <si>
    <t>The PUBLIC role has been restricted from accessing SYSCAT.ROUTINEAUTH.</t>
  </si>
  <si>
    <t>The PUBLIC role has been restricted from accessing SYSCAT.ROLES.</t>
  </si>
  <si>
    <t>The PUBLIC role has been restricted from accessing SYSCAT.ROLEAUTH.</t>
  </si>
  <si>
    <t>The PUBLIC role has been restricted from accessing SYSCAT.SURROGATEAUTHIDS.</t>
  </si>
  <si>
    <t>The PUBLIC role has been restricted from accessing SYSCAT.SECURITYPOLICYEXEMPTIONS.</t>
  </si>
  <si>
    <t>The PUBLIC role has been restricted from accessing SYSCAT.SECURITYPOLICYCOMPONENTRULES.</t>
  </si>
  <si>
    <t>The PUBLIC role has been restricted from accessing SYSCAT.SECURITYPOLICIES.</t>
  </si>
  <si>
    <t>The PUBLIC role has been restricted from accessing SYSCAT.SECURITYLABELS.</t>
  </si>
  <si>
    <t>The PUBLIC role has been restricted from accessing SYSCAT.SECURITYLABELCOMPONENTS.</t>
  </si>
  <si>
    <t>The PUBLIC role has been restricted from accessing SYSCAT.SECURITYLABELCOMPONENTELEMENTS.</t>
  </si>
  <si>
    <t>The PUBLIC role has been restricted from accessing SYSCAT.SECURITYLABELACCESS.</t>
  </si>
  <si>
    <t>The PUBLIC role has been restricted from accessing SYSCAT.PASSTHRUAUTH.</t>
  </si>
  <si>
    <t>The PUBLIC role has been restricted from accessing SYSCAT.PACKAGES.</t>
  </si>
  <si>
    <t>The PUBLIC role has been restricted from accessing SYSCAT.INDEXAUTH.</t>
  </si>
  <si>
    <t>The PUBLIC role has been restricted from accessing SYSCAT.PACKAGEAUTH.</t>
  </si>
  <si>
    <t>The PUBLIC role has been restricted from accessing SYSCAT.ROUTINES.</t>
  </si>
  <si>
    <t>The PUBLIC role has been restricted from accessing SYSCAT.EVENTTABLES.</t>
  </si>
  <si>
    <t>The PUBLIC role has been restricted from accessing SYSCAT.EVENTS.</t>
  </si>
  <si>
    <t>The PUBLIC role has been restricted from accessing SYSCAT.COLAUTH.</t>
  </si>
  <si>
    <t>The PUBLIC role has been restricted from accessing SYSCAT.DBAUTH.</t>
  </si>
  <si>
    <t>The PUBLIC role has been restricted from accessing SYSCAT.AUDITUSE.</t>
  </si>
  <si>
    <t>The PUBLIC role has been restricted from accessing SYSCAT.AUDITPOLICIES.</t>
  </si>
  <si>
    <t>1.0.4</t>
  </si>
  <si>
    <t>2.0.1</t>
  </si>
  <si>
    <t>2.0.2</t>
  </si>
  <si>
    <t>2.0.3</t>
  </si>
  <si>
    <t>3.2.4</t>
  </si>
  <si>
    <t>3.2.5</t>
  </si>
  <si>
    <t>3.2.6</t>
  </si>
  <si>
    <t>3.2.7</t>
  </si>
  <si>
    <t>3.2.8</t>
  </si>
  <si>
    <t>3.2.9</t>
  </si>
  <si>
    <t>3.2.10</t>
  </si>
  <si>
    <t>6.0.1</t>
  </si>
  <si>
    <t>6.0.2</t>
  </si>
  <si>
    <t>6.0.3</t>
  </si>
  <si>
    <t>6.0.4</t>
  </si>
  <si>
    <t>6.0.5</t>
  </si>
  <si>
    <t>6.0.6</t>
  </si>
  <si>
    <t>6.0.7</t>
  </si>
  <si>
    <t>6.0.8</t>
  </si>
  <si>
    <t>6.0.9</t>
  </si>
  <si>
    <t>6.0.10</t>
  </si>
  <si>
    <t>6.0.11</t>
  </si>
  <si>
    <t>6.0.12</t>
  </si>
  <si>
    <t>6.0.13</t>
  </si>
  <si>
    <t>6.0.14</t>
  </si>
  <si>
    <t>6.0.15</t>
  </si>
  <si>
    <t>6.0.16</t>
  </si>
  <si>
    <t>6.0.17</t>
  </si>
  <si>
    <t>6.0.18</t>
  </si>
  <si>
    <t>6.0.19</t>
  </si>
  <si>
    <t>6.0.20</t>
  </si>
  <si>
    <t>6.0.21</t>
  </si>
  <si>
    <t>6.0.22</t>
  </si>
  <si>
    <t>6.0.23</t>
  </si>
  <si>
    <t>6.0.24</t>
  </si>
  <si>
    <t>6.0.25</t>
  </si>
  <si>
    <t>6.0.26</t>
  </si>
  <si>
    <t>6.0.27</t>
  </si>
  <si>
    <t>6.0.28</t>
  </si>
  <si>
    <t>6.0.29</t>
  </si>
  <si>
    <t>6.0.30</t>
  </si>
  <si>
    <t>7.0.3</t>
  </si>
  <si>
    <t>7.0.4</t>
  </si>
  <si>
    <t>7.0.5</t>
  </si>
  <si>
    <t>7.0.6</t>
  </si>
  <si>
    <t>7.0.7</t>
  </si>
  <si>
    <t>7.0.8</t>
  </si>
  <si>
    <t>7.0.9</t>
  </si>
  <si>
    <t>7.0.10</t>
  </si>
  <si>
    <t>7.0.11</t>
  </si>
  <si>
    <t>7.0.12</t>
  </si>
  <si>
    <t>7.0.13</t>
  </si>
  <si>
    <t>7.0.14</t>
  </si>
  <si>
    <t>8.0.3</t>
  </si>
  <si>
    <t>8.0.4</t>
  </si>
  <si>
    <t>8.0.5</t>
  </si>
  <si>
    <t>8.0.6</t>
  </si>
  <si>
    <t xml:space="preserve">The DB2 instance is not current with all maintenance fix packs. </t>
  </si>
  <si>
    <t>Reconfigure the connection string using the DB2 Configuration Assistant, to use the system IP address.</t>
  </si>
  <si>
    <t>Connections to the DB2 instance are made using the system hostname rather than the IP address.</t>
  </si>
  <si>
    <t>DB2 default accounts have been removed from the DB2 instance, with the exception of db2admin which may be retained as an over-all administration account.</t>
  </si>
  <si>
    <t>DB2 default accounts have not been removed from the DB2 instance.</t>
  </si>
  <si>
    <t>Full access to the DB2 sqllib executable directory is limited to the DB2 administrator.  All other users are granted only read access.</t>
  </si>
  <si>
    <t>Users are granted greater than read access to the DB2 sqllib directory.</t>
  </si>
  <si>
    <t>Access to database containers is not limited to only DB2 administrators.</t>
  </si>
  <si>
    <t>For MS Windows:
Not Applicable
For Unix:
Ensure that the umask 022 setting exists in the .profile.</t>
  </si>
  <si>
    <t>The DB2 administrator's .profile file does not set a umask setting of 022.</t>
  </si>
  <si>
    <t>Add the command 'umask 022' to the DB2 administrator's .profile file.</t>
  </si>
  <si>
    <t xml:space="preserve">The DB2 audit buffer is not set to at least 1000. </t>
  </si>
  <si>
    <t xml:space="preserve">Data is not encrypted in transit across the network. The DB2 DATA_ENCRYPT authentication mechanism is not used.  </t>
  </si>
  <si>
    <t>The ability to catalog and uncatalog DB2 instance databases and nodes is not restricted to the DB2 database administrators.</t>
  </si>
  <si>
    <t>The PUBLIC role has not been restricted from accessing SYSCAT.AUDITPOLICIES.</t>
  </si>
  <si>
    <t>The PUBLIC role has not been restricted from accessing SYSCAT.AUDITUSE.</t>
  </si>
  <si>
    <t>The PUBLIC role has not been restricted from accessing SYSCAT.DBAUTH.</t>
  </si>
  <si>
    <t>The PUBLIC role has not been restricted from accessing SYSCAT.COLAUTH.</t>
  </si>
  <si>
    <t>The PUBLIC role has not been restricted from accessing SYSCAT.EVENTS.</t>
  </si>
  <si>
    <t>The PUBLIC role has not been restricted from accessing SYSCAT.EVENTTABLES.</t>
  </si>
  <si>
    <t>The PUBLIC role has not been restricted from accessing SYSCAT.ROUTINES.</t>
  </si>
  <si>
    <t>The PUBLIC role has not been restricted from accessing SYSCAT.INDEXAUTH.</t>
  </si>
  <si>
    <t>The PUBLIC role has not been restricted from accessing SYSCAT.PACKAGEAUTH.</t>
  </si>
  <si>
    <t>The PUBLIC role has not been restricted from accessing SYSCAT.PACKAGES.</t>
  </si>
  <si>
    <t>The PUBLIC role has not been restricted from accessing SYSCAT.PASSTHRUAUTH.</t>
  </si>
  <si>
    <t>The PUBLIC role has not been restricted from accessing SYSCAT.SECURITYLABELACCESS.</t>
  </si>
  <si>
    <t>The PUBLIC role has not been restricted from accessing SYSCAT.SECURITYLABELCOMPONENTELEMENTS.</t>
  </si>
  <si>
    <t>The PUBLIC role has not been restricted from accessing SYSCAT.SECURITYLABELCOMPONENTS.</t>
  </si>
  <si>
    <t>The PUBLIC role has not been restricted from accessing SYSCAT.SECURITYLABELS.</t>
  </si>
  <si>
    <t>The PUBLIC role has not been restricted from accessing SYSCAT.SECURITYPOLICIES.</t>
  </si>
  <si>
    <t>The PUBLIC role has not been restricted from accessing SYSCAT.SECURITYPOLICYCOMPONENTRULES.</t>
  </si>
  <si>
    <t>The PUBLIC role has not been restricted from accessing SYSCAT.SECURITYPOLICYEXEMPTIONS.</t>
  </si>
  <si>
    <t>The PUBLIC role has not been restricted from accessing SYSCAT.SURROGATEAUTHIDS.</t>
  </si>
  <si>
    <t>The PUBLIC role has not been restricted from accessing SYSCAT.ROLEAUTH.</t>
  </si>
  <si>
    <t>The PUBLIC role has not been restricted from accessing SYSCAT.ROLES.</t>
  </si>
  <si>
    <t>The PUBLIC role has not been restricted from accessing SYSCAT.ROUTINEAUTH.</t>
  </si>
  <si>
    <t>The PUBLIC role has not been restricted from accessing SYSCAT.SCHEMAAUTH.</t>
  </si>
  <si>
    <t>The PUBLIC role has not been restricted from accessing SYSCAT.SCHEMATA.</t>
  </si>
  <si>
    <t>The PUBLIC role has not been restricted from accessing SYSCAT.SEQUENCEAUTH.</t>
  </si>
  <si>
    <t>The PUBLIC role has not been restricted from accessing SYSCAT.STATEMENTS.</t>
  </si>
  <si>
    <t>The PUBLIC role has not been restricted from accessing SYSCAT.PROCEDURES.</t>
  </si>
  <si>
    <t>The PUBLIC role has not been restricted from accessing SYSCAT.TABAUTH.</t>
  </si>
  <si>
    <t>The PUBLIC role has not been restricted from accessing SYSCAT.TBSPACEAUTH.</t>
  </si>
  <si>
    <t>Membership in the  sysmaint_group is not restricted to only authorized users.</t>
  </si>
  <si>
    <t>Membership in the  sysmon_group is not restricted to only authorized users.</t>
  </si>
  <si>
    <t>The secadm role is not granted to authorized users only.</t>
  </si>
  <si>
    <t>The dbadm role is not granted to authorized users only.</t>
  </si>
  <si>
    <t>The createtab role is not granted to authorized users only.</t>
  </si>
  <si>
    <t>The bindadd role is not granted to authorized users only.</t>
  </si>
  <si>
    <t>The connect role is not granted to authorized users only.</t>
  </si>
  <si>
    <t>The nofence role is not granted to authorized users only.</t>
  </si>
  <si>
    <t>The implschema (implicit schema) role is not granted to authorized users only.</t>
  </si>
  <si>
    <t>The load role is not granted to authorized users only.</t>
  </si>
  <si>
    <t>The externalroutine role is not granted to authorized users only.</t>
  </si>
  <si>
    <t>The quiesceconnect role is not granted to authorized users only.</t>
  </si>
  <si>
    <t xml:space="preserve">All unused schemas have not been removed from the database.  </t>
  </si>
  <si>
    <t>System tablespaces are not restricted to only store system data.
User data was found in the following system tablespaces: SYSCATSPACE and SYSTOOLSPACE.</t>
  </si>
  <si>
    <t xml:space="preserve">All default databases have not been removed from the system. </t>
  </si>
  <si>
    <t>The communication layer between the DB2 instance and the LDAP server is not encrypted.  The ENABLE_SSL parameter in the IBMLDAPSecurity.ini file is set to TRUE.</t>
  </si>
  <si>
    <t>Significant</t>
  </si>
  <si>
    <t>HAC31</t>
  </si>
  <si>
    <t>HAC11</t>
  </si>
  <si>
    <t>HAC27</t>
  </si>
  <si>
    <t>HAC34</t>
  </si>
  <si>
    <t>Moderate</t>
  </si>
  <si>
    <t>HAU10</t>
  </si>
  <si>
    <t>HPW11</t>
  </si>
  <si>
    <t>HRM7</t>
  </si>
  <si>
    <t>HAC13</t>
  </si>
  <si>
    <t>HCM10</t>
  </si>
  <si>
    <t>SI-2</t>
  </si>
  <si>
    <t>Flaw Remediation</t>
  </si>
  <si>
    <t>AC-5</t>
  </si>
  <si>
    <t>Separation of Duties</t>
  </si>
  <si>
    <t>AC-6</t>
  </si>
  <si>
    <t>Least Privilege</t>
  </si>
  <si>
    <t>CM-7</t>
  </si>
  <si>
    <t>Least Functionality</t>
  </si>
  <si>
    <t>IA-5</t>
  </si>
  <si>
    <t>Authenticator Management</t>
  </si>
  <si>
    <t>AC-2</t>
  </si>
  <si>
    <t>Account Management</t>
  </si>
  <si>
    <t>AC-3</t>
  </si>
  <si>
    <t>Access Enforcement</t>
  </si>
  <si>
    <t>AC-17</t>
  </si>
  <si>
    <t>Remote Access</t>
  </si>
  <si>
    <t>AU-9</t>
  </si>
  <si>
    <t>Protection of Audit Information</t>
  </si>
  <si>
    <t>SC-9</t>
  </si>
  <si>
    <t>Transmission Confidentiality</t>
  </si>
  <si>
    <t>CM-6</t>
  </si>
  <si>
    <t>Configuration Settings</t>
  </si>
  <si>
    <t>AU-2</t>
  </si>
  <si>
    <t>Auditable Events</t>
  </si>
  <si>
    <t>The sched_enable parameter is not set to OFF when the Task Scheduler is not in use.</t>
  </si>
  <si>
    <t>The location pointed to by jdk_64_path parameter does not contain a current version of the JDK and is not adequately secured.</t>
  </si>
  <si>
    <t>The location pointed to by jdk_path parameter does not contain a current version of the JDK and is not adequately secured.</t>
  </si>
  <si>
    <t>The exec_exp_task parameter is not set to NO.</t>
  </si>
  <si>
    <t>The discover parameter is not set to DISABLE.</t>
  </si>
  <si>
    <t>The dasadm_group parameter is not limited to only authorized users.</t>
  </si>
  <si>
    <t>The mirrorlogpath parameter is not set to a secure location.</t>
  </si>
  <si>
    <t>Test (Manual)</t>
  </si>
  <si>
    <t>Permissions for the tertiary destination of archived logs are set to read-only for non-administrator accounts.</t>
  </si>
  <si>
    <t>The failarchpath parameter is not set to a secure location.</t>
  </si>
  <si>
    <t>Permissions for the location specified in the logarchmeth2 parameter are set to read-only for non-administrator accounts.</t>
  </si>
  <si>
    <t>The logarchmeth2 parameter is not set to a secure location.</t>
  </si>
  <si>
    <t>Permissions for the location specified in the logarchmeth1 parameter are set to read-only for non-administrator accounts.</t>
  </si>
  <si>
    <t xml:space="preserve">Permissions for the tertiary destination of archived logs have not been set appropriately. </t>
  </si>
  <si>
    <t>Permissions for the location specified in the logarchmeth2 parameter have not been set appropriately.</t>
  </si>
  <si>
    <t>Permissions for the location specified in the logarchmeth1 parameter have not been set appropriately.</t>
  </si>
  <si>
    <t>The logarchmeth1 parameter is not set to a secure location.</t>
  </si>
  <si>
    <t>The notifylevel parameter is not set to 3 to log all fatal errors, failing services, system integrity, and system health.</t>
  </si>
  <si>
    <t>The keepfenced parameter is not set to NO.</t>
  </si>
  <si>
    <t>The health_mon parameter is not set to on.</t>
  </si>
  <si>
    <t>The fed_noauth parameter is not set to no.</t>
  </si>
  <si>
    <t>The discover_inst parameter is configured to allow the instance to be discoverable.</t>
  </si>
  <si>
    <t>The diaglevel parameter is not set to at least 3.</t>
  </si>
  <si>
    <t>The diagpath parameter is not set to a secure location.</t>
  </si>
  <si>
    <t>The discover parameter is not set to allow the DB2 server to only fulfill requests from clients that know the given instance name.</t>
  </si>
  <si>
    <t>Permissions on the dftdbpath parameter are set to read-only for non-administrator accounts.</t>
  </si>
  <si>
    <t>Permissions on the dftdbpath parameter have not been set appropriately.</t>
  </si>
  <si>
    <t xml:space="preserve">Tablespace usage is not restricted to authorized users only.  The PUBLIC role has access to this privilege.  </t>
  </si>
  <si>
    <t>Criticality Rating (Do Not Edit)</t>
  </si>
  <si>
    <t>SA-22</t>
  </si>
  <si>
    <t>Unsupported System Components</t>
  </si>
  <si>
    <t>Interview
Examine</t>
  </si>
  <si>
    <t>Critical</t>
  </si>
  <si>
    <t>SI-10</t>
  </si>
  <si>
    <t>Information Input Validation</t>
  </si>
  <si>
    <t>Determine mechanisms are in place to check the data input.</t>
  </si>
  <si>
    <t>Determine the mechanism(s) used to check data input to the database environment for completeness, accuracy and validity.</t>
  </si>
  <si>
    <t xml:space="preserve">Rules for checking the valid syntax of information system inputs (e.g., character set, length, numerical range, acceptable values) are in place to verify that inputs match specified definitions for format and content.  
Data that does not match the required format and content are rejected.
</t>
  </si>
  <si>
    <t xml:space="preserve">Interview the DBA (Database Administrator) to verify documented operating procedures exist for user and system account creation, termination, and expiration.
</t>
  </si>
  <si>
    <t>HAC7</t>
  </si>
  <si>
    <t>SC-4</t>
  </si>
  <si>
    <t>Information in Shared Resources</t>
  </si>
  <si>
    <t>Verify original FTI is secured after loading into database.</t>
  </si>
  <si>
    <t>Interview the administrator and/or network personnel and determine what happens to the original FTI extract after it has been loaded into the database.</t>
  </si>
  <si>
    <t>The agency has documented procedures in place for the removal or backing up of the original FTI extract, after it has been loaded into the database.</t>
  </si>
  <si>
    <t>Interview</t>
  </si>
  <si>
    <t>HMT16
HMT18</t>
  </si>
  <si>
    <t>IA-2</t>
  </si>
  <si>
    <t>Identification and Authentication</t>
  </si>
  <si>
    <t>Ensure identification and authentication controls are implemented.</t>
  </si>
  <si>
    <t>Identification and authentication is required at the operating system, database and application level within the database environment.
Automated processes that access the database are identified and authenticated using process account credentials.</t>
  </si>
  <si>
    <t>HAC29</t>
  </si>
  <si>
    <t>IA-4</t>
  </si>
  <si>
    <t>Identifier Management</t>
  </si>
  <si>
    <t>Verify all usernames are unique and administrators are valid.</t>
  </si>
  <si>
    <t>Work with the administrator to view a list of all users of the system.</t>
  </si>
  <si>
    <t>All usernames are unique.
All administrative accounts are valid and all users have a need for access.</t>
  </si>
  <si>
    <t>HAC20</t>
  </si>
  <si>
    <t>Verify password minimum character length requirements.</t>
  </si>
  <si>
    <t>Determine if password configurations meet IRS requirements for minimum length of 8 characters.</t>
  </si>
  <si>
    <t>Passwords are required to be a minimum of 8 characters in length.</t>
  </si>
  <si>
    <t>HPW3</t>
  </si>
  <si>
    <t>Verify password complexity is enforced.</t>
  </si>
  <si>
    <t>Determine if password configurations meet IRS requirements for password complexity:
  - At least one numeric and at least one special character
 - A mixture of at least one uppercase and at least one lowercase letter</t>
  </si>
  <si>
    <t>HPW12</t>
  </si>
  <si>
    <t>Verify password change requirements.</t>
  </si>
  <si>
    <t>Determine if password configurations meet IRS requirements for password expiration.  Ask the administrator if users are forced to change passwords at a maximum of 90 days; 60 days for privileged users.</t>
  </si>
  <si>
    <t>Passwords are required to be changed every 60 days for privileged users and every 90 days for normal users.</t>
  </si>
  <si>
    <t>HPW2</t>
  </si>
  <si>
    <t>Verify password reuse requirements.</t>
  </si>
  <si>
    <t>Users are prohibited from using their last 24 passwords.</t>
  </si>
  <si>
    <t>HPW6</t>
  </si>
  <si>
    <t>Verify access restrictions are in place for database connections.</t>
  </si>
  <si>
    <t>Verify account access is documented.</t>
  </si>
  <si>
    <t>Review account approval procedures to determine who approves access to the database.
Determine who has access to the database.</t>
  </si>
  <si>
    <t>Verify appropriate roles have been assigned to users.</t>
  </si>
  <si>
    <t>Determine if appropriate roles have been assigned.</t>
  </si>
  <si>
    <t>Varying level of roles have been established for access with no user having too high of privileges than necessary.</t>
  </si>
  <si>
    <t>HAC9</t>
  </si>
  <si>
    <t>MP-3</t>
  </si>
  <si>
    <t>Media Marking</t>
  </si>
  <si>
    <t>FTI shall be labeled in a database environment.  Implementing specific labeling requirements allows for agency management, law enforcement and the IRS to investigate audit logs in the event of a potential unauthorized disclosure of FTI.</t>
  </si>
  <si>
    <t>HCM2</t>
  </si>
  <si>
    <t>Audit Events</t>
  </si>
  <si>
    <t>Determine the security relevant events that are captured in the audit logs within the database environment.  
Verify that security events are captured in logs at the operating system, database and application level.</t>
  </si>
  <si>
    <t xml:space="preserve">The database captures all changes made to data, including: additions, modifications, or deletions.  In addition the DB captures the source of the
event, the outcome of the event, and the identity of any individuals or subjects associated with the event.
If a query is submitted, the audit log must identify the actual query being performed, the originator of the query, and relevant time/stamp information.
Security events are captured in logs at the operating system, database and application level.
Note: All users, including administrators, are subject to auditing.
</t>
  </si>
  <si>
    <t>AU-6</t>
  </si>
  <si>
    <t>Audit Review, Analysis, and Reporting</t>
  </si>
  <si>
    <t>Verify that audit trails are reviewed at a minimum weekly for anomalies (i.e. standard operations, unauthorized access attempts, etc.).
Exceptions and violations are properly analyzed and appropriate actions are taken.</t>
  </si>
  <si>
    <t xml:space="preserve">Interview DBA to determine when the last audit logs were reviewed.  
Examine reports that demonstrate monitoring of security violations, such as unauthorized user access. </t>
  </si>
  <si>
    <t xml:space="preserve">The audit trail is reviewed weekly or more frequently at the discretion of the information system owner for indications of unusual activity related to potential unauthorized FTI access.
</t>
  </si>
  <si>
    <t>HAU3</t>
  </si>
  <si>
    <t>AU-8</t>
  </si>
  <si>
    <t>Time Stamps</t>
  </si>
  <si>
    <t>Interview the DBA to demonstrate the application provides time and date of the last change in data content. This may be demonstrated in application logs, audit logs, or database tables and logs.
Examine sample audit records (to be displayed by the DBA).</t>
  </si>
  <si>
    <t>Limited</t>
  </si>
  <si>
    <t>HAU11</t>
  </si>
  <si>
    <t>Audit trails cannot be read or modified by non-administrator users.</t>
  </si>
  <si>
    <t>Interview the DBA to determine the application audit log location.  Examine the permission settings of the log files.  
Examine folder permissions on the Windows system.  The NTFS file permissions should be -
  System – Full control
  Administrators – Read
  Application Administrators – Read
  Auditors – Full Control</t>
  </si>
  <si>
    <t>Log files have appropriate permissions assigned and permissions are not excessive.</t>
  </si>
  <si>
    <t>Verify that the DB system enforces a separation of duties for sensitive administrator roles.
There is an effective segregation of duties between the administration functions and the auditing functions of the DB system.</t>
  </si>
  <si>
    <t>Interview the DBA to identify the following:
- Personnel that review and clear audit logs.
- Personnel that perform non-audit administration such as create, modify, and delete access control rules; DB user access management.</t>
  </si>
  <si>
    <t>SC-8</t>
  </si>
  <si>
    <t>Transmission Confidentiality and Integrity</t>
  </si>
  <si>
    <t>AC-8</t>
  </si>
  <si>
    <t>System Use Notification</t>
  </si>
  <si>
    <t xml:space="preserve">Verify that an IRS approved login banner is being displayed before login. </t>
  </si>
  <si>
    <t>Login banners will be configured for all services that allow login access to the system.  
Verify that the warning banner displayed is in compliance with IRS requirements.  The user must accept the warning banner message before moving forward.</t>
  </si>
  <si>
    <t>HAC14</t>
  </si>
  <si>
    <t>Verify that session termination is properly configured.</t>
  </si>
  <si>
    <t>HRM5</t>
  </si>
  <si>
    <t>Verify that audit data is archived and maintained.
IRS practice has been to retain archived audit logs/trails for the remainder of the year they were made plus six years. (Total of 7 Years)</t>
  </si>
  <si>
    <t>Interview the DBA to determine if audit data is captured, backed up, and maintained. IRS practice has been to retain archived audit logs/trails for the remainder of the year they were made plus six years.</t>
  </si>
  <si>
    <t>Audit data is captured, backed up, and maintained. IRS practice has been to retain archived audit logs/trails for the remainder of the year they were made plus six years.  (Total of 7 Years)</t>
  </si>
  <si>
    <t>HAU7</t>
  </si>
  <si>
    <t>Criticality Ratings</t>
  </si>
  <si>
    <t>DB2GEN-01</t>
  </si>
  <si>
    <t>DB2GEN-02</t>
  </si>
  <si>
    <t>DB2GEN-03</t>
  </si>
  <si>
    <t>DB2GEN-04</t>
  </si>
  <si>
    <t>DB2GEN-05</t>
  </si>
  <si>
    <t>DB2GEN-06</t>
  </si>
  <si>
    <t>DB2GEN-07</t>
  </si>
  <si>
    <t>DB2GEN-08</t>
  </si>
  <si>
    <t>DB2GEN-09</t>
  </si>
  <si>
    <t>DB2GEN-10</t>
  </si>
  <si>
    <t>DB2GEN-11</t>
  </si>
  <si>
    <t>DB2GEN-12</t>
  </si>
  <si>
    <t>DB2GEN-13</t>
  </si>
  <si>
    <t>DB2GEN-14</t>
  </si>
  <si>
    <t>DB2GEN-15</t>
  </si>
  <si>
    <t>DB2GEN-16</t>
  </si>
  <si>
    <t>DB2GEN-17</t>
  </si>
  <si>
    <t>DB2GEN-18</t>
  </si>
  <si>
    <t>DB2GEN-19</t>
  </si>
  <si>
    <t>DB2GEN-20</t>
  </si>
  <si>
    <t>DB2GEN-21</t>
  </si>
  <si>
    <t>DB2GEN-22</t>
  </si>
  <si>
    <t>DB2GEN-23</t>
  </si>
  <si>
    <t>Verify the database captures all changes made to data, including: additions, modifications, or deletions.  In addition the logs must capture the source of the event, the outcome of the event, and the identity of any individuals or subjects associated with the event.</t>
  </si>
  <si>
    <t>▪ Test Method</t>
  </si>
  <si>
    <t>Automated and Manual indicators are added to the Test method to indicate whether the test can be accomplished through the Automated Assessment tool.</t>
  </si>
  <si>
    <t>▪ Section Title</t>
  </si>
  <si>
    <t>Section title conveys the intent of the recommendation.</t>
  </si>
  <si>
    <t>▪ Criticality</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</si>
  <si>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</si>
  <si>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</si>
  <si>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</si>
  <si>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</si>
  <si>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</si>
  <si>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</si>
  <si>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</si>
  <si>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</si>
  <si>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Overall SCSEM Statistics</t>
  </si>
  <si>
    <t>Passed</t>
  </si>
  <si>
    <t>Failed</t>
  </si>
  <si>
    <t>Additional Information Requested</t>
  </si>
  <si>
    <t>Total Number of Tests Performed</t>
  </si>
  <si>
    <t>Weighted Pass Rate</t>
  </si>
  <si>
    <t>Totals</t>
  </si>
  <si>
    <t>Weighted Score</t>
  </si>
  <si>
    <t>Risk Rating</t>
  </si>
  <si>
    <t>Test Cases</t>
  </si>
  <si>
    <t>Weight</t>
  </si>
  <si>
    <t>Possible</t>
  </si>
  <si>
    <t>Actual</t>
  </si>
  <si>
    <t>Device Weighted Score:</t>
  </si>
  <si>
    <t>Criticality</t>
  </si>
  <si>
    <t>Issue Code</t>
  </si>
  <si>
    <t>HSA10
HSA11
HSA7</t>
  </si>
  <si>
    <t>HSA10: The internally hosted software's major release is no longer supported by the vendor
HSA11: The internally hosted software's minor release is no longer supported by the vendor
HSA7: The external facing system is no longer supported by the vendor</t>
  </si>
  <si>
    <r>
      <t xml:space="preserve">Issue Code Mapping (Select </t>
    </r>
    <r>
      <rPr>
        <b/>
        <u/>
        <sz val="10"/>
        <rFont val="Arial"/>
        <family val="2"/>
      </rPr>
      <t>one</t>
    </r>
    <r>
      <rPr>
        <b/>
        <sz val="10"/>
        <rFont val="Arial"/>
        <family val="2"/>
      </rPr>
      <t xml:space="preserve"> to enter in column L)</t>
    </r>
  </si>
  <si>
    <r>
      <t xml:space="preserve">Issue Code Mapping (Select </t>
    </r>
    <r>
      <rPr>
        <b/>
        <u/>
        <sz val="10"/>
        <rFont val="Arial"/>
        <family val="2"/>
      </rPr>
      <t>one</t>
    </r>
    <r>
      <rPr>
        <b/>
        <sz val="10"/>
        <rFont val="Arial"/>
        <family val="2"/>
      </rPr>
      <t xml:space="preserve"> to enter in column N)</t>
    </r>
  </si>
  <si>
    <t>HSI19</t>
  </si>
  <si>
    <t>HPW2: Password does not expire timely</t>
  </si>
  <si>
    <t>HPW3: Minimum password length is too short</t>
  </si>
  <si>
    <t>HAC11: User access was not established with concept of least privilege</t>
  </si>
  <si>
    <t>HAC9: Accounts have not been created using user roles</t>
  </si>
  <si>
    <t xml:space="preserve">HAU2
HAU5 </t>
  </si>
  <si>
    <t>HAU10: Audit logs are not properly protected</t>
  </si>
  <si>
    <t>HAU11: NTP is not properly implemented</t>
  </si>
  <si>
    <t>HSC15</t>
  </si>
  <si>
    <t xml:space="preserve">HSC15: Encryption capabilities do not meet FIPS 140-2 requirements
</t>
  </si>
  <si>
    <t xml:space="preserve">HAU7: Audit records are not retained per Publication 1075
</t>
  </si>
  <si>
    <t>HSI27</t>
  </si>
  <si>
    <t>HAC13: Operating system configuration files have incorrect permissions</t>
  </si>
  <si>
    <t>HAC27: Default accounts have not been disabled or renamed</t>
  </si>
  <si>
    <t xml:space="preserve">HAC31: The database public users has improper access to data and/or resources
</t>
  </si>
  <si>
    <t>HAC34: Improper access to DBMS by non-DBAs</t>
  </si>
  <si>
    <t>HAU17: Audit logs do not capture sufficient auditable events</t>
  </si>
  <si>
    <t>HAU17</t>
  </si>
  <si>
    <t>HCM10: System has unneeded functionality installed</t>
  </si>
  <si>
    <t>HPW11: Password transmission does not use strong cryptography</t>
  </si>
  <si>
    <t>HRM7: The agency does not adequately control remote access to its systems</t>
  </si>
  <si>
    <t>HSC15: Encryption capabilities do not meet FIPS 140-2 requirements</t>
  </si>
  <si>
    <t>HAC29: Access to system functionality without identification and authentication</t>
  </si>
  <si>
    <t>DB2v10-01</t>
  </si>
  <si>
    <t>3.1.4</t>
  </si>
  <si>
    <t>3.1.19</t>
  </si>
  <si>
    <t>3.1.21</t>
  </si>
  <si>
    <t>3.1.23</t>
  </si>
  <si>
    <t>3.1.24</t>
  </si>
  <si>
    <t>3.2.1</t>
  </si>
  <si>
    <t>3.2.2</t>
  </si>
  <si>
    <t>3.2.3</t>
  </si>
  <si>
    <t>Installing the latest DB2 fix pack will help protect the database from known vulnerabilities as well as reduce downtime that may otherwise result from functional defects.</t>
  </si>
  <si>
    <t>Apply the latest fix pack as offered from IBM.</t>
  </si>
  <si>
    <t>Using a hostname to connect to a DB2 instance can display useful information about the host to an attacker. For example, hostnames for DB2 instances often contain the DB2 version number, host type, or operating system type.</t>
  </si>
  <si>
    <t>* Drop all existing nodes
* Recreate node directory using IP addresses and not hostnames</t>
  </si>
  <si>
    <t>The use of default account names may increase the DB2 service's susceptibility to unauthorized access by an attacker.</t>
  </si>
  <si>
    <t>For each account with a default name, either change the name to a name that is not well-known or delete the account if it is not needed.</t>
  </si>
  <si>
    <t>The DB2 runtime is comprised of files that are executed as part of the DB2 service. If these resources are not secured, an attacker may alter them to execute arbitrary code.</t>
  </si>
  <si>
    <t>The containers are needed in order for the database to operate properly. The loss of the containers can cause down time. Also, allowing excessive access to the containers may help an attacker to gain access to their contents. Therefore, secure the location(s) of the containers by restricting the access and ownership. Allow only the instance owner to have access to the tablespace containers.</t>
  </si>
  <si>
    <t>Set the privileges for the directory of the containers so that only DB2 administrators have full access, and all other users have read-only access.</t>
  </si>
  <si>
    <t>The umask value should be set to 022 for the owner of the DB2 software at all times.</t>
  </si>
  <si>
    <t>Add umask 022 to the .profile file.</t>
  </si>
  <si>
    <t>Increasing the audit buffer size to greater than 0 will allocate space for the audit records generated by the audit facility. At scheduled intervals, or when the audit buffer is full, the db2auditd audit daemon empties the audit buffer to disk, writing the audit records asynchronously.</t>
  </si>
  <si>
    <t>The DATA_ENCRYPT authentication mechanism employs cryptographic algorithms to protect the confidentiality of authentication credentials and user data as they traverse the network between the DB2 client and server.</t>
  </si>
  <si>
    <t>Disable datalinks if there is no use for them as this will reduce the attack surface of the DB2 service.</t>
  </si>
  <si>
    <t>Restricting access to the directory used as the default file path through permissions will help ensure that the confidentiality, integrity, and availability of the files there are protected.</t>
  </si>
  <si>
    <t>The recommended diaglevel setting is 3, but any value greater than 3 is also acceptable. A value of at least 3 will allow the DB2 instance to capture all errors and warnings that occur on the system.</t>
  </si>
  <si>
    <t>Securing the directory will ensure that the confidentiality, integrity, and availability of the diagnostic files contained in the directory are preserved.</t>
  </si>
  <si>
    <t>Setting fed_noauth to no will ensure that authentication is checked at the instance level. This will prevent any federated authentication from bypassing the client and the server.</t>
  </si>
  <si>
    <t>The system should be monitoring all Health Monitor alarms, warnings, and attentions. This may give an indication of any malicious usage on the DB2 instance.</t>
  </si>
  <si>
    <t>Restricting access to the contents of the primary archive log directory will help ensure that the confidentiality, integrity, and availability of archive logs are protected.
Although there are many ways to ensure that your primary logs will be archived, we recommend using the value of DISK as part of the logarchmeth1 parameter. This will properly ensure that the primary logs are archived. A finding of OFF is not acceptable.</t>
  </si>
  <si>
    <t>Restricting access to the contents of the secondary archive log directory will help ensure that the confidentiality, integrity, and availability of archive logs are protected.
Although there are many ways to ensure that your logs will be archived, we recommend using the value of DISK as part of the logarchmeth2 parameter. This will properly ensure that the logs are archived. A finding of OFF is not acceptable.</t>
  </si>
  <si>
    <t>Restricting access to the contents of the tertiary archive log directory will help ensure that the confidentiality, integrity, and availability of archive logs are protected.
Although there are many ways to ensure that your logs will be archived, we recommend using the value of DISK as part of the failarchpath parameter. This will properly ensure that the logs are archived. A finding of OFF is not acceptable.</t>
  </si>
  <si>
    <t>A mirror log path should not be empty and it should be a valid path. The mirror log path stores a second copy of the active log files. Access to the directory pointed to by that path should be restricted through permissions to help ensure that the confidentiality, integrity, and availability of the mirror logs are protected.</t>
  </si>
  <si>
    <t>When the database server is started, a port number or name is required to listen for incoming connection requests. The svcename parameter defines the port number or name for incoming connection requests. On Linux systems, the services file is found at: /etc/services</t>
  </si>
  <si>
    <t>The database requires a defined port to listen for incoming remote clients using the SSL protocol. The ssl_svcename configuration parameter defines the port for communicating with remote clients. 
	Consider using a non-default port to help protect the database from attacks directed to a default port.</t>
  </si>
  <si>
    <t>Incoming connections to the DB2 server must follow an authentication protocol. The srvcon_auth server configuration parameter defines how and where user authentication is done.</t>
  </si>
  <si>
    <t>If an account that possesses this authority is compromised or used in a malicious manner, the confidentiality, integrity, and availability of data in the DB2 instance will be at increased risk.</t>
  </si>
  <si>
    <t>It is important to consider reviewing the members of the SECADM authority when implementing this recommendation. Such consideration of this review is addressed in Section 7.5 of this document.</t>
  </si>
  <si>
    <t>If a user (either by himself or part of a group or role) is no longer required access to the data that is protected by row and column access controls, allowing that individual to maintain access allows that individual to compromise the confidentiality, integrity, and/or availability of the data in the DB2 instance.</t>
  </si>
  <si>
    <t>Missing or incomplete DB2 RCAC Security Policies will increase the risks to the organization's protected data and will prevent efforts to monitor, alert, and respond to these risks in the future.</t>
  </si>
  <si>
    <t>Missing or incomplete DB2 RCAC security policies will increase the risks to the organization's protected data and will prevent efforts to monitor, alert, and respond to these risks in the future.</t>
  </si>
  <si>
    <t>This view contains sensitive information about the auditing security for this database. Access to the audit policies may aid attackers in avoiding detection.</t>
  </si>
  <si>
    <t>This view contains sensitive information about the types of objects being audited. Access to the audit policy may aid attackers in avoiding detection.</t>
  </si>
  <si>
    <t>The SYSCAT.COLAUTH view contains the column privileges granted to the user or a group of users. It is recommended that the PUBLIC role be restricted from accessing this view.</t>
  </si>
  <si>
    <t>PUBLIC should not have access to see the target name of the event monitoring table.</t>
  </si>
  <si>
    <t>Public should not be able to view all the exemptions to the database security policies.</t>
  </si>
  <si>
    <t>Public should not be able to view the names of all the surrogate accounts with SETSESSIONUSER privilege.</t>
  </si>
  <si>
    <t>PUBLIC should not have access to see the grants of the roles because this could be used as a point of exploit.</t>
  </si>
  <si>
    <t>PUBLIC should not have access to see all the roles because this could be used as a point of exploit.</t>
  </si>
  <si>
    <t>PUBLIC should not have access to see all the users because this could be used as a point of exploit.</t>
  </si>
  <si>
    <t>PUBLIC should not have access to see all the schema names in the database because this could be used as a point of exploit.</t>
  </si>
  <si>
    <t>PUBLIC should not have access to see all the granted access of a sequence in the database because this could be used as a point of exploit.</t>
  </si>
  <si>
    <t>PUBLIC should not have access to the SQL statements of a database package. This could lead to an exploit.</t>
  </si>
  <si>
    <t>PUBLIC should not have access to the grants of views and tables in a database. This could lead to an exploit.</t>
  </si>
  <si>
    <t>PUBLIC should not have access to the grants of the tablespaces in a database. This could lead to an exploit.</t>
  </si>
  <si>
    <t>Any databases created without the RESTRICT option automatically GRANT the SELECT privilege to PUBLIC for SYSCAT views. Therefore, it is strongly recommended to explicitly REVOKE the SELECT privilege on the SYSCAT.MODULEAUTH view from PUBLIC to reduce risk to the organization's data.</t>
  </si>
  <si>
    <t>Any databases created without the RESTRICT option automatically GRANT the SELECT privilege to PUBLIC for SYSCAT views. Therefore, it is strongly recommended to explicitly REVOKE the SELECT privilege on the SYSCAT.VARIABLEAUTH view from PUBLIC to reduce risk to the organization's data.</t>
  </si>
  <si>
    <t>Any databases created without the RESTRICT option automatically GRANT the SELECT privilege to PUBLIC for SYSCAT views. Therefore, it is strongly recommended to explicitly REVOKE the SELECT privilege on the SYSCAT.WORKLOADAUTH from PUBLIC to reduce risk to the organization's data.</t>
  </si>
  <si>
    <t>Any databases created without the RESTRICT option automatically GRANT the SELECT privilege to PUBLIC for SYSCAT views. Therefore, it is strongly recommended to explicitly REVOKE the SELECT privilege on the SYSCAT.XSROBJECTAUTH view from PUBLIC to reduce risk to the organization's data.</t>
  </si>
  <si>
    <t>Databases created without the RESTRICT option automatically GRANT the SELECT privilege to PUBLIC for SYSCAT views. Therefore, it is strongly recommended to explicitly REVOKE the SELECT privilege on the SYSCAT.AUTHORIZATIONIDS view from PUBLIC to reduce risk to the organization's data.</t>
  </si>
  <si>
    <t>Any databases created without the RESTRICT option automatically GRANT the SELECT privilege to PUBLIC for views. Therefore, it is strongly recommended to explicitly REVOKE the SELECT privilege on the SYSIBMADM.OBJECTOWNERS view from PUBLIC to reduce risk to the organization's data.</t>
  </si>
  <si>
    <t>Any databases created without the RESTRICT option automatically GRANT the SELECT privilege to PUBLIC for catalog views. Therefore, it is strongly recommended to explicitly REVOKE the SELECT privilege on SYSIBMADM.PRIVILEGES from PUBLIC to reduce risk to the organization's data.</t>
  </si>
  <si>
    <t>If an account that possesses this authority is compromised or used in a malicious manner, the confidentiality, integrity, and availability of data in the database will be at increased risk.</t>
  </si>
  <si>
    <t>The SQLADM authority can CREATE, SET, FLUSH, DROP EVENT MONITORS and perform RUNSTATS and REORG INDEXES and TABLES. SQLADM can be granted to users, groups, or roles or PUBLIC. SQLADM authority is a subset of the DBADM authority and can be granted by the SECADM authority.</t>
  </si>
  <si>
    <t>The DATAACCESS authority gives the grantee read access and also control over manipulating the data. DATAACCESS can be granted to users, groups, or roles, but not PUBLIC. DATAACCESS authority is a subset of the DBADM authority and can be granted by the SECADM authority.</t>
  </si>
  <si>
    <t>The ACCESSCTRL authority gives the grantee access control to a specified database. With this authority, the grantee can grant/revoke privileges to other users. ACCESSCTRL can be granted to users, groups, or roles, but not PUBLIC. ACCESSCTRL authority can only be granted by the SECADM authority.</t>
  </si>
  <si>
    <t>The WLMADM authority enables creating, altering, dropping, commenting, granting, and revoking access to workload objects for a database.</t>
  </si>
  <si>
    <t>All users that have access to this authority should be regularly reviewed.</t>
  </si>
  <si>
    <t>All users with this authority should be regularly reviewed and approved.</t>
  </si>
  <si>
    <t>It is recommended that the QUIESCECONNECT role be granted to authorized users only.</t>
  </si>
  <si>
    <t>Reviewing the roles within a database helps minimize the possibility of unwanted access.</t>
  </si>
  <si>
    <t>Users who have excessive privileges not needed to do their jobs pose an unnecessary risk to the organization as an insider threat.</t>
  </si>
  <si>
    <t>As tracking multiple levels of permissions can result in unauthorized access to data resources, this capability should be restricted according to the needs of the business.</t>
  </si>
  <si>
    <t>As any role granted to PUBLIC can potentially allow the compromise of database availability, confidentiality, or integrity, these roles should be restricted according to the needs of the business.</t>
  </si>
  <si>
    <t>The WITH ADMIN OPTION clause gives another user the authority to grant membership in the role to other users, to revoke membership in the role from other members of the role, and to comment on a role, but not to drop the role.</t>
  </si>
  <si>
    <t>Users should not have privileges to create user data objects within the system tablespaces. User data objects created within the system tablespaces should be removed.</t>
  </si>
  <si>
    <t>Removing unused, well-known databases will reduce the attack surface of the system.</t>
  </si>
  <si>
    <t>Enabling SSL will help ensure the confidentiality of authentication credentials and other information that is sent between the DB2 instance and the LDAP server.
	NOTE: The file is located under INSTANCE_HOME/sqllib/cfg/, for Linux; and %DB2PATH%\cfg\, for Windows.</t>
  </si>
  <si>
    <t>Periodically, IBM releases fix packs to enhance features and resolve defects, including security defects. It is recommended that the DB2 instance remain current with all fix packs.</t>
  </si>
  <si>
    <t>The DB2 service is installed with default accounts with well-known names such as db2admin, db2inst1, dasusr1, or db2fenc1. It is recommended that the use of these account names be avoided. The default accounts may be renamed and then used.</t>
  </si>
  <si>
    <t>A DB2 software installation will place all executables under the default &lt;DB2PATH&gt;\sqllib directory. This directory needs to be secured so it grants only the necessary access to authorized users and administrators.</t>
  </si>
  <si>
    <t>The DB2 Admin .profile file in Linux sets the environment variables and the settings for the user.</t>
  </si>
  <si>
    <t>Datalinks enables the database to support the Data Links Manager to manage unstructured data, such as images, large files and other unstructured files on the host. It is recommended that datalinks support be disabled.</t>
  </si>
  <si>
    <t>The dftdbpath parameter contains the default file path used to create DB2 databases. It is recommended that the permissions for this directory be set to full access for DB2 administrators and read and execute access only for all other accounts. It is also recommended that this directory be owned by the DB2 Administrator.</t>
  </si>
  <si>
    <t>The diagpath parameter specifies the location of the diagnostic files for the DB2 instance. The directory at this location should be secured so that users have read and execute privileges only (no write privileges). All DB2 administrators should have full access to the directory.</t>
  </si>
  <si>
    <t>The discover parameter determines what kind of discovery requests, if any, the DB2 server will fulfill. It is recommended that the DB2 server only fulfill requests from clients that know the given instance name (discover parameter value of known).</t>
  </si>
  <si>
    <t>The notifylevel parameter specifies the type of administration notification messages that are written to the administration notification log. It is recommended that this parameter be set greater than or equal to 3. A setting of 3, which includes settings 1 &amp; 2, will log all fatal errors, failing services, system integrity, as well as system health.</t>
  </si>
  <si>
    <t>The logarchmeth1 parameter specifies the type of media and the location used as the primary destination of archived logs. It is recommended that the directory used for the archived logs be set to full access for DB2 administrator accounts and read and execute for all other accounts.</t>
  </si>
  <si>
    <t>The logarchmeth2 parameter specifies the type of media and the location used as the secondary destination for archived logs. It is recommended that the directory used for the archived logs be set to full access for DB2 administrator accounts and read and execute only for all other accounts.</t>
  </si>
  <si>
    <t>The failarchpath parameter specifies the type of media and the location used as the tertiary destination of archived logs. It is recommended that the directory used for the archived logs be set to full access for DB2 administrator accounts and read and execute only for all other accounts.</t>
  </si>
  <si>
    <t>The mirrorlogpath parameter specifies the type of media and the location used to store the mirror copy of the logs. It is recommended that the directory used for the mirror copy of the logs be set to full access for DB2 administrator accounts and read and execute only for all other accounts.</t>
  </si>
  <si>
    <t>The svcename parameter reserves the port number (or name, on Linux hosts) for listening to incoming communications from a Data Server Runtime Client. Both the database server port number or name and the TCP/IP service name must be defined on the database client.</t>
  </si>
  <si>
    <t>The srvcon_auth parameter defines where and how user authentication is done for incoming connections at the server. If no value is used, DB2 uses the database manager configuration parameter authentication.</t>
  </si>
  <si>
    <t>The SECADM (security administrator) role grants the authority to create, alter (where applicable), and drop roles, trusted contexts, audit policies, security label components, security policies and security labels. It is also the authority required to grant and revoke roles, security labels and exemptions, and the SETSESSIONUSER privilege. SECADM authority has no inherent privilege to access data stored in tables. It is recommended that the SECADM role be granted to authorized users only.</t>
  </si>
  <si>
    <t>With row and column access control, individuals are permitted access to only the subset of data that is required to perform their job tasks. Periodic review of these individuals is crucial when trying to keep data secure. As business needs move forward, requirements behind accessing the data may change, leading to a revision in security policy. By inspecting the list of users, groups, and roles, you are identifying excessive privileges that could pose possible security threats within your infrastructure.</t>
  </si>
  <si>
    <t>The logic behind instituting row permissions is crucial for a successful security policy. Inspecting this logic and comparing it to the security policy will assure that all aspects of the data access controls are being adhered to.</t>
  </si>
  <si>
    <t>The logic behind instituting column masks is crucial for a successful security policy. Inspecting this logic and comparing it to the security policy will assure that all aspects of the data access controls are being adhered to.</t>
  </si>
  <si>
    <t>The SYSCAT.COLAUTH view contains the column privileges granted to the user, group, or role in the database.</t>
  </si>
  <si>
    <t>The SYSCAT.EVENTS view contains all types of events that the database is currently monitoring. It is recommended that the PUBLIC role be restricted from accessing this view.</t>
  </si>
  <si>
    <t>The SYSCAT.PACKAGES view contains the names of all packages created in the database instance. It is recommended that the PUBLIC role be restricted from accessing this view.</t>
  </si>
  <si>
    <t>The SYSCAT.SECURITYPOLICYEXEMPTIONS contains the exemption to a security policy that was granted to a database account. It is recommended that the PUBLIC role be restricted from accessing this view.</t>
  </si>
  <si>
    <t>The SYSCAT.SURROGATEAUTHIDS contains the names of all accounts that have been granted SETSESSIONUSER privilege on a user or to PUBLIC. It is recommended that the PUBLIC role be restricted from accessing this view.</t>
  </si>
  <si>
    <t>The SYSCAT.ROLEAUTH view contains information on all roles and their respective grantees. It is recommended that the PUBLIC role be restricted from accessing this view.</t>
  </si>
  <si>
    <t>The SYSCAT.ROLES view contains all roles available in the database. It is recommended that the PUBLIC role be restricted from accessing this view.</t>
  </si>
  <si>
    <t>The SYSCAT.ROUTINEAUTH view contains a list of all users that have EXECUTE privilege on a routine (function, method, or procedure). It is recommended that the PUBLIC role be restricted from accessing this view.</t>
  </si>
  <si>
    <t>The SYSCAT.SCHEMAAUTH view contains a list of all users that have one or more privileges or access to a particular schema. It is recommended that the PUBLIC role be restricted from accessing this view.</t>
  </si>
  <si>
    <t>The SYSCAT.SCHEMATA view contains all schema names in the database. It is recommended that the PUBLIC role be restricted from accessing this view.</t>
  </si>
  <si>
    <t>The SYSCAT.SEQUENCEAUTH view contains users, groups, or roles granted privilege(s) on a sequence. It is recommended that the PUBLIC role be restricted from accessing this view.</t>
  </si>
  <si>
    <t>The SYSCAT.STATEMENTS view contains all SQL statements of a compiled package. It is recommended that the PUBLIC role be restricted from accessing this view.</t>
  </si>
  <si>
    <t>The SYSCAT.TABAUTH view contains users or groups that have been granted one or more privileges on a table or view. It is recommended that the PUBLIC role be restricted from accessing this view.</t>
  </si>
  <si>
    <t>The SYSCAT.TBSPACEAUTH contains users or groups that have been granted the USE privilege on a particular tablespace in the database. It is recommended that the PUBLIC role be restricted from accessing this view.</t>
  </si>
  <si>
    <t>The SYSCAT.MODULEAUTH view contains all granted privileges on a module for users, groups, or roles and is read only.</t>
  </si>
  <si>
    <t>The SYSCAT.VARIABLEAUTH view contains the granted privileges on a global variable for users, groups, or roles and is read only.</t>
  </si>
  <si>
    <t>The SYSCAT.WORKLOADAUTH catalog represents the users, groups, or roles that have been granted the USAGE privilege on a workload.</t>
  </si>
  <si>
    <t>The SYSCAT.XSROBJECTAUTH view contains granted USAGE privileges on a particular XSR object for users, groups, or roles and is read only.</t>
  </si>
  <si>
    <t>SYSCAT.AUTHORIZATIONIDS is an administrative view for the currently connected server.</t>
  </si>
  <si>
    <t>The SYSIBMADM.OBJECTOWNERS administrative view shows the complete object ownership information for each authorization ID for USER owning a system catalog defined object from the connected database.</t>
  </si>
  <si>
    <t>The SYSIBMADM.PRIVILEGES administrative view displays all explicit privileges for all authorization IDs in the currently connected databases' system catalogs. PRIVILEGES schema is SYSIBMADM.</t>
  </si>
  <si>
    <t>The sysadm_group parameter defines the system administrator group (SYSADM) authority. It is recommended that the sysadm_group group contains authorized users only.</t>
  </si>
  <si>
    <t>The sysctrl_group parameter defines the system administrator group with system control (SYSCTRL) authority. It is recommended that the sysctrl_group group contains authorized users only.</t>
  </si>
  <si>
    <t>The sysmaint_group parameter defines the system administrator group that possesses the system maintenance (SYSMAINT) authority. It is recommended that the sysmaint_group group contains authorized users only.</t>
  </si>
  <si>
    <t>The sysmon_group parameter defines the operating system groups with system monitor (SYSMON) authority. It is recommended that the sysmon_group group contain authorized users only.</t>
  </si>
  <si>
    <t>The DBADM (database administration) role grants the authority to a user to perform administrative tasks on a specific database. It is recommended that the DBADM role be granted to authorized users only.</t>
  </si>
  <si>
    <t>The SQLADM authority is required to monitor, tune, and alter SQL statements.</t>
  </si>
  <si>
    <t>The WLMADM authority manages workload objects for a database. Holders of DBADM authority implicitly also hold WLMADM authority.</t>
  </si>
  <si>
    <t>The CREATAB (create table) role grants the authority to a user to create tables within a specific database. It is recommended that the CREATAB role be granted to authorized users only.</t>
  </si>
  <si>
    <t>The BINDADD (bind application) role grants the authority to a user to create packages on a specific database. It is recommended that the BINDADD role be granted to authorized users only.</t>
  </si>
  <si>
    <t>The CONNECT role grants the authority to a user to connect to mainframe and midrange databases from Windows, Unix, and Linux operating systems. It is recommended that the CONNECT role be granted to authorized users only.</t>
  </si>
  <si>
    <t>The LOAD role grants the authority to a user to load data into tables. It is recommended that the LOAD role be granted to authorized users only.</t>
  </si>
  <si>
    <t>The EXTERNALROUTINE authority grants a user the privilege to create user-defined functions and procedures in a specific database.</t>
  </si>
  <si>
    <t>The QUIESCECONNECT role grants the authority to a user to access a database even in the quiesced state.</t>
  </si>
  <si>
    <t>Roles provide several advantages that make it easier to manage privileges in a database system. Security administrators can control access to their databases in a way that mirrors the structure of their organizations (they can create roles in the database that map directly to the job functions in their organizations). The assignment of privileges is simplified. Instead of granting the same set of privileges to each individual user in a particular job function, the administrator can grant this set of privileges to a role representing that job function and then grant that role to each user in that job function.</t>
  </si>
  <si>
    <t>Having roles that have been granted specific privileges, then assigning users to the roles, is usually considered the best way to grant application access. Because granting privileges to individual users can be more difficult to track and maintain against unauthorized access, users should be assigned to organization-defined database roles according to the needs of the business. As users leave the organization or change responsibilities within the organization, the appropriate roles for them change as well, so role membership needs to be reviewed and verified periodically.</t>
  </si>
  <si>
    <t>The user-defined roles in DB2 can be nested in the same fashion as Windows security groups--a nested group has both its directly assigned permissions as well as the assigned group permissions. By nesting roles the database administrator is saving time by only having to assign a group of users versus assigning them individually. Nesting roles properly can often ease the application of the security model if it's kept fairly shallow, and if the roles are logically named. If these are all true, then nesting of roles is a good idea.</t>
  </si>
  <si>
    <t>Granting to PUBLIC increases the risk of unauthorized entry into the database. Because PUBLIC is accessible by any database user, it is important to understand the exposure it has on all database objects. It would make sense to grant role membership to PUBLIC if all users required all the privileges granted through that role.</t>
  </si>
  <si>
    <t>Using the WITH ADMIN OPTION clause of the GRANT (Role) SQL statement, the security administrator can delegate the management and control of membership in a role to someone else.</t>
  </si>
  <si>
    <t>System tablespaces store all system object data within that database. It is recommended that system tablespaces are used to stored system data only and not user data.</t>
  </si>
  <si>
    <t>A DB2 instance may come installed with default databases. It is recommended that the SAMPLE database be removed.</t>
  </si>
  <si>
    <t>DB2v10-02</t>
  </si>
  <si>
    <t>DB2v10-04</t>
  </si>
  <si>
    <t>DB2v10-05</t>
  </si>
  <si>
    <t>DB2v10-06</t>
  </si>
  <si>
    <t>DB2v10-07</t>
  </si>
  <si>
    <t>DB2v10-08</t>
  </si>
  <si>
    <t>DB2v10-09</t>
  </si>
  <si>
    <t>DB2v10-10</t>
  </si>
  <si>
    <t>DB2v10-11</t>
  </si>
  <si>
    <t>DB2v10-12</t>
  </si>
  <si>
    <t>DB2v10-13</t>
  </si>
  <si>
    <t>DB2v10-14</t>
  </si>
  <si>
    <t>DB2v10-15</t>
  </si>
  <si>
    <t>DB2v10-16</t>
  </si>
  <si>
    <t>DB2v10-17</t>
  </si>
  <si>
    <t>DB2v10-19</t>
  </si>
  <si>
    <t>DB2v10-24</t>
  </si>
  <si>
    <t>DB2v10-25</t>
  </si>
  <si>
    <t>DB2v10-26</t>
  </si>
  <si>
    <t>DB2v10-27</t>
  </si>
  <si>
    <t>DB2v10-30</t>
  </si>
  <si>
    <t>DB2v10-31</t>
  </si>
  <si>
    <t>DB2v10-32</t>
  </si>
  <si>
    <t>DB2v10-34</t>
  </si>
  <si>
    <t>DB2v10-35</t>
  </si>
  <si>
    <t>DB2v10-36</t>
  </si>
  <si>
    <t>DB2v10-37</t>
  </si>
  <si>
    <t>DB2v10-41</t>
  </si>
  <si>
    <t>DB2v10-42</t>
  </si>
  <si>
    <t>DB2v10-43</t>
  </si>
  <si>
    <t>DB2v10-44</t>
  </si>
  <si>
    <t>DB2v10-45</t>
  </si>
  <si>
    <t>DB2v10-46</t>
  </si>
  <si>
    <t>DB2v10-47</t>
  </si>
  <si>
    <t>DB2v10-48</t>
  </si>
  <si>
    <t>DB2v10-49</t>
  </si>
  <si>
    <t>DB2v10-50</t>
  </si>
  <si>
    <t>DB2v10-51</t>
  </si>
  <si>
    <t>DB2v10-52</t>
  </si>
  <si>
    <t>DB2v10-53</t>
  </si>
  <si>
    <t>DB2v10-54</t>
  </si>
  <si>
    <t>DB2v10-55</t>
  </si>
  <si>
    <t>DB2v10-56</t>
  </si>
  <si>
    <t>DB2v10-57</t>
  </si>
  <si>
    <t>DB2v10-58</t>
  </si>
  <si>
    <t>DB2v10-59</t>
  </si>
  <si>
    <t>DB2v10-60</t>
  </si>
  <si>
    <t>DB2v10-61</t>
  </si>
  <si>
    <t>DB2v10-62</t>
  </si>
  <si>
    <t>DB2v10-63</t>
  </si>
  <si>
    <t>DB2v10-64</t>
  </si>
  <si>
    <t>DB2v10-65</t>
  </si>
  <si>
    <t>DB2v10-66</t>
  </si>
  <si>
    <t>DB2v10-67</t>
  </si>
  <si>
    <t>DB2v10-68</t>
  </si>
  <si>
    <t>DB2v10-69</t>
  </si>
  <si>
    <t>DB2v10-70</t>
  </si>
  <si>
    <t>DB2v10-71</t>
  </si>
  <si>
    <t>DB2v10-72</t>
  </si>
  <si>
    <t>DB2v10-73</t>
  </si>
  <si>
    <t>DB2v10-74</t>
  </si>
  <si>
    <t>DB2v10-75</t>
  </si>
  <si>
    <t>DB2v10-76</t>
  </si>
  <si>
    <t>DB2v10-77</t>
  </si>
  <si>
    <t>DB2v10-78</t>
  </si>
  <si>
    <t>DB2v10-79</t>
  </si>
  <si>
    <t>DB2v10-80</t>
  </si>
  <si>
    <t>DB2v10-81</t>
  </si>
  <si>
    <t>DB2v10-82</t>
  </si>
  <si>
    <t>DB2v10-83</t>
  </si>
  <si>
    <t>DB2v10-84</t>
  </si>
  <si>
    <t>Install the latest fix packs</t>
  </si>
  <si>
    <t>Use non-default account names</t>
  </si>
  <si>
    <t>Secure the database container directory</t>
  </si>
  <si>
    <t>Disable datalinks support</t>
  </si>
  <si>
    <t>Secure permissions for default database file path</t>
  </si>
  <si>
    <t>Secure permissions for all diagnostic logs</t>
  </si>
  <si>
    <t>Secure permissions for the primary archive log location</t>
  </si>
  <si>
    <t>Secure permissions for the secondary archive log location</t>
  </si>
  <si>
    <t>Secure permissions for the tertiary archive log location</t>
  </si>
  <si>
    <t>Secure permissions for the log mirror location</t>
  </si>
  <si>
    <t>TCP/IP service name - svcename</t>
  </si>
  <si>
    <t>SSL service name - ssl_svcename</t>
  </si>
  <si>
    <t>Authentication type for incoming connections at the server - srvcon_auth</t>
  </si>
  <si>
    <t>Review Users, Groups, and Roles</t>
  </si>
  <si>
    <t>Review Row Permission logic according to policy</t>
  </si>
  <si>
    <t>Review Column Mask logic according to policy</t>
  </si>
  <si>
    <t>Restrict Access to SYSCAT.MODULEAUTH</t>
  </si>
  <si>
    <t>Restrict Access to SYSCAT.VARIABLEAUTH</t>
  </si>
  <si>
    <t>Restrict Access to SYSCAT.WORKLOADAUTH</t>
  </si>
  <si>
    <t>Restrict Access to SYSCAT.XSROBJECTAUTH</t>
  </si>
  <si>
    <t>Restrict Access to SYSCAT.AUTHORIZATIONIDS</t>
  </si>
  <si>
    <t>Restrict Access to SYSIBMADM.OBJECTOWNERS</t>
  </si>
  <si>
    <t>Restrict Access to SYSIBMADM.PRIVILEGES</t>
  </si>
  <si>
    <t>Secure SYSADM authority</t>
  </si>
  <si>
    <t>Secure SYSCTRL authority</t>
  </si>
  <si>
    <t>Secure SYSMAINT Authority</t>
  </si>
  <si>
    <t>Secure SYSMON Authority</t>
  </si>
  <si>
    <t>Secure SQLADM Authority</t>
  </si>
  <si>
    <t>Secure DATAACCESS Authority</t>
  </si>
  <si>
    <t>Secure ACCESSCTRL Authority</t>
  </si>
  <si>
    <t>Secure WLMADM authority</t>
  </si>
  <si>
    <t>Review Roles</t>
  </si>
  <si>
    <t>Review Role Members</t>
  </si>
  <si>
    <t>Nested Roles</t>
  </si>
  <si>
    <t>Review Roles granted to PUBLIC</t>
  </si>
  <si>
    <t>Review all users that have access to the directory of the containers to ensure only DB2 administrators have full access. All other users should have read-only access.</t>
  </si>
  <si>
    <t>N/A FOR WINDOWS..Ensure that the umask 022 setting exists in the .profile.</t>
  </si>
  <si>
    <t>Datalink support of unstructured and large files is not disabled.</t>
  </si>
  <si>
    <t>Permissions for the location specified in the logarchmeth3 parameter are set to read-only for non-administrator accounts.</t>
  </si>
  <si>
    <t>Value is not equal to 50000</t>
  </si>
  <si>
    <t>Accept any of the following:
CLIENT; SERVER; SERVER_ENCRYPT; DATA_ENCRYPT; DATA_ENCRYPT_CMP; KERBEROS; KRB_SERVER_ENCRYPT; GSSPLUGIN; GSS_SERVER_ENCRYPT</t>
  </si>
  <si>
    <t>The default port for DB2's TCP/IP service has not been changed from default.</t>
  </si>
  <si>
    <t>The default port for DB2's SSL service has not been changed from default.</t>
  </si>
  <si>
    <t>The authentication type has not been defined.</t>
  </si>
  <si>
    <t>Roles, Users and Groups match the list of approved administrators. Access control is used to segment users.</t>
  </si>
  <si>
    <t>Users, Groups or Roles have excessive permissions.</t>
  </si>
  <si>
    <t>Row permissions are configured to least functionality required.</t>
  </si>
  <si>
    <t>Row permissions are not configured to least functionality required.</t>
  </si>
  <si>
    <t>Column masks are not configured to the least functionality required.</t>
  </si>
  <si>
    <t>SYSCAT.AUTHORIZATIONIDS contains only approved currently connected servers.</t>
  </si>
  <si>
    <t>The sysadm_group group contains authorized users only.</t>
  </si>
  <si>
    <t>The sysctrl_group group contains authorized users only.</t>
  </si>
  <si>
    <t>The sysmaint_group group contains authorized users only.</t>
  </si>
  <si>
    <t>The SQLADM authority is granted to authorized users only.</t>
  </si>
  <si>
    <t>The DBADM role is granted to authorized users only.</t>
  </si>
  <si>
    <t>The SECADM role is granted to authorized users only.</t>
  </si>
  <si>
    <t>The sysmon_group group contains authorized users only.</t>
  </si>
  <si>
    <t>Review privileges granted to users, groups, and roles. Review to ensure only appropriate users have access.</t>
  </si>
  <si>
    <t>The DATAACCESS authority is not granted to PUBLIC. All users listed are authorized.</t>
  </si>
  <si>
    <t>The ACCESSCTRL authority is not granted to PUBLIC. All users listed are authorized.</t>
  </si>
  <si>
    <t>All users listed are authorized to use the WLMADM authority.</t>
  </si>
  <si>
    <t>All users listed are authorized to use the CREATAB authority.</t>
  </si>
  <si>
    <t>All users listed are authorized to use the BINDADD role.</t>
  </si>
  <si>
    <t>All users listed are authorized to use the CONNECT role.</t>
  </si>
  <si>
    <t>All users listed are authorized to use the LOAD role.</t>
  </si>
  <si>
    <t>Review the list of users in the above output to ensure only approved users are assigned.</t>
  </si>
  <si>
    <t>Roles are set to the least access necessary.</t>
  </si>
  <si>
    <t>Role members are approved for the least number of roles necessary.</t>
  </si>
  <si>
    <t>Nested roles are configured to the least access principle.</t>
  </si>
  <si>
    <t>PUBLIC is not granted any roles.</t>
  </si>
  <si>
    <t>WITH ADMIN OPTION is only granted to authorized and required users or is not allowed.</t>
  </si>
  <si>
    <t>The SYSCAT.MODULEAUTH view contains the granted privileges on a global variable for users, groups, or roles and is read only.</t>
  </si>
  <si>
    <t>Permissions on the SYSCAT.MODULEAUTH view are excessive or it is not set to read only.</t>
  </si>
  <si>
    <t>Permissions on the SYSCAT.VARIABLEAUTH view are excessive or it is not set to read only.</t>
  </si>
  <si>
    <t>The SYSCAT.WORKLOADAUTH catalog contains excessive users.</t>
  </si>
  <si>
    <t>The SYSCAT.XSROBJECTAUTH view contains excessive users.</t>
  </si>
  <si>
    <t>SYSCAT.AUTHORIZATIONIDS contains excessive servers.</t>
  </si>
  <si>
    <t>Excessive user access is granted to SYSIBMADM.OBJECTOWNERS</t>
  </si>
  <si>
    <t>Excessive user access is granted to SYSIBMADM.PRIVILEGES</t>
  </si>
  <si>
    <t>The sysadm_group group contains unauthorized users.</t>
  </si>
  <si>
    <t>The sysctrl_group group contains unauthorized users.</t>
  </si>
  <si>
    <t>The sysmaint_group group contains unauthorized users.</t>
  </si>
  <si>
    <t>The sysmon_group group contains unauthorized users.</t>
  </si>
  <si>
    <t>The SECADM role is granted to users without a need.</t>
  </si>
  <si>
    <t>The DBADM role is granted to users without a need.</t>
  </si>
  <si>
    <t>The SQLADM role is granted to users without a need.</t>
  </si>
  <si>
    <t>The SQLADM role is granted to users without a need or PUBLIC has access.</t>
  </si>
  <si>
    <t>The ACCESSCTRL role is granted to users without a need or PUBLIC has access.</t>
  </si>
  <si>
    <t>The WLMADM role is granted to users without a need.</t>
  </si>
  <si>
    <t>The CREATAB role is granted to users without a need.</t>
  </si>
  <si>
    <t>The BINDADD role is granted to users without a need.</t>
  </si>
  <si>
    <t>The CONNECT role is granted to users without a need.</t>
  </si>
  <si>
    <t>The LOAD role is granted to users without a need.</t>
  </si>
  <si>
    <t>The EXTERNALROUTINE role is granted to users without a need.</t>
  </si>
  <si>
    <t>The QUIESECONNECT role is granted to users without a need.</t>
  </si>
  <si>
    <t>Roles have excessive permissions.</t>
  </si>
  <si>
    <t>Role Members are not configured with least functionality.</t>
  </si>
  <si>
    <t>Nested Roles are not configured with least functionality.</t>
  </si>
  <si>
    <t>PUBLIC has been granted roles on the database.</t>
  </si>
  <si>
    <t>WITH ADMIN OPTION is granted excessively.</t>
  </si>
  <si>
    <t>HCM35: Services are not configured to use the default/standard ports</t>
  </si>
  <si>
    <t>HCM35</t>
  </si>
  <si>
    <t xml:space="preserve">HSC36: System is configured to accept unwanted network connections
</t>
  </si>
  <si>
    <t>HSC36</t>
  </si>
  <si>
    <t>HAC11
HAC31</t>
  </si>
  <si>
    <t xml:space="preserve">HAC11: User access was not established with concept of least privilege
HAC31: The database public users has improper access to data and/or resources
</t>
  </si>
  <si>
    <t>DB2v10-03</t>
  </si>
  <si>
    <t>DB2v10-18</t>
  </si>
  <si>
    <t>DB2v10-20</t>
  </si>
  <si>
    <t>DB2v10-21</t>
  </si>
  <si>
    <t>DB2v10-22</t>
  </si>
  <si>
    <t>DB2v10-23</t>
  </si>
  <si>
    <t>DB2v10-28</t>
  </si>
  <si>
    <t>DB2v10-29</t>
  </si>
  <si>
    <t>DB2v10-33</t>
  </si>
  <si>
    <t>DB2v10-38</t>
  </si>
  <si>
    <t>DB2v10-39</t>
  </si>
  <si>
    <t>DB2v10-40</t>
  </si>
  <si>
    <t>1.  DB2 v9.5 Test Cases</t>
  </si>
  <si>
    <t>2. DB2 v10 Test Cases</t>
  </si>
  <si>
    <t xml:space="preserve">       Use this box if DB2 v9.5 tests were conducted.</t>
  </si>
  <si>
    <t xml:space="preserve">       Use this box if DB2 v10 tests were conducted.</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</si>
  <si>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</si>
  <si>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</si>
  <si>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</si>
  <si>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</si>
  <si>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</si>
  <si>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</si>
  <si>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</si>
  <si>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</si>
  <si>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</si>
  <si>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</si>
  <si>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</si>
  <si>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</si>
  <si>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Account management procedures are not in place</t>
  </si>
  <si>
    <t>HAC8</t>
  </si>
  <si>
    <t>Accounts are not reviewed periodically for proper privileges</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</si>
  <si>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</si>
  <si>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</si>
  <si>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</si>
  <si>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</si>
  <si>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</si>
  <si>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</si>
  <si>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</si>
  <si>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</si>
  <si>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Operating system configuration files have incorrect permissions</t>
  </si>
  <si>
    <t>Warning banner is insufficient</t>
  </si>
  <si>
    <t>HAC15</t>
  </si>
  <si>
    <t>User accounts not locked out after 3 unsuccessful login attempts</t>
  </si>
  <si>
    <t>HAC16</t>
  </si>
  <si>
    <t>HAC17</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</si>
  <si>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</si>
  <si>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</si>
  <si>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</si>
  <si>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</si>
  <si>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</si>
  <si>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</si>
  <si>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</si>
  <si>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</si>
  <si>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</si>
  <si>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</si>
  <si>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</si>
  <si>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</si>
  <si>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</si>
  <si>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</si>
  <si>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</si>
  <si>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</si>
  <si>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</si>
  <si>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</si>
  <si>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</si>
  <si>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</si>
  <si>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</si>
  <si>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</si>
  <si>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</si>
  <si>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</si>
  <si>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The database public users has improper access to data and/or resources</t>
  </si>
  <si>
    <t>HAC32</t>
  </si>
  <si>
    <t>Mainframe access control function does not control access to FTI data</t>
  </si>
  <si>
    <t>HAC33</t>
  </si>
  <si>
    <t>FTI is accessible to third parties</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</si>
  <si>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</si>
  <si>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</si>
  <si>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</si>
  <si>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</si>
  <si>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</si>
  <si>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</si>
  <si>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</si>
  <si>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</si>
  <si>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</si>
  <si>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</si>
  <si>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</si>
  <si>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</si>
  <si>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</si>
  <si>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</si>
  <si>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</si>
  <si>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</si>
  <si>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</si>
  <si>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</si>
  <si>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</si>
  <si>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</si>
  <si>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</si>
  <si>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</si>
  <si>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</si>
  <si>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</si>
  <si>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</si>
  <si>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</si>
  <si>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</si>
  <si>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</si>
  <si>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</si>
  <si>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HAC50</t>
  </si>
  <si>
    <t xml:space="preserve">Print spoolers do not adequately restrict jobs </t>
  </si>
  <si>
    <t>HAC51</t>
  </si>
  <si>
    <t xml:space="preserve">Unauthorized access to FTI </t>
  </si>
  <si>
    <t>HAC52</t>
  </si>
  <si>
    <t>Wireless usage policies are not sufficient</t>
  </si>
  <si>
    <t>HAC53</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</si>
  <si>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</si>
  <si>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</si>
  <si>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</si>
  <si>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</si>
  <si>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</si>
  <si>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</si>
  <si>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</si>
  <si>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</si>
  <si>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</si>
  <si>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</si>
  <si>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</si>
  <si>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</si>
  <si>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</si>
  <si>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</si>
  <si>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</si>
  <si>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</si>
  <si>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</si>
  <si>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</si>
  <si>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</si>
  <si>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</si>
  <si>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</si>
  <si>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HAU2</t>
  </si>
  <si>
    <t>No auditing is being performed on the system</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</si>
  <si>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</si>
  <si>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</si>
  <si>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</si>
  <si>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</si>
  <si>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</si>
  <si>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</si>
  <si>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</si>
  <si>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</si>
  <si>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</si>
  <si>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</si>
  <si>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</si>
  <si>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</si>
  <si>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</si>
  <si>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HAU100</t>
  </si>
  <si>
    <t>NTP is not properly implemented</t>
  </si>
  <si>
    <t>HAU12</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</si>
  <si>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</si>
  <si>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</si>
  <si>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</si>
  <si>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</si>
  <si>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</si>
  <si>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</si>
  <si>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</si>
  <si>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</si>
  <si>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</si>
  <si>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</si>
  <si>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</si>
  <si>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</si>
  <si>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</si>
  <si>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</si>
  <si>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</si>
  <si>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</si>
  <si>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</si>
  <si>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</si>
  <si>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</si>
  <si>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</si>
  <si>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</si>
  <si>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</si>
  <si>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</si>
  <si>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</si>
  <si>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</si>
  <si>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</si>
  <si>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</si>
  <si>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</si>
  <si>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</si>
  <si>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</si>
  <si>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</si>
  <si>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</si>
  <si>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</si>
  <si>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</si>
  <si>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</si>
  <si>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</si>
  <si>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</si>
  <si>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</si>
  <si>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</si>
  <si>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</si>
  <si>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</si>
  <si>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</si>
  <si>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</si>
  <si>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</si>
  <si>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</si>
  <si>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</si>
  <si>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</si>
  <si>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</si>
  <si>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</si>
  <si>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</si>
  <si>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</si>
  <si>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</si>
  <si>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</si>
  <si>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</si>
  <si>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</si>
  <si>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</si>
  <si>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</si>
  <si>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</si>
  <si>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</si>
  <si>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HCM1</t>
  </si>
  <si>
    <t>Information system baseline is insufficient</t>
  </si>
  <si>
    <t>FTI is not properly labeled on-screen</t>
  </si>
  <si>
    <t>HCM3</t>
  </si>
  <si>
    <t>Operating system does not have vendor support</t>
  </si>
  <si>
    <t>HCM4</t>
  </si>
  <si>
    <t>Routine operational changes are not reviewed for security impacts before being implemented</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</si>
  <si>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</si>
  <si>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</si>
  <si>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</si>
  <si>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</si>
  <si>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</si>
  <si>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</si>
  <si>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</si>
  <si>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</si>
  <si>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</si>
  <si>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</si>
  <si>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System has unneeded functionality installed</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</si>
  <si>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</si>
  <si>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</si>
  <si>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</si>
  <si>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</si>
  <si>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</si>
  <si>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</si>
  <si>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</si>
  <si>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</si>
  <si>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</si>
  <si>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</si>
  <si>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</si>
  <si>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</si>
  <si>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</si>
  <si>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</si>
  <si>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</si>
  <si>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</si>
  <si>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</si>
  <si>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</si>
  <si>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</si>
  <si>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</si>
  <si>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</si>
  <si>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</si>
  <si>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</si>
  <si>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</si>
  <si>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</si>
  <si>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</si>
  <si>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</si>
  <si>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</si>
  <si>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</si>
  <si>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</si>
  <si>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</si>
  <si>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</si>
  <si>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</si>
  <si>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</si>
  <si>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</si>
  <si>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</si>
  <si>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</si>
  <si>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</si>
  <si>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</si>
  <si>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</si>
  <si>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</si>
  <si>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</si>
  <si>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</si>
  <si>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</si>
  <si>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</si>
  <si>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</si>
  <si>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</si>
  <si>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</si>
  <si>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</si>
  <si>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</si>
  <si>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</si>
  <si>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</si>
  <si>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</si>
  <si>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</si>
  <si>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</si>
  <si>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</si>
  <si>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</si>
  <si>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</si>
  <si>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</si>
  <si>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</si>
  <si>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</si>
  <si>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</si>
  <si>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</si>
  <si>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</si>
  <si>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</si>
  <si>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</si>
  <si>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HCM100</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</si>
  <si>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</si>
  <si>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</si>
  <si>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</si>
  <si>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</si>
  <si>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</si>
  <si>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</si>
  <si>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</si>
  <si>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</si>
  <si>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</si>
  <si>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</si>
  <si>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</si>
  <si>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</si>
  <si>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</si>
  <si>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</si>
  <si>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</si>
  <si>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</si>
  <si>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</si>
  <si>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</si>
  <si>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</si>
  <si>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</si>
  <si>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</si>
  <si>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</si>
  <si>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</si>
  <si>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</si>
  <si>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</si>
  <si>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</si>
  <si>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</si>
  <si>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</si>
  <si>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</si>
  <si>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</si>
  <si>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</si>
  <si>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</si>
  <si>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</si>
  <si>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</si>
  <si>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</si>
  <si>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</si>
  <si>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</si>
  <si>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</si>
  <si>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</si>
  <si>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</si>
  <si>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</si>
  <si>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</si>
  <si>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</si>
  <si>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</si>
  <si>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</si>
  <si>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</si>
  <si>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</si>
  <si>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</si>
  <si>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</si>
  <si>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</si>
  <si>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</si>
  <si>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</si>
  <si>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</si>
  <si>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</si>
  <si>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</si>
  <si>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</si>
  <si>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</si>
  <si>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</si>
  <si>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</si>
  <si>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</si>
  <si>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</si>
  <si>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</si>
  <si>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</si>
  <si>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</si>
  <si>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</si>
  <si>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</si>
  <si>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</si>
  <si>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</si>
  <si>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</si>
  <si>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</si>
  <si>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</si>
  <si>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</si>
  <si>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</si>
  <si>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</si>
  <si>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</si>
  <si>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</si>
  <si>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</si>
  <si>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</si>
  <si>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HPW1</t>
  </si>
  <si>
    <t>No password is required to access an FTI system</t>
  </si>
  <si>
    <t>Password does not expire timely</t>
  </si>
  <si>
    <t>Minimum password length is too short</t>
  </si>
  <si>
    <t>HPW4</t>
  </si>
  <si>
    <t>Minimum password age does not exist</t>
  </si>
  <si>
    <t>HPW5</t>
  </si>
  <si>
    <t>Passwords are generated and distributed automatically</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</si>
  <si>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</si>
  <si>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</si>
  <si>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</si>
  <si>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</si>
  <si>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</si>
  <si>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</si>
  <si>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</si>
  <si>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</si>
  <si>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</si>
  <si>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</si>
  <si>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</si>
  <si>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</si>
  <si>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</si>
  <si>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</si>
  <si>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</si>
  <si>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</si>
  <si>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</si>
  <si>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</si>
  <si>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</si>
  <si>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</si>
  <si>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</si>
  <si>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</si>
  <si>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</si>
  <si>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</si>
  <si>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</si>
  <si>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</si>
  <si>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</si>
  <si>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</si>
  <si>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</si>
  <si>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</si>
  <si>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</si>
  <si>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</si>
  <si>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</si>
  <si>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</si>
  <si>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</si>
  <si>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</si>
  <si>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</si>
  <si>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</si>
  <si>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</si>
  <si>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</si>
  <si>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</si>
  <si>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</si>
  <si>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</si>
  <si>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</si>
  <si>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</si>
  <si>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</si>
  <si>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</si>
  <si>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</si>
  <si>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</si>
  <si>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</si>
  <si>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</si>
  <si>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</si>
  <si>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</si>
  <si>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</si>
  <si>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HRM100</t>
  </si>
  <si>
    <t>HRM2</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</si>
  <si>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</si>
  <si>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</si>
  <si>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</si>
  <si>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</si>
  <si>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</si>
  <si>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</si>
  <si>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</si>
  <si>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</si>
  <si>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</si>
  <si>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</si>
  <si>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</si>
  <si>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</si>
  <si>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HRM10</t>
  </si>
  <si>
    <t>Client side cache cleaning utility has not been implemented</t>
  </si>
  <si>
    <t>HRM11</t>
  </si>
  <si>
    <t>Site to site connection does not terminate outside the firewall</t>
  </si>
  <si>
    <t>HRM12</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</si>
  <si>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</si>
  <si>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</si>
  <si>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</si>
  <si>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</si>
  <si>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</si>
  <si>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</si>
  <si>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</si>
  <si>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</si>
  <si>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</si>
  <si>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</si>
  <si>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</si>
  <si>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</si>
  <si>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</si>
  <si>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</si>
  <si>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</si>
  <si>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</si>
  <si>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</si>
  <si>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</si>
  <si>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</si>
  <si>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</si>
  <si>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</si>
  <si>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</si>
  <si>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</si>
  <si>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</si>
  <si>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</si>
  <si>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</si>
  <si>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</si>
  <si>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</si>
  <si>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</si>
  <si>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</si>
  <si>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</si>
  <si>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</si>
  <si>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</si>
  <si>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</si>
  <si>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</si>
  <si>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</si>
  <si>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</si>
  <si>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</si>
  <si>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</si>
  <si>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</si>
  <si>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</si>
  <si>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</si>
  <si>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</si>
  <si>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</si>
  <si>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</si>
  <si>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</si>
  <si>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</si>
  <si>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</si>
  <si>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</si>
  <si>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</si>
  <si>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</si>
  <si>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</si>
  <si>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</si>
  <si>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</si>
  <si>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</si>
  <si>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</si>
  <si>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</si>
  <si>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</si>
  <si>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</si>
  <si>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</si>
  <si>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</si>
  <si>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</si>
  <si>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</si>
  <si>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</si>
  <si>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</si>
  <si>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</si>
  <si>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</si>
  <si>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</si>
  <si>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</si>
  <si>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</si>
  <si>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</si>
  <si>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</si>
  <si>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</si>
  <si>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</si>
  <si>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</si>
  <si>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</si>
  <si>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</si>
  <si>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</si>
  <si>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</si>
  <si>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</si>
  <si>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</si>
  <si>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</si>
  <si>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</si>
  <si>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</si>
  <si>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</si>
  <si>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HSC20</t>
  </si>
  <si>
    <t>HSC21</t>
  </si>
  <si>
    <t>Number of logon sessions are not managed appropriately</t>
  </si>
  <si>
    <t>HSC22</t>
  </si>
  <si>
    <t>VPN termination point is not sufficient</t>
  </si>
  <si>
    <t>HSC23</t>
  </si>
  <si>
    <t>Site survey has not been performed</t>
  </si>
  <si>
    <t>HSC24</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</si>
  <si>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</si>
  <si>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</si>
  <si>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</si>
  <si>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</si>
  <si>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</si>
  <si>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</si>
  <si>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</si>
  <si>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</si>
  <si>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</si>
  <si>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</si>
  <si>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</si>
  <si>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HSC31</t>
  </si>
  <si>
    <t>Collaborative computing devices are not deployed securely</t>
  </si>
  <si>
    <t>HSC32</t>
  </si>
  <si>
    <t>PKI certificates are not issued from an approved authority</t>
  </si>
  <si>
    <t>HSC33</t>
  </si>
  <si>
    <t>HSC34</t>
  </si>
  <si>
    <t>The production and development environments are not properly separated</t>
  </si>
  <si>
    <t>HSC35</t>
  </si>
  <si>
    <t>Procedures stored in the database are not encrypted</t>
  </si>
  <si>
    <t>System is configured to accept unwanted network connections</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</si>
  <si>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</si>
  <si>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</si>
  <si>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</si>
  <si>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</si>
  <si>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</si>
  <si>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</si>
  <si>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</si>
  <si>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</si>
  <si>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</si>
  <si>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</si>
  <si>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</si>
  <si>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</si>
  <si>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</si>
  <si>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</si>
  <si>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</si>
  <si>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</si>
  <si>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</si>
  <si>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</si>
  <si>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</si>
  <si>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</si>
  <si>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</si>
  <si>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</si>
  <si>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</si>
  <si>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</si>
  <si>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</si>
  <si>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</si>
  <si>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</si>
  <si>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</si>
  <si>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HSI16</t>
  </si>
  <si>
    <t>Agency network not properly protected from spam email</t>
  </si>
  <si>
    <t>HSI17</t>
  </si>
  <si>
    <t>Antivirus is not configured appropriately</t>
  </si>
  <si>
    <t>HSI18</t>
  </si>
  <si>
    <t>VM rollbacks are conducted while connected to the network</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</si>
  <si>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</si>
  <si>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</si>
  <si>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</si>
  <si>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</si>
  <si>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</si>
  <si>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</si>
  <si>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</si>
  <si>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</si>
  <si>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</si>
  <si>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</si>
  <si>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</si>
  <si>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</si>
  <si>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</si>
  <si>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</si>
  <si>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</si>
  <si>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</si>
  <si>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</si>
  <si>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</si>
  <si>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</si>
  <si>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</si>
  <si>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</si>
  <si>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</si>
  <si>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</si>
  <si>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</si>
  <si>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</si>
  <si>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</si>
  <si>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</si>
  <si>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</si>
  <si>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</si>
  <si>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</si>
  <si>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</si>
  <si>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</si>
  <si>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</si>
  <si>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</si>
  <si>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HTW6</t>
  </si>
  <si>
    <t>HMP1</t>
  </si>
  <si>
    <t>Media sanitization is not sufficient</t>
  </si>
  <si>
    <t>HPE1</t>
  </si>
  <si>
    <t>Printer does not lock and prevent access to the hard drive</t>
  </si>
  <si>
    <t>HPM1</t>
  </si>
  <si>
    <t xml:space="preserve">A senior information officer does not exist </t>
  </si>
  <si>
    <t xml:space="preserve">This SCSEM is used by the IRS Office of Safeguards to evaluate compliance with IRS Publication 1075 for agencies that have implemented DB2 database for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Selected set of security controls that satisfy the general security requirements of IRS Publication 1075.  Agencies must always assess the performance of these security controls to ensure that they are implemented correctly, operate correctly, and satisfy all minimum requirements of IRS Publication 1075 requirements.  Technology specific controls are specified in their respective tabs.       
DB2 v9.5 Test Cases - Test cases specific to DB2 9.5 for *NIX systems.  These should be tested in conjunction with the Gen Test Cases.    
DB2 v10 Test Cases - Test cases specific to DB2 10 for *NIX systems.  These should be tested in conjunction with the Gen Test Cases.
This SCSEM was created for the IRS Office of Safeguards based on the following resources.
▪ IRS Publication 1075, Tax Information Security Guidelines for Federal, State and Local Agencies (October 2014)
▪ NIST SP 800-53 Rev. 4, Recommended Security Controls for Federal Information Systems and Organizations (April 2013)
▪ CIS IBM DB2 v8,9,9.5 Benchmark v1.2.0
▪ CIS IBM DB2 v10 Benchmark v1.0.0
</t>
  </si>
  <si>
    <t>Network Location:</t>
  </si>
  <si>
    <t xml:space="preserve">Device Function: </t>
  </si>
  <si>
    <t>Internal</t>
  </si>
  <si>
    <t>External</t>
  </si>
  <si>
    <t>Stand-alone</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</si>
  <si>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</si>
  <si>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</si>
  <si>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</si>
  <si>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</si>
  <si>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</si>
  <si>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</si>
  <si>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</si>
  <si>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</si>
  <si>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</si>
  <si>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</si>
  <si>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</si>
  <si>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</si>
  <si>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</si>
  <si>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</si>
  <si>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</si>
  <si>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HCM45</t>
  </si>
  <si>
    <t>System configuration provides additional attack surface</t>
  </si>
  <si>
    <t>HCM46</t>
  </si>
  <si>
    <t>Agency does not centrally manage mobile device configuration</t>
  </si>
  <si>
    <t>HCM47</t>
  </si>
  <si>
    <t>System error messages display system configuration information</t>
  </si>
  <si>
    <t>HCM48</t>
  </si>
  <si>
    <t>Backup data is located on production systems</t>
  </si>
  <si>
    <t>HSA18</t>
  </si>
  <si>
    <t>Cloud vendor is not FedRAMP certified</t>
  </si>
  <si>
    <t>HSC37</t>
  </si>
  <si>
    <t>Network connection to third party system is not properly configured</t>
  </si>
  <si>
    <t>HSI32</t>
  </si>
  <si>
    <t>Virtual Switch (Vswitch) security parameters are set incorrectly</t>
  </si>
  <si>
    <t xml:space="preserve">Axway does not run on a dedicated platform </t>
  </si>
  <si>
    <t xml:space="preserve">Firewall rules are not reviewed or removed when no longer necessary </t>
  </si>
  <si>
    <t>An FTI system is directly routable to the internet via unencrypted protocols</t>
  </si>
  <si>
    <t>Network perimeter devices do not properly restrict traffic</t>
  </si>
  <si>
    <t>The data transfer agreement is not in place</t>
  </si>
  <si>
    <t>▪ Issue Codes</t>
  </si>
  <si>
    <t>A single issue code must be selected for each test case to calculate the weighted risk score.  The tester must perform this activity when executing each test.</t>
  </si>
  <si>
    <t>HAC4: FTI is not labeled and is commingled with non-FTI</t>
  </si>
  <si>
    <t>HAU3
HAU18</t>
  </si>
  <si>
    <t>HAU3: Audit logs are not being reviewed
HAU18: Audit logs are reviewed, but not per Pub 1075 requirements</t>
  </si>
  <si>
    <t>HAC14: Warning banner is insufficient
HAC38: Warning banner does not exist</t>
  </si>
  <si>
    <t>HAC14
HAC38</t>
  </si>
  <si>
    <t>Perform the following DB2 commands to obtain the version:
* Open the DB2 Command Window and type in db2level:
 $ db2level 
DB21085I Instance "DB2" uses "32" bits and DB2 code release "SQL09050" with level identifier "03010107". 
Informational tokens are "DB2 v9.5.0.808", "s071001", "NT3295", and Fix Pack "3".
Support Information can be found here:
http://www-01.ibm.com/support/docview.wss?uid=swg21168270</t>
  </si>
  <si>
    <t>HRM5: User sessions do not terminate after the Publication 1075 period of inactivity</t>
  </si>
  <si>
    <t xml:space="preserve">HSI27: Critical security patches have not been applied
HSI2: System patch level is insufficient
</t>
  </si>
  <si>
    <t>HSI27
HSI2</t>
  </si>
  <si>
    <t>11/31/2016</t>
  </si>
  <si>
    <t>Minor Format changes</t>
  </si>
  <si>
    <t xml:space="preserve"> ▪ SCSEM Subject: DB2 for Linux, Unix and Windows</t>
  </si>
  <si>
    <t>Checks to ensure system time is synchronized with an authoritative time server (e.g.. NIST, Naval Observatory, State Time Server)</t>
  </si>
  <si>
    <t>An authoritative (U.S. IRS approved source) time-server is used. Approved sources include the US Naval Observatory NTP servers, NIST Internet Time Service or State time servers.
The audit logs contain time and date of auditable events using the internal system clock.</t>
  </si>
  <si>
    <t>AC-12</t>
  </si>
  <si>
    <t>Session Termination</t>
  </si>
  <si>
    <t>Interview the DBA and review DB configurations to determine if there is a session termination after no more than 30 minutes of inactivity.</t>
  </si>
  <si>
    <t>The DB system terminates a remote session if there is a period of inactivity of  no more than 30 minutes.</t>
  </si>
  <si>
    <t>HAC61</t>
  </si>
  <si>
    <t>User rights and permissions are not adequately configured</t>
  </si>
  <si>
    <t>HAC62</t>
  </si>
  <si>
    <t>Host-based firewall is not configured according to industry standard best practice</t>
  </si>
  <si>
    <t>The agency's SSR does not address the current FTI environment</t>
  </si>
  <si>
    <t>Low-risk operating system settings are not configured securely</t>
  </si>
  <si>
    <t>Digital Signatures or PKI certificates are expired or revoked</t>
  </si>
  <si>
    <t>VLAN configurations do not utilize networking best practices</t>
  </si>
  <si>
    <t>The system's automatic update feature is not configured appropriately</t>
  </si>
  <si>
    <t>HSI33</t>
  </si>
  <si>
    <t>Memory protection mechanisms are not sufficient</t>
  </si>
  <si>
    <t>HSI34</t>
  </si>
  <si>
    <t>A file integrity checking mechanism does not exist</t>
  </si>
  <si>
    <t>HTC1</t>
  </si>
  <si>
    <t>The Windows 2000 server is unsupported</t>
  </si>
  <si>
    <t>HTC10</t>
  </si>
  <si>
    <t>The ASA firewall is not configured securely</t>
  </si>
  <si>
    <t>HTC100</t>
  </si>
  <si>
    <t>HTC11</t>
  </si>
  <si>
    <t>The RACF Mainframe is not configured securely</t>
  </si>
  <si>
    <t>HTC12</t>
  </si>
  <si>
    <t>The ACF2 Mainframe is not configured securely</t>
  </si>
  <si>
    <t>HTC13</t>
  </si>
  <si>
    <t>The Top Secret Mainframe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</si>
  <si>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</si>
  <si>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</si>
  <si>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</si>
  <si>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</si>
  <si>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</si>
  <si>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</si>
  <si>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</si>
  <si>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</si>
  <si>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</si>
  <si>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</si>
  <si>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</si>
  <si>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</si>
  <si>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</si>
  <si>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</si>
  <si>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</si>
  <si>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</si>
  <si>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</si>
  <si>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</si>
  <si>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</si>
  <si>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</si>
  <si>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</si>
  <si>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</si>
  <si>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</si>
  <si>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</si>
  <si>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</si>
  <si>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</si>
  <si>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</si>
  <si>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</si>
  <si>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</si>
  <si>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</si>
  <si>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</si>
  <si>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</si>
  <si>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</si>
  <si>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</si>
  <si>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</si>
  <si>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</si>
  <si>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</si>
  <si>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</si>
  <si>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</si>
  <si>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</si>
  <si>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</si>
  <si>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</si>
  <si>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</si>
  <si>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</si>
  <si>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</si>
  <si>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</si>
  <si>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</si>
  <si>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</si>
  <si>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</si>
  <si>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</si>
  <si>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</si>
  <si>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</si>
  <si>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</si>
  <si>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</si>
  <si>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</si>
  <si>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</si>
  <si>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</si>
  <si>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</si>
  <si>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</si>
  <si>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</si>
  <si>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</si>
  <si>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</si>
  <si>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</si>
  <si>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</si>
  <si>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</si>
  <si>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</si>
  <si>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</si>
  <si>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</si>
  <si>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</si>
  <si>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</si>
  <si>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</si>
  <si>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</si>
  <si>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</si>
  <si>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</si>
  <si>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</si>
  <si>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</si>
  <si>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</si>
  <si>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</si>
  <si>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</si>
  <si>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</si>
  <si>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</si>
  <si>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</si>
  <si>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</si>
  <si>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</si>
  <si>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</si>
  <si>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</si>
  <si>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</si>
  <si>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</si>
  <si>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</si>
  <si>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</si>
  <si>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</si>
  <si>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</si>
  <si>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</si>
  <si>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</si>
  <si>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</si>
  <si>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</si>
  <si>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</si>
  <si>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</si>
  <si>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</si>
  <si>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</si>
  <si>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</si>
  <si>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</si>
  <si>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</si>
  <si>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</si>
  <si>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</si>
  <si>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</si>
  <si>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Deleted lagging spaces from HAC40 and HSA14 in IC Table</t>
  </si>
  <si>
    <t>This table calculates all tests in the Gen Test Cases + DB2 v9.5 Tests Cases tabs.</t>
  </si>
  <si>
    <t>This table calculates all tests in the Gen Test Cases + DB2 v10 Tests Cases tabs.</t>
  </si>
  <si>
    <t>Sections below are automatically calculated.</t>
  </si>
  <si>
    <t xml:space="preserve">Network device allows telnet connections </t>
  </si>
  <si>
    <t>HMT19</t>
  </si>
  <si>
    <t>Management Operational and Technical controls are not implemented properly</t>
  </si>
  <si>
    <t>Publicly available systems contain FTI</t>
  </si>
  <si>
    <t>The Windows 2008 Standard Server is not configured securely</t>
  </si>
  <si>
    <t>The Windows 2012 Standard Server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</si>
  <si>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</si>
  <si>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</si>
  <si>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</si>
  <si>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</si>
  <si>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</si>
  <si>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</si>
  <si>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</si>
  <si>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</si>
  <si>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</si>
  <si>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</si>
  <si>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</si>
  <si>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</si>
  <si>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</si>
  <si>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</si>
  <si>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</si>
  <si>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</si>
  <si>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</si>
  <si>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</si>
  <si>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</si>
  <si>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</si>
  <si>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</si>
  <si>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</si>
  <si>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</si>
  <si>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</si>
  <si>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</si>
  <si>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</si>
  <si>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</si>
  <si>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</si>
  <si>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</si>
  <si>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</si>
  <si>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</si>
  <si>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</si>
  <si>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</si>
  <si>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</si>
  <si>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</si>
  <si>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</si>
  <si>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</si>
  <si>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</si>
  <si>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</si>
  <si>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</si>
  <si>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</si>
  <si>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</si>
  <si>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</si>
  <si>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</si>
  <si>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</si>
  <si>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</si>
  <si>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</si>
  <si>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</si>
  <si>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</si>
  <si>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</si>
  <si>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</si>
  <si>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</si>
  <si>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</si>
  <si>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</si>
  <si>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</si>
  <si>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</si>
  <si>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</si>
  <si>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</si>
  <si>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The creatab role is granted to authorized users only.</t>
  </si>
  <si>
    <t>Minor Content Changes</t>
  </si>
  <si>
    <t>Session terminations set to 30 minutes, account automated unlock set to 15 minutes, Issue code changes</t>
  </si>
  <si>
    <t>Internal Update</t>
  </si>
  <si>
    <t>HAC63</t>
  </si>
  <si>
    <t>Security profiles have not been established</t>
  </si>
  <si>
    <t>HSC38</t>
  </si>
  <si>
    <t>SSL inspection has not been implemented</t>
  </si>
  <si>
    <t>HSC39</t>
  </si>
  <si>
    <t xml:space="preserve">The communications protocol is not NIST 800-52 compliant </t>
  </si>
  <si>
    <t>HSI35</t>
  </si>
  <si>
    <t>Failover is not properly configured</t>
  </si>
  <si>
    <t>HSI36</t>
  </si>
  <si>
    <t>Malware analysis is not being performed</t>
  </si>
  <si>
    <t>Interview the DBA and verify how the database is designed to identify where FTI resides.  
Determine which data tables within the database contain FTI.  Ensure the data tables are clearly identified.
Determine if FTI is comingled with non-FTI data.
Note: The database schema may be examined to confirm the FTI labeling requirement.</t>
  </si>
  <si>
    <t xml:space="preserve">The diaglevel parameter is set to at least 3.
Expected Results:
Diagnostic error capture level (DIAGLEVEL) = 3 </t>
  </si>
  <si>
    <t>The diagpath parameter is set to a secure location.
Expected Results:
Diagnostic data directory path (DIAGPATH) = __</t>
  </si>
  <si>
    <t xml:space="preserve">The discover parameter the DB2 server will fulfill, is set to allow the DB2 server to only fulfill requests from clients that know the given instance name.
Expected Results:
Discovery mode (DISCOVER) = KNOWN </t>
  </si>
  <si>
    <t xml:space="preserve">The logarchmeth1 parameter is set to a secure location.
Expected Results:
First log archive method (LOGARCHMETH1) = DISK:C:DB2LOGS </t>
  </si>
  <si>
    <t xml:space="preserve">The logarchmeth2 parameter, which specifies the type of media used for the secondary destination of archived logs, is set to a secure location.
Expected Results:
Second log archive method (LOGARCHMETH2) = DISK:C:DB2LOGS2 </t>
  </si>
  <si>
    <t xml:space="preserve">The location pointed to by jdk_path parameter contains a current version of the JDK and is adequately secured.
Expected Results:
Java Development Kit Installation Path DAS (JDK_PATH) = C:Program FilesJava </t>
  </si>
  <si>
    <t>The sysmon_group only contains authorized users.
Expected Results:
SYSMON group name (SYSMON_GROUP) = DB2MON</t>
  </si>
  <si>
    <t>Datalinks support is disabled
Expected Results:
Data Links support (DATALINKS) = NO</t>
  </si>
  <si>
    <t>HAC40</t>
  </si>
  <si>
    <t>Use of emergency userIDs is not properly controlled</t>
  </si>
  <si>
    <t>Audit records are not timestamped</t>
  </si>
  <si>
    <t>Non local maintenance is not implemented securely</t>
  </si>
  <si>
    <t>HSA14</t>
  </si>
  <si>
    <t>Datawarehouse has insecure connections</t>
  </si>
  <si>
    <t>HSI15</t>
  </si>
  <si>
    <t>Alerts are not acknowledged and/or logged</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</si>
  <si>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</si>
  <si>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</si>
  <si>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</si>
  <si>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</si>
  <si>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</si>
  <si>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</si>
  <si>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</si>
  <si>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</si>
  <si>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</si>
  <si>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</si>
  <si>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</si>
  <si>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</si>
  <si>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</si>
  <si>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</si>
  <si>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</si>
  <si>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</si>
  <si>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</si>
  <si>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</si>
  <si>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HTC89</t>
  </si>
  <si>
    <t>The Apache 2.2 web server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</si>
  <si>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</si>
  <si>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</si>
  <si>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</si>
  <si>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</si>
  <si>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</si>
  <si>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</si>
  <si>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</si>
  <si>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</si>
  <si>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</si>
  <si>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</si>
  <si>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</si>
  <si>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</si>
  <si>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</si>
  <si>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</si>
  <si>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</si>
  <si>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</si>
  <si>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</si>
  <si>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</si>
  <si>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03/031/2019</t>
  </si>
  <si>
    <t xml:space="preserve">Expected Results:
The warning banner is compliant with IRS guidelines and contains the following 4 elements:
1) the system contains US government information
2) users actions are monitored and audited
3) unauthorized use of the system is prohibited 
4) unauthorized use of the system is subject to criminal and civil penalties
</t>
  </si>
  <si>
    <t>AC-7</t>
  </si>
  <si>
    <t>Unsuccessful Logon Attempts</t>
  </si>
  <si>
    <t>Examine</t>
  </si>
  <si>
    <t>Examine user account settings and determine if all accounts are locked from the device after no more than three unsuccessful consecutive attempts.</t>
  </si>
  <si>
    <t>System accounts are locked after three consecutive incorrect attempts.</t>
  </si>
  <si>
    <t>HAC15: User accounts not locked out after 3 unsuccessful login attempts</t>
  </si>
  <si>
    <t>DB2GEN-24</t>
  </si>
  <si>
    <t>DB2v9.7-01</t>
  </si>
  <si>
    <t>DB2v9.7-02</t>
  </si>
  <si>
    <t>DB2v9.7-03</t>
  </si>
  <si>
    <t>DB2v9.7-04</t>
  </si>
  <si>
    <t>DB2v9.7-05</t>
  </si>
  <si>
    <t>DB2v9.7-06</t>
  </si>
  <si>
    <t>DB2v9.7-07</t>
  </si>
  <si>
    <t>DB2v9.7-08</t>
  </si>
  <si>
    <t>DB2v9.7-09</t>
  </si>
  <si>
    <t>DB2v9.7-10</t>
  </si>
  <si>
    <t>DB2v9.7-11</t>
  </si>
  <si>
    <t>DB2v9.7-12</t>
  </si>
  <si>
    <t>DB2v9.7-13</t>
  </si>
  <si>
    <t>DB2v9.7-14</t>
  </si>
  <si>
    <t>DB2v9.7-15</t>
  </si>
  <si>
    <t>DB2v9.7-16</t>
  </si>
  <si>
    <t>DB2v9.7-17</t>
  </si>
  <si>
    <t>DB2v9.7-18</t>
  </si>
  <si>
    <t>DB2v9.7-19</t>
  </si>
  <si>
    <t>DB2v9.7-20</t>
  </si>
  <si>
    <t>DB2v9.7-21</t>
  </si>
  <si>
    <t>DB2v9.7-22</t>
  </si>
  <si>
    <t>DB2v9.7-23</t>
  </si>
  <si>
    <t>DB2v9.7-24</t>
  </si>
  <si>
    <t>DB2v9.7-25</t>
  </si>
  <si>
    <t>DB2v9.7-26</t>
  </si>
  <si>
    <t>DB2v9.7-27</t>
  </si>
  <si>
    <t>DB2v9.7-28</t>
  </si>
  <si>
    <t>DB2v9.7-29</t>
  </si>
  <si>
    <t>DB2v9.7-30</t>
  </si>
  <si>
    <t>DB2v9.7-31</t>
  </si>
  <si>
    <t>DB2v9.7-32</t>
  </si>
  <si>
    <t>DB2v9.7-33</t>
  </si>
  <si>
    <t>DB2v9.7-34</t>
  </si>
  <si>
    <t>DB2v9.7-35</t>
  </si>
  <si>
    <t>DB2v9.7-36</t>
  </si>
  <si>
    <t>DB2v9.7-37</t>
  </si>
  <si>
    <t>DB2v9.7-38</t>
  </si>
  <si>
    <t>DB2v9.7-39</t>
  </si>
  <si>
    <t>DB2v9.7-40</t>
  </si>
  <si>
    <t>DB2v9.7-41</t>
  </si>
  <si>
    <t>DB2v9.7-42</t>
  </si>
  <si>
    <t>DB2v9.7-43</t>
  </si>
  <si>
    <t>DB2v9.7-44</t>
  </si>
  <si>
    <t>DB2v9.7-45</t>
  </si>
  <si>
    <t>DB2v9.7-46</t>
  </si>
  <si>
    <t>DB2v9.7-47</t>
  </si>
  <si>
    <t>DB2v9.7-48</t>
  </si>
  <si>
    <t>DB2v9.7-49</t>
  </si>
  <si>
    <t>DB2v9.7-50</t>
  </si>
  <si>
    <t>DB2v9.7-51</t>
  </si>
  <si>
    <t>DB2v9.7-52</t>
  </si>
  <si>
    <t>DB2v9.7-53</t>
  </si>
  <si>
    <t>DB2v9.7-54</t>
  </si>
  <si>
    <t>DB2v9.7-55</t>
  </si>
  <si>
    <t>DB2v9.7-56</t>
  </si>
  <si>
    <t>DB2v9.7-57</t>
  </si>
  <si>
    <t>DB2v9.7-58</t>
  </si>
  <si>
    <t>DB2v9.7-59</t>
  </si>
  <si>
    <t>DB2v9.7-60</t>
  </si>
  <si>
    <t>DB2v9.7-61</t>
  </si>
  <si>
    <t>DB2v9.7-62</t>
  </si>
  <si>
    <t>DB2v9.7-63</t>
  </si>
  <si>
    <t>DB2v9.7-64</t>
  </si>
  <si>
    <t>DB2v9.7-65</t>
  </si>
  <si>
    <t>DB2v9.7-66</t>
  </si>
  <si>
    <t>DB2v9.7-67</t>
  </si>
  <si>
    <t>DB2v9.7-68</t>
  </si>
  <si>
    <t>DB2v9.7-69</t>
  </si>
  <si>
    <t>DB2v9.7-70</t>
  </si>
  <si>
    <t>DB2v9.7-71</t>
  </si>
  <si>
    <t>DB2v9.7-72</t>
  </si>
  <si>
    <t>DB2v9.7-73</t>
  </si>
  <si>
    <t>DB2v9.7-74</t>
  </si>
  <si>
    <t>DB2v9.7-75</t>
  </si>
  <si>
    <t>DB2v9.7-76</t>
  </si>
  <si>
    <t>DB2v9.7-77</t>
  </si>
  <si>
    <t>The DB2 instance is current with all fix packs.</t>
  </si>
  <si>
    <t>Inernal Updates</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</si>
  <si>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</si>
  <si>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</si>
  <si>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</si>
  <si>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</si>
  <si>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</si>
  <si>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</si>
  <si>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Multi-factor authentication is not required for external or remote access</t>
  </si>
  <si>
    <t>Multi-factor authentication is not required to access FTI via personal devices</t>
  </si>
  <si>
    <t>HRM20</t>
  </si>
  <si>
    <t>Multi-factor authentication is not properly configured for external or remote access</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</si>
  <si>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</si>
  <si>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</si>
  <si>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</si>
  <si>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</si>
  <si>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</si>
  <si>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</si>
  <si>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</si>
  <si>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</si>
  <si>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</si>
  <si>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</si>
  <si>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Perform the following DB2 commands to obtain the version:
* Open the DB2 Command Window and type in db2level:
$ db2level 
DB21085I Instance "DB2" uses "32" bits and DB2 code release "SQL09050" with level identifier "03010107". 
Informational tokens are "DB2 v9.5.0.808", "s071001", "NT3295", and Fix Pack "3".
Up to date fixpak information can be found here:
http://www-01.ibm.com/support/docview.wss?uid=swg27007053</t>
  </si>
  <si>
    <t>Perform the following DB2 commands to obtain the value for this setting:
For MS Windows:
* Connect to the DB2 host
* 2. Right-click on the %DB2PATH%sqllib directory
* 3. Choose _Properties_
* 4. Select the _Security_ tab
* 5. Review access from all non-administrator accounts
For Unix:
* Connect to the DB2 host
* Change to the $DB2PATH/sqllib directory
* Change the permission level of the directory
OS =&gt; ls -al</t>
  </si>
  <si>
    <t>Perform the following to determine if the audit buffer is set as recommended:
* Attach to the DB2 instance.
db2 =&gt; attach to $DB2INSTANCE 
* Run the following command from the DB2 command window:
db2 =&gt; get database manager configuration 
* Locate AUDIT_BUF_SZ value in the output:
db2 =&gt; get database manager configuration 
db2 =&gt; 
 Audit buffer size (4KB) (AUDIT_BUF_SZ) = 1000 
Note: AUDIT_BUF_SZ is set to 1000 in the above output.</t>
  </si>
  <si>
    <t>Perform the following to determine if the authentication mechanism is set as recommended:
* Attach to the DB2 instance.
db2 =&gt; attach to $DB2INSTANCE 
* Run the following command from the DB2 command window:
db2 =&gt; get database manager configuration 
* Locate the AUTHENTICATION value in the output:
db2 =&gt; get database manager configuration db2 =&gt; Database manager authentication (AUTHENTICATION) = DATA_ENCRYPT 
Note: AUTHENTICATION is set to DATA_ENCRYPT in the above output.</t>
  </si>
  <si>
    <t>Perform the following to determine if explicitly authorization is required to catalog and uncatalog databases and nodes:
* Attach to the DB2 instance.
db2 =&gt; attach to $DB2INSTANCE 
* Run the following command from the DB2 command window:
db2 =&gt; get database manager configuration 
* Locate the value of CATALOG_NOAUTH in the output:
db2 =&gt; get database manager configuration 
db2 =&gt; 
 Cataloging allowed without authority (CATALOG_NOAUTH) = NO 
Note: CATALOG_NOAUTH is set to NO in the above output.</t>
  </si>
  <si>
    <t>Perform the following DB2 commands to obtain the value for this setting:
For MS Windows:
* Connect to the DB2 host
* Right-click over the file directory
* Choose _Properties_
* Select the _Security_ tab
* Review access from all non-administrator accounts
For Unix:
* Connect to the DB2 host
* Change to the file directory
* Review the permission level of the directory
OS =&gt; ls -al</t>
  </si>
  <si>
    <t>Perform the following DB2 commands to obtain the value for this setting:
* Attach to the DB2 instance.
db2 =&gt; attach to $DB2INSTANCE 
* Run the following command from the DB2 command window:
db2 =&gt; get database manager configuration 
* Locate the DIAGLEVEL value in the output:
db2 =&gt; get database manager configuration 
db2 =&gt; 
 Diagnostic error capture level (DIAGLEVEL) = 3 
Note: DIAGLEVEL is set to 3 in the above output.</t>
  </si>
  <si>
    <t>Perform the following DB2 commands to obtain the value for this setting:
* Attach to the DB2 instance.
db2 =&gt; attach to $DB2INSTANCE 
* Run the following command from the DB2 command window:
db2 =&gt; get database manager configuration 
* Locate the DIAGPATH value in the output:
db2 =&gt; get database manager configuration 
db2 =&gt; 
 Diagnostic data directory path (DIAGPATH) = __</t>
  </si>
  <si>
    <t>Perform the following DB2 commands to obtain the value for this setting:
* Attach to the DB2 instance. 
db2 =&gt; attach to $DB2INSTANCE 
* Run the following command from the DB2 command window:
db2 =&gt; get database manager configuration 
* Locate the DISCOVER value in the output:
db2 =&gt; get database manager configuration 
db2 =&gt; 
 Discovery mode (DISCOVER) = KNOWN 
Note: DISCOVER is set to KNOWN in the above output.</t>
  </si>
  <si>
    <t>Perform the following DB2 commands to obtain the value for this setting:
* Attach to the DB2 instance.
db2 =&gt; attach to $DB2INSTANCE 
* Run the following command from the DB2 command window:
db2 =&gt; get database manager configuration 
* Locate the DISCOVER_INST is value in the output:
db2 =&gt; get database manager configuration 
db2 =&gt; 
 Discover server instance (DISCOVER_INST) = DISABLE 
Note: DISCOVER_INST is set to DISABLE in the above output.</t>
  </si>
  <si>
    <t>Perform the following DB2 commands to obtain the value for this setting:
* Attach to the DB2 instance.
db2 =&gt; attach to $DB2INSTANCE 
* Run the following command from the DB2 command window:
db2 =&gt; get database manager configuration 
* Locate the FED_NOAUTH value in the output:
db2 =&gt; get database manager configuration 
db2 =&gt; 
 Bypass federated authentication (FED_NOAUTH) = NO 
Note: FED_NOAUTH is set to NO in the above output.</t>
  </si>
  <si>
    <t>Perform the following DB2 commands to obtain the value for this setting:
* Attach to the DB2 instance.
db2 =&gt; attach to $DB2INSTANCE 
* Run the following command from the DB2 command window:
db2 =&gt; get database manager configuration 
* Locate the HEALTH_MON value in the output:
db2 =&gt; get database manager configuration 
db2 =&gt; 
 Monitor health of instance and databases (HEALTH_MON) = ON 
Note: HEALTH_MON is set to ON in the above output.</t>
  </si>
  <si>
    <t>Perform the following DB2 commands to obtain the value for this setting:
* Attach to the DB2 instance.
db2 =&gt; attach to $DB2INSTANCE 
* Run the following command from the DB2 command window:
db2 =&gt; get database manager configuration 
* Locate the KEEPFENCED value in the output:
db2 =&gt; get database manager configuration 
db2 =&gt; 
 Keep fenced process (KEEPFENCED) = NO 
Note: KEEPFENCED is set to NO in the above output.</t>
  </si>
  <si>
    <t>the following DB2 commands to obtain the value for this setting:
* Attach to the DB2 instance.
db2 =&gt; attach to $DB2INSTANCE 
* Run the following command from the DB2 command window:
db2 =&gt; get database manager configuration 
* Locate the NOTIFYLEVEL value in the output:
db2 =&gt; get database manager configuration
db2 =&gt; 
 Notify Level (NOTIFYLEVEL) = 3 
Note: NOTIFYLEVEL is set to 3 in the above output.</t>
  </si>
  <si>
    <t>Perform the following DB2 commands to obtain the value for this setting:
* Connect to the DB2 database.
db2 =&gt; connect to $DB2DATABASE user $USERNAME using $PASSWORD 
* Run the following command from the DB2 command window:
db2 =&gt; get database configuration 
* Locate the LOGARCHMETH1 value in the output:
db2 =&gt; get database configuration 
db2 =&gt; 
 First log archive method (LOGARCHMETH1) = DISK:C:DB2LOGS 
Note: LOGARCHMETH1 is set to DISK:C:DB2LOGS in the above output.</t>
  </si>
  <si>
    <t>Perform the following DB2 commands to obtain the value for this setting:
For MS Windows:
* Follow the Audit steps in section Establish secure archive log location to obtain the primary archive log directory.
* Connect to the DB2 host
* Right-click on the directory obtained in step #1
* Choose _Properties_
* Select the _Security_ tab
* Review access from all non-administrator accounts
For Unix:
* Right-click on the directory obtained in step #1.
* Connect to the DB2 host
* Change to the directory obtained in step #1
* Review the permission level of the directory
OS =&gt; ls -al</t>
  </si>
  <si>
    <t>Perform the following DB2 commands to obtain the value for this setting:
* Connect to the DB2 database.
db2 =&gt; connect to $DB2DATABASE user $USERNAME using $PASSWORD 
* Run the following command from the DB2 command window:
db2 =&gt; get database configuration 
* Locate the LOGARCHMETH2 value in the output:
db2 =&gt; get database configuration 
db2 =&gt; 
 Second log archive method (LOGARCHMETH2) = DISK:C:DB2LOGS2 
Note: LOGARCHMETH2 is set to DISK:C:DB2LOGS2 in the above output.</t>
  </si>
  <si>
    <t>Perform the following DB2 commands to obtain the value for this setting:
For MS Windows:
* Follow the Audit steps in section Establish secure secondary archive location to obtain the primary archive log directory.
* Connect to the DB2 host
* Right-click on the directory obtained in step #1
* Choose _Properties_
* Select the _Security_ tab
* Review access from all non-administrator accounts
For Unix:
* Follow the Audit steps in section Establish secure secondary archive location to obtain the primary archive log directory.
* Connect to the DB2 host
* Change to the directory obtained in step #1
* Review the permission level of the directory
OS =&gt; ls -al</t>
  </si>
  <si>
    <t>Perform the following DB2 commands to obtain the value for this setting:
* Connect to the DB2 database.
db2 =&gt; connect to $DB2DATABASE user $USERNAME using $PASSWORD 
* Run the following command from the DB2 command window:
db2 =&gt; get database configuration 
* Locate the FAILARCHPATH value in the output:
db2 =&gt; get database configuration 
db2 =&gt; 
 Failover log archive path (FAILARCHPATH) = __ 
Note: FAILARCHPATH is set to a valid path in the above output.</t>
  </si>
  <si>
    <t>Perform the following DB2 commands to obtain the value for this setting:
* Connect to the DB2 database.
db2 =&gt; connect to $DB2DATABASE user $USERNAME using $PASSWORD 
* Run the following command from the DB2 command window:
db2 =&gt; get database configuration 
* Locate the MIRRORLOGPATH value in the output:
db2 =&gt; get database configuration 
db2 =&gt; 
 Mirror log path (MIRRORLOGPATH) = C:DB2MIRRORLOGS 
Note: MIRRORLOGPATH is set to C:DB2MIRRORLOGS in the above output.</t>
  </si>
  <si>
    <t>Perform the following DB2 commands to obtain the value for this setting:
* Attach to the DB2 instance
db2 =&gt; attach to $DB2INSTANCE 
* Run the following command from the DB2 command window:
db2 =&gt; get admin configuration 
* Locate this value in the output:
db2 =&gt; get admin configuration 
db2 =&gt; 
 DAS Administration Authority Group Name (DASADM_GROUP) = DASADM 
Note: DASADM_GROUP is set to DASADM in the above output.</t>
  </si>
  <si>
    <t>Perform the following DB2 commands to obtain the value for this setting:
* Attach to the DB2 instance
db2 =&gt; attach to $DB2INSTANCE 
* Run the following command from the DB2 command window:
db2 =&gt; get admin configuration 
* Locate this value in the output:
db2 =&gt; get admin configuration 
db2 =&gt; 
 DAS Discovery Mode (DISCOVER) = DISABLE 
Note: DISCOVER is set to DISABLE in the above output.</t>
  </si>
  <si>
    <t>the following DB2 commands to obtain the value for this setting:
* Attach to the DB2 instance
db2 =&gt; attach to $DB2INSTANCE 
* Run the following command from the DB2 command window:
db2 =&gt; get admin configuration 
* Locate this value in the output:
db2 =&gt; get admin configuration 
db2 =&gt; 
 Execute Expired Tasks (EXEC_EXP_TASK) = NO 
Note: EXEC_EXP_TASK is set to NO in the above output.</t>
  </si>
  <si>
    <t>Perform the following DB2 commands to obtain the value for this setting:
* Attach to the DB2 instance
db2 =&gt; attach to $DB2INSTANCE 
* Run the following command from the DB2 command window:
db2 =&gt; get admin configuration 
* Locate this value in the output:
db2 =&gt; get admin configuration 
db2 =&gt; 
 Java Development Kit Installation Path DAS (JDK_PATH) = C:Program FilesJava 
Note: JDK_PATH is set to C:Program FilesJava in the above output.</t>
  </si>
  <si>
    <t>Perform the following DB2 commands to obtain the value for this setting:
* Attach to the DB2 instance
db2 =&gt; attach to $DB2INSTANCE 
* Run the following command from the DB2 command window:
db2 =&gt; get admin configuration 
* Locate this value in the output:
db2 =&gt; get admin configuration 
db2 =&gt; 
 Java Development Kit Installation Path DAS (JDK_64_PATH) = C:Program FilesJava 
Note: AJDK_64_PATH is set to C:Program FilesJava in the above output.</t>
  </si>
  <si>
    <t>Perform the following DB2 commands to obtain the value for this setting:
* Attach to the DB2 instance
db2 =&gt; attach to $DB2INSTANCE 
* Run the following command from the DB2 command window:
db2 =&gt; get admin configuration 
* Locate this value in the output:
db2 =&gt; get admin configuration 
db2 =&gt; 
 Scheduler Mode (SCHED_ENABLE) = OFF 
Note: SCHED_ENABLE is set to OFF in the above output.</t>
  </si>
  <si>
    <t>Perform the following DB2 commands to obtain the value for this setting:
* Connect to the DB2 database.
db2 =&gt; connect to $DB2DATABASE user $USERNAME using $PASSWORD 
* Run the following command from the DB2 command window:
db2 =&gt; select grantee from sysibm.systabauth where tcreator = 'SYSCAT' and ttname = 'AUDITPOLICIES' and grantee = 'PUBLIC'</t>
  </si>
  <si>
    <t>Perform the following DB2 commands to obtain the value for this setting:
* Connect to the DB2 database.
db2 =&gt; connect to $DB2DATABASE user $USERNAME using $PASSWORD 
* Run the following command from the DB2 command window:
db2 =&gt; select grantee from sysibm.systabauth where tcreator = 'SYSCAT' and ttname = 'AUDITUSE'Restrict Access to SYSCAT.DBAUTH and grantee = 'PUBLIC'</t>
  </si>
  <si>
    <t>Perform the following DB2 commands to obtain the value for this setting:
* Connect to the DB2 database.
db2 =&gt; connect to $DB2DATABASE user $USERNAME using $PASSWORD 
* Run the following command from the DB2 command window:
db2 =&gt; select grantee from sysibm.systabauth where tcreator = 'SYSCAT' and ttname = 'DBAUTH' and grantee = 'PUBLIC'</t>
  </si>
  <si>
    <t>Perform the following DB2 commands to obtain the value for this setting:
* Connect to the DB2 database.
db2 =&gt; connect to $DB2DATABASE user $USERNAME using $PASSWORD 
* Run the following command from the DB2 command window:
db2 =&gt; select grantee from sysibm.systabauth where tcreator = 'SYSCAT' and ttname = 'COLAUTH' and grantee = 'PUBLIC'</t>
  </si>
  <si>
    <t>Perform the following DB2 commands to obtain the value for this setting:
* Connect to the DB2 database.
db2 =&gt; connect to $DB2DATABASE user $USERNAME using $PASSWORD 
* Run the following command from the DB2 command window:
db2 =&gt; select grantee from sysibm.systabauth where tcreator = 'SYSCAT' and ttname = 'EVENTS' and grantee = 'PUBLIC'</t>
  </si>
  <si>
    <t>Perform the following DB2 commands to obtain the value for this setting:
* Connect to the DB2 database.
db2 =&gt; connect to $DB2DATABASE user $USERNAME using $PASSWORD 
* Run the following command from the DB2 command window:
db2 =&gt; select grantee from sysibm.systabauth where tcreator = 'SYSCAT' and ttname = 'EVENTTABLES' and grantee = 'PUBLIC'</t>
  </si>
  <si>
    <t>Perform the following DB2 commands to obtain the value for this setting:
* Connect to the DB2 database.
db2 =&gt; connect to $DB2DATABASE user $USERNAME using $PASSWORD 
* Run the following command from the DB2 command window:
db2 =&gt; select grantee from sysibm.systabauth where tcreator = 'SYSCAT' and ttname = 'ROUTINES' and grantee = 'PUBLIC'</t>
  </si>
  <si>
    <t>Perform the following DB2 commands to obtain the value for this setting:
* Connect to the DB2 database.
db2 =&gt; connect to $DB2DATABASE user $USERNAME using $PASSWORD 
* Run the following command from the DB2 command window:
db2 =&gt; select grantee from sysibm.systabauth where tcreator = 'SYSCAT' and ttname = 'INDEXAUTH' and grantee = 'PUBLIC'</t>
  </si>
  <si>
    <t>Perform the following DB2 commands to obtain the value for this setting:
* Connect to the DB2 database.
db2 =&gt; connect to $DB2DATABASE user $USERNAME using $PASSWORD 
* Run the following command from the DB2 command window:
db2 =&gt; select grantee from sysibm.systabauth where tcreator = 'SYSCAT' and ttname = 'PACKAGEAUTH' and grantee = 'PUBLIC'</t>
  </si>
  <si>
    <t>Perform the following DB2 commands to obtain the value for this setting:
* Connect to the DB2 database.
db2 =&gt; connect to $DB2DATABASE user $USERNAME using $PASSWORD 
* Run the following command from the DB2 command window:
db2 =&gt; select grantee from sysibm.systabauth where tcreator = 'SYSCAT' and ttname = 'PACKAGES' and grantee = 'PUBLIC'</t>
  </si>
  <si>
    <t>Perform the following DB2 commands to obtain the value for this setting:
* Connect to the DB2 database.
db2 =&gt; connect to $DB2DATABASE user $USERNAME using $PASSWORD 
* Run the following command from the DB2 command window:
db2 =&gt; select grantee from sysibm.systabauth where tcreator = 'SYSCAT' and ttname = 'PASSTHRUAUTH' and grantee = 'PUBLIC'</t>
  </si>
  <si>
    <t>Perform the following DB2 commands to obtain the value for this setting:
* Connect to the DB2 database.
db2 =&gt; connect to $DB2DATABASE user $USERNAME using $PASSWORD 
* Run the following command from the DB2 command window:
db2 =&gt; select grantee from sysibm.systabauth where tcreator = 'SYSCAT' and ttname = 'SECURITYLABELACCESS' and grantee = 'PUBLIC'</t>
  </si>
  <si>
    <t>Perform the following DB2 commands to obtain the value for this setting:
* Connect to the DB2 database.
db2 =&gt; connect to $DB2DATABASE user $USERNAME using $PASSWORD 
* Run the following command from the DB2 command window:
db2 =&gt; select grantee from sysibm.systabauth where tcreator = 'SYSCAT' and ttname = 'SECURITYLABELCOMPONENTELEMENTS' and grantee = 'PUBLIC'</t>
  </si>
  <si>
    <t>Perform the following DB2 commands to obtain the value for this setting:
* Connect to the DB2 database.
db2 =&gt; connect to $DB2DATABASE user $USERNAME using $PASSWORD 
* Run the following command from the DB2 command window:
db2 =&gt; select grantee from sysibm.systabauth where tcreator = 'SYSCAT' and ttname = 'SECURITYLABELCOMPONENTS' and grantee = 'PUBLIC'</t>
  </si>
  <si>
    <t>Perform the following DB2 commands to obtain the value for this setting:
* Connect to the DB2 database.
db2 =&gt; connect to $DB2DATABASE user $USERNAME using $PASSWORD 
* Run the following command from the DB2 command window:
db2 =&gt; select grantee from sysibm.systabauth where tcreator = 'SYSCAT' and ttname = 'SECURITYLABELS' and grantee = 'PUBLIC'</t>
  </si>
  <si>
    <t>Perform the following DB2 commands to obtain the value for this setting:
* Connect to the DB2 database.
db2 =&gt; connect to $DB2DATABASE user $USERNAME using $PASSWORD 
* Run the following command from the DB2 command window:
db2 =&gt; select grantee from sysibm.systabauth where tcreator = 'SYSCAT' and ttname = 'SECURITYPOLICIES' and grantee = 'PUBLIC'</t>
  </si>
  <si>
    <t>Perform the following DB2 commands to obtain the value for this setting:
* Connect to the DB2 database.
db2 =&gt; connect to $DB2DATABASE user $USERNAME using $PASSWORD 
* Run the following command from the DB2 command window:
db2 =&gt; select grantee from sysibm.systabauth where tcreator = 'SYSCAT' and ttname = 'SECURITYPOLICYCOMPONENTRULES' and grantee = 'PUBLIC'</t>
  </si>
  <si>
    <t>Perform the following DB2 commands to obtain the value for this setting:
* Connect to the DB2 database.
db2 =&gt; connect to $DB2DATABASE user $USERNAME using $PASSWORD 
* Run the following command from the DB2 command window:
db2 =&gt; select grantee from sysibm.systabauth where tcreator = 'SYSCAT' and ttname = 'SECURITYPOLICYEXEMPTIONS' and grantee = 'PUBLIC'</t>
  </si>
  <si>
    <t>Perform the following DB2 commands to obtain the value for this setting:
* Connect to the DB2 database.
db2 =&gt; connect to $DB2DATABASE user $USERNAME using $PASSWORD 
* Run the following command from the DB2 command window:
db2 =&gt; select grantee from sysibm.systabauth where tcreator = 'SYSCAT' and ttname = 'SURROGATEAUTHIDS' and grantee = 'PUBLIC'</t>
  </si>
  <si>
    <t>Perform the following DB2 commands to obtain the value for this setting:
* Connect to the DB2 database.
db2 =&gt; connect to $DB2DATABASE user $USERNAME using $PASSWORD 
* Run the following command from the DB2 command window:
db2 =&gt; select grantee from sysibm.systabauth where tcreator = 'SYSCAT' and ttname = 'ROLEAUTH' and grantee = 'PUBLIC'</t>
  </si>
  <si>
    <t>Perform the following DB2 commands to obtain the value for this setting:
* Connect to the DB2 database.
db2 =&gt; connect to $DB2DATABASE user $USERNAME using $PASSWORD 
* Run the following command from the DB2 command window:
db2 =&gt; select grantee from sysibm.systabauth where tcreator = 'SYSCAT' and ttname = 'ROLES' and grantee = 'PUBLIC'</t>
  </si>
  <si>
    <t>Perform the following DB2 commands to obtain the value for this setting:
* Connect to the DB2 database.
db2 =&gt; connect to $DB2DATABASE user $USERNAME using $PASSWORD 
* Run the following command from the DB2 command window:
db2 =&gt; select grantee from sysibm.systabauth where tcreator = 'SYSCAT' and ttname = 'ROUTINEAUTH' and grantee = 'PUBLIC'</t>
  </si>
  <si>
    <t>Perform the following DB2 commands to obtain the value for this setting:
* Connect to the DB2 database.
db2 =&gt; connect to $DB2DATABASE user $USERNAME using $PASSWORD 
* Run the following command from the DB2 command window:
db2 =&gt; select grantee from sysibm.systabauth where tcreator = 'SYSCAT' and ttname = 'SCHEMAAUTH' and grantee = 'PUBLIC'</t>
  </si>
  <si>
    <t>Perform the following DB2 commands to obtain the value for this setting:
* Connect to the DB2 database.
db2 =&gt; connect to $DB2DATABASE user $USERNAME using $PASSWORD 
* Run the following command from the DB2 command window:
db2 =&gt; select grantee from sysibm.systabauth where tcreator = 'SYSCAT' and ttname = 'SCHEMATA' and grantee = 'PUBLIC'</t>
  </si>
  <si>
    <t>Perform the following DB2 commands to obtain the value for this setting:
* Connect to the DB2 database.
db2 =&gt; connect to $DB2DATABASE user $USERNAME using $PASSWORD 
* Run the following command from the DB2 command window:
db2 =&gt; select grantee from sysibm.systabauth where tcreator = 'SYSCAT' and ttname = 'SEQUENCEAUTH' and grantee = 'PUBLIC'</t>
  </si>
  <si>
    <t>Perform the following DB2 commands to obtain the value for this setting:
* Connect to the DB2 database.
db2 =&gt; connect to $DB2DATABASE user $USERNAME using $PASSWORD 
* Run the following command from the DB2 command window:
db2 =&gt; select grantee from sysibm.systabauth where tcreator = 'SYSCAT' and ttname = 'STATEMENTS' and grantee = 'PUBLIC'</t>
  </si>
  <si>
    <t>Perform the following DB2 commands to obtain the value for this setting:
* Connect to the DB2 database.
db2 =&gt; connect to $DB2DATABASE user $USERNAME using $PASSWORD 
* Run the following command from the DB2 command window:
db2 =&gt; select grantee from sysibm.systabauth where tcreator = 'SYSCAT' and ttname = 'PROCEDURES' and grantee = 'PUBLIC'</t>
  </si>
  <si>
    <t>Perform the following DB2 commands to obtain the value for this setting:
* Connect to the DB2 database.
db2 =&gt; connect to $DB2DATABASE user $USERNAME using $PASSWORD 
* Run the following command from the DB2 command window:
db2 =&gt; select grantee from sysibm.systabauth where tcreator = 'SYSCAT' and ttname = 'TABAUTH' and grantee = 'PUBLIC'</t>
  </si>
  <si>
    <t>Perform the following DB2 commands to obtain the value for this setting:
* Connect to the DB2 database.
db2 =&gt; connect to $DB2DATABASE user $USERNAME using $PASSWORD 
* Run the following command from the DB2 command window:
db2 =&gt; select grantee from sysibm.systabauth where tcreator = 'SYSCAT' and ttname = 'TBSPACEAUTH' and grantee = 'PUBLIC'</t>
  </si>
  <si>
    <t>Perform the following DB2 commands to obtain the value for this setting:
* Attach to the DB2 instance.
db2 =&gt; attach to $DB2INSTANCE 
* Run the following command from the DB2 command window:
db2 =&gt; get database manager configuration 
* Locate the SYSMAINT_GROUP value in the output:
db2 =&gt; get database manager configuration 
db2 =&gt; 
 SYSMAINT group name (SYSMAINT_GROUP) = DB2MAINT 
Note: SYSMAINT_GROUP is set to DB2MAINT in the above output.</t>
  </si>
  <si>
    <t>Perform the following DB2 commands to obtain the value for this setting:
* Attach to the DB2 instance.
db2 =&gt; attach to $DB2INSTANCE 
* Run the following command from the DB2 command window:
db2 =&gt; get database manager configuration 
* Locate the SYSMON_GROUP value in the output:
db2 =&gt; get database manager configuration db2 =&gt; SYSMON group name (SYSMON_GROUP) = DB2MON 
Note: SYSMON_GROUP is set to DB2MON in the above output.</t>
  </si>
  <si>
    <t>Perform the following DB2 commands to obtain the value for this setting:
* Connect to the DB2 database.
db2 =&gt; connect to $DB2DATABASE user $USERNAME using $PASSWORD 
* Run the following command from the DB2 command window:
db2 =&gt; select distinct grantee, granteetype from syscat.dbauth where securityadmauth = 'Y' * Review the list of users in the above output to ensure only approved users are assigned.</t>
  </si>
  <si>
    <t>Perform the following DB2 commands to obtain the value for this setting:
* Connect to the DB2 database.
db2 =&gt; connect to $DB2DATABASE user $USERNAME using $PASSWORD 
* Run the following command from the DB2 command window:
db2 =&gt; select distinct grantee, granteetype from syscat.dbauth where dbadmauth = 'Y' * Review the list of users in the above output to ensure only approved users are assigned.</t>
  </si>
  <si>
    <t>Perform the following DB2 commands to obtain the value for this setting:
* Connect to the DB2 database.
db2 =&gt; connect to $DB2DATABASE user $USERNAME using $PASSWORD 
* Run the following command from the DB2 command window:
db2 =&gt; select distinct grantee, granteetype from syscat.dbauth where creatabauth = 'Y' * Review the list of users in the above output to ensure only approved users are assigned.</t>
  </si>
  <si>
    <t>Perform the following DB2 commands to obtain the value for this setting:
* Connect to the DB2 database.
db2 =&gt; connect to $DB2DATABASE user $USERNAME using $PASSWORD 
* Run the following command from the DB2 command window:
db2 =&gt; select distinct grantee, granteetype from syscat.dbauth where bindaddauth = 'Y' * Review the list of users in the above output to ensure only approved users are assigned.</t>
  </si>
  <si>
    <t>Perform the following DB2 commands to obtain the value for this setting:
* Connect to the DB2 database.
db2 =&gt; connect to $DB2DATABASE user $USERNAME using $PASSWORD 
* Run the following command from the DB2 command window:
db2 =&gt; select distinct grantee, granteetype from syscat.dbauth where connectauth = 'Y' * Review the list of users in the above output to ensure only approved users are assigned.</t>
  </si>
  <si>
    <t>Perform the following DB2 commands to obtain the value for this setting:
* Connect to the DB2 database.
db2 =&gt; connect to $DB2DATABASE user $USERNAME using $PASSWORD 
* Run the following command from the DB2 command window:
db2 =&gt; select distinct grantee, granteetype from syscat.dbauth where nofenceauth = 'Y' * Review the list of users in the above output to ensure only approved users are assigned.</t>
  </si>
  <si>
    <t>Perform the following DB2 commands to obtain the value for this setting:
* Connect to the DB2 database.
db2 =&gt; connect to $DB2DATABASE user $USERNAME using $PASSWORD 
* Run the following command from the DB2 command window:
db2 =&gt; select distinct grantee, granteetype from syscat.dbauth where implschemaauth = 'Y' * Review the list of users in the above output to ensure only approved users are assigned.</t>
  </si>
  <si>
    <t>Perform the following DB2 commands to obtain the value for this setting:
* Connect to the DB2 database.
db2 =&gt; connect to $DB2DATABASE user $USERNAME using $PASSWORD 
* Run the following command from the DB2 command window:
db2 =&gt; select distinct grantee, granteetype from syscat.dbauth where loadauth = 'Y' * Review the list of users in the above output to ensure only approved users are assigned.</t>
  </si>
  <si>
    <t>Perform the following DB2 commands to obtain the value for this setting:
* Connect to the DB2 database.
db2 =&gt; connect to $DB2DATABASE user $USERNAME using $PASSWORD 
* Run the following command from the DB2 command window:
db2 =&gt; select distinct grantee, granteetype from syscat.dbauth where externalroutineauth = 'Y' * Review the list of users in the above output to ensure only approved users are assigned.</t>
  </si>
  <si>
    <t>Perform the following DB2 commands to obtain the value for this setting:
* Connect to the DB2 database.
db2 =&gt; connect to $DB2DATABASE user $USERNAME using $PASSWORD 
* Run the following command from the DB2 command window:
db2 =&gt; select distinct grantee, granteetype from syscat.dbauth where quiesceconnectauth = 'Y' * Review the list of users in the above output to ensure only approved users are assigned.</t>
  </si>
  <si>
    <t>* Connect to the DB2 database.
db2 =&gt; connect to $DB2DATABASE user $USERNAME using $PASSWORD 
* Run the following command from the DB2 command window:
db2 =&gt; select schemaname from syscat.schemata * Review the list of schemas</t>
  </si>
  <si>
    <t>Perform the following DB2 commands to obtain the list of databases:
* Attach to the DB2 instance
db2 =&gt; attach to $DB2INSTANCE 
* Run the following command from the DB2 command window:
db2 =&gt; list database directory 
* Locate this value in the output:
db2 =&gt; 
Database 3 entry: 
 Database alias = SAMPLE 
 Database name = SAMPLE 
 Local database directory = C: 
 Database release level = c.00 
 Comment = Directory entry type = Indirect 
 Catalog database partition number = 0 
 Alternate server hostname = 
NOTE: Identify the default databases from the output above.</t>
  </si>
  <si>
    <t>Perform the following commands to obtain the parameter setting:
* Connect to the DB2 host
* Edit the IBMLDAPSecurity.ini file
* Verify the existence of this parameter:
ENABLE_SSL = TRUE 
Note: The default setting is the omission of this parameter.</t>
  </si>
  <si>
    <t>* For MS Windows: Right-click over the %DB2PATH% and select _Properties_ from the menu. Go to the _Security_ tab and re-assign all the default groups or user names to a not well-known, site-defined account.
* For Unix:
chown -R _: $DB2PATH _</t>
  </si>
  <si>
    <t>For MS Windows:
* Connect to the DB2 host
* Right-click on the %DB2PATH%sqllib directory
* Choose _Properties_
* Select the _Security_ tab
* Select all non-administrator accounts and revoke the _Full Control_ authority
For Unix:
* Connect to the DB2 host
* Change to the $DB2PATH/sqllib directory
* Change the permission level of the directory to this recommended value
OS =&gt; chmod -R 750</t>
  </si>
  <si>
    <t>Perform the following to establish an audit buffer:
* Attach to the DB2 instance
db2 =&gt; attach to $DB2INSTANCE 
* Run the following command from the DB2 command window:
db2 =&gt; update database manager configuration using audit_buf_sz 1000</t>
  </si>
  <si>
    <t>Suggested value is DATA_ENCRYPT so that authentication occurs at the server.
* Attach to the DB2 instance
db2 =&gt; attach to $DB2INSTANCE 
* Run the following command from the DB2 command window:
db2 =&gt; update database manager configuration using authentication data_encrypt</t>
  </si>
  <si>
    <t>Perform the following to require explicit authorization to catalog and uncatalog databases and nodes.
* Attach to the DB2 instance
db2 =&gt; attach to $DB2INSTANCE 
* Run the following command from the DB2 command window:
db2 =&gt; update database manager configuration using catalog_noauth no</t>
  </si>
  <si>
    <t>For MS Windows:
* Connect to the DB2 host
* Right-click over the file directory
* Choose _Properties_
* Select the _Security_ tab
* Select all non-administrator accounts and revoke the _Full Control_ authority
For Unix:
* Connect to the DB2 host
* Change to the file directory
* Change the permission level of the directory
OS =&gt; chmod -R 755</t>
  </si>
  <si>
    <t>* Attach to the DB2 instance
db2 =&gt; attach to $DB2INSTANCE 
* 2. Run the following command from the DB2 command window:
db2 =&gt; update database manager configuration using diaglevel 3</t>
  </si>
  <si>
    <t>* Attach to the DB2 instance
db2 =&gt; attach to $DB2INSTANCE 
* 2. Run the following command from the DB2 command window:
db2 =&gt; update database manager configuration using diagpath __</t>
  </si>
  <si>
    <t>The recommended value is KNOWN. Note: this requires a db2 restart.
* Attach to the DB2 instance
db2 =&gt; attach to $DB2INSTANCE 
* Run the following command from the DB2 command window:
db2 =&gt; update database manager configuration using discover known 
* Restart the DB2 instance.
db2 =&gt; db2stop 
db2 =&gt; db2start</t>
  </si>
  <si>
    <t>* Attach to the DB2 instance
db2 =&gt; attach to $DB2INSTANCE 
* Run the following command from the DB2 command window:
db2 =&gt; update database manager configuration using discover_inst disable</t>
  </si>
  <si>
    <t>* Attach to the DB2 instance
db2 =&gt; attach to $DB2INSTANCE 
* Run the following command from the DB2 command window:
db2 =&gt; update database manager configuration using fed_noauth no</t>
  </si>
  <si>
    <t>* Attach to the DB2 instance
db2 =&gt; attach to $DB2INSTANCE 
* Run the following command from the DB2 command window:
db2 =&gt; update database manager configuration using health_mon on</t>
  </si>
  <si>
    <t>* Attach to the DB2 instance
db2 =&gt; attach to $DB2INSTANCE 
* Run the following command from the DB2 command window:
db2 =&gt; update database manager configuration using keepfenced no 
* Restart the DB2 instance.
db2 =&gt; db2stop 
db2 =&gt; db2start 
Note: this will require a db2 restart.</t>
  </si>
  <si>
    <t>* Connect to the DB2 database
db2 =&gt; connect to $DB2DATABASE user $USERNAME using $PASSWORD 
* Run the following command from the DB2 command window:
db2 =&gt; update database configuration using logarchmeth1 DISK:__</t>
  </si>
  <si>
    <t>For MS Windows:
* Follow the Audit steps in section Establish secure archive log location to obtain the primary archive log directory.
* Connect to the DB2 host
* Right-click on the directory obtained in step #1
* Choose _Properties_
* Select the _Security_ tab
* Select all non-administrator accounts and revoke the _Full Control_ authority
For Unix:
* Follow the Audit steps in section Establish secure archive log location to obtain the primary archive log directory.
* Connect to the DB2 host
* Change to the directory obtained in step #1
* Change the permission level of the directory
OS =&gt; chmod -R 755</t>
  </si>
  <si>
    <t>* Connect to the DB2 database
db2 =&gt; connect to $DB2DATABASE user $USERNAME using $PASSWORD 
* Run the following command from the DB2 command window:
db2 =&gt; update database configuration using logarchmeth2 DISK:__</t>
  </si>
  <si>
    <t>MS Windows:
* Follow the Audit steps in section Establish secure secondary archive location to obtain the primary archive log directory.
* Connect to the DB2 host
* Right-click on the directory obtained in step #1
* Choose _Properties_
* Select the _Security_ tab
* Select all non-administrator accounts and revoke the _Full Control_ authority
For Unix:
* Follow the Audit steps in section Establish secure secondary archive location to obtain the primary archive log directory.
* Connect to the DB2 host
* Change to the directory obtained in step #1
* Change the permission level of the directory
OS =&gt; chmod -R 755</t>
  </si>
  <si>
    <t>* Connect to the DB2 database
db2 =&gt; connect to $DB2DATABASE user $USERNAME using $PASSWORD 
* Run the following command from the DB2 command window:
db2 =&gt; update database configuration using failarchpath __</t>
  </si>
  <si>
    <t>* Connect to the DB2 database
db2 =&gt; connect to $DB2DATABASE user $USERNAME using $PASSWORD 
* Run the following command from the DB2 command window:
db2 =&gt; update database configuration using mirrorlogpath __</t>
  </si>
  <si>
    <t>* Attach to the DB2 instance
db2 =&gt; attach to $DB2INSTANCE 
* Run the following command from the DB2 command window:
db2 =&gt; update admin configuration using dasadm_group __</t>
  </si>
  <si>
    <t>* Attach to the DB2 instance
db2 =&gt; attach to $DB2INSTANCE 
* Run the following command from the DB2 command window:
db2 =&gt; update admin configuration using discover disable</t>
  </si>
  <si>
    <t>* Attach to the DB2 instance
db2 =&gt; attach to $DB2INSTANCE 
* Run the following command from the DB2 command window:
db2 =&gt; update database manager configuration using exec_exp_task no</t>
  </si>
  <si>
    <t>* Attach to the DB2 instance
db2 =&gt; attach to $DB2INSTANCE 
* Run the following command from the DB2 command window:
db2 =&gt; update database manager configuration using jdk_path __</t>
  </si>
  <si>
    <t>* Attach to the DB2 instance
db2 =&gt; attach to $DB2INSTANCE 
* Run the following command from the DB2 command window:
db2 =&gt; update database manager configuration using jdk_64_path __</t>
  </si>
  <si>
    <t>* Attach to the DB2 instance
db2 =&gt; attach to $DB2INSTANCE 
* Run the following command from the DB2 command window:
db2 =&gt; update admin configuration using sched_enable off</t>
  </si>
  <si>
    <t>Perform the following to revoke access from PUBLIC.
* Connect to the DB2 database.
db2 =&gt; connect to $DB2DATABASE user $USERNAME using $PASSWORD 
* Run the following command from the DB2 command window:
db2 =&gt; REVOKE SELECT ON SYSCAT.AUDITPOLICIES FROM PUBLIC</t>
  </si>
  <si>
    <t>Revoke access from PUBLIC.
* Connect to the DB2 database.
db2 =&gt; connect to $DB2DATABASE user $USERNAME using $PASSWORD 
* Run the following command from the DB2 command window:
db2 =&gt; REVOKE SELECT ON SYSCAT.AUDITUSE FROM PUBLIC</t>
  </si>
  <si>
    <t>Perform the following to revoke access from PUBLIC.
* Connect to the DB2 database.
db2 =&gt; connect to $DB2DATABASE user $USERNAME using $PASSWORD 
* Run the following command from the DB2 command window:
db2 =&gt; REVOKE SELECT ON SYSCAT.DBAUTH FROM PUBLIC</t>
  </si>
  <si>
    <t>Perform the following to revoke access from PUBLIC.
* Connect to the DB2 database.
db2 =&gt; connect to $DB2DATABASE user $USERNAME using $PASSWORD 
* Run the following command from the DB2 command window:
db2 =&gt; REVOKE SELECT ON SYSCAT.COLAUTH FROM PUBLIC</t>
  </si>
  <si>
    <t>Perform the following to revoke access from PUBLIC.
* Connect to the DB2 database.
db2 =&gt; connect to $DB2DATABASE user $USERNAME using $PASSWORD 
* Run the following command from the DB2 command window:
db2 =&gt; REVOKE SELECT ON SYSCAT.EVENTS FROM PUBLIC</t>
  </si>
  <si>
    <t>Perform the following to revoke access from PUBLIC.
* Connect to the DB2 database.
db2 =&gt; connect to $DB2DATABASE user $USERNAME using $PASSWORD 
* Run the following command from the DB2 command window:
db2 =&gt; REVOKE SELECT ON SYSCAT.EVENTTABLES FROM PUBLIC</t>
  </si>
  <si>
    <t>Perform the following to revoke access from PUBLIC.
* Connect to the DB2 database.
db2 =&gt; connect to $DB2DATABASE user $USERNAME using $PASSWORD 
* Run the following command from the DB2 command window:
db2 =&gt; REVOKE SELECT ON SYSCAT.ROUTINES FROM PUBLIC</t>
  </si>
  <si>
    <t>Revoke access from PUBLIC.
* Connect to the DB2 database.
db2 =&gt; connect to $DB2DATABASE user $USERNAME using $PASSWORD 
* Run the following command from the DB2 command window:
db2 =&gt; REVOKE SELECT ON SYSCAT.INDEXAUTH FROM PUBLIC</t>
  </si>
  <si>
    <t>Perform the following to revoke access from PUBLIC.
* Connect to the DB2 database.
db2 =&gt; connect to $DB2DATABASE user $USERNAME using $PASSWORD 
* Run the following command from the DB2 command window:
db2 =&gt; REVOKE SELECT ON SYSCAT.PACKAGEAUTH FROM PUBLIC</t>
  </si>
  <si>
    <t>Perform the following to revoke access from PUBLIC.
* Connect to the DB2 database.
db2 =&gt; connect to $DB2DATABASE user $USERNAME using $PASSWORD 
* Run the following command from the DB2 command window:
db2 =&gt; REVOKE SELECT ON SYSCAT.PACKAGES FROM PUBLIC</t>
  </si>
  <si>
    <t>Perform the following to revoke access from PUBLIC.
* Connect to the DB2 database.
db2 =&gt; connect to $DB2DATABASE user $USERNAME using $PASSWORD 
* Run the following command from the DB2 command window:
db2 =&gt; REVOKE SELECT ON SYSCAT.PASSTHRUAUTH FROM PUBLIC</t>
  </si>
  <si>
    <t>Perform the following to revoke access from PUBLIC.
* Connect to the DB2 database.
db2 =&gt; connect to $DB2DATABASE user $USERNAME using $PASSWORD 
* Run the following command from the DB2 command window:
db2 =&gt; REVOKE SELECT ON SYSCAT.SECURITYLABELACCESS FROM PUBLIC</t>
  </si>
  <si>
    <t>Perform the following to revoke access from PUBLIC.
* Connect to the DB2 database.
db2 =&gt; connect to $DB2DATABASE user $USERNAME using $PASSWORD 
* Run the following command from the DB2 command window:
db2 =&gt; REVOKE SELECT ON SYSCAT.SECURITYLABELCOMPONENTELEMENTS FROM PUBLIC</t>
  </si>
  <si>
    <t>Perform the following to revoke access from PUBLIC.
* Connect to the DB2 database.
db2 =&gt; connect to $DB2DATABASE user $USERNAME using $PASSWORD 
* Run the following command from the DB2 command window:
db2 =&gt; REVOKE SELECT ON SYSCAT.SECURITYLABELCOMPONENTS FROM PUBLIC</t>
  </si>
  <si>
    <t>Perform the following to revoke access from PUBLIC.
* Connect to the DB2 database.
db2 =&gt; connect to $DB2DATABASE user $USERNAME using $PASSWORD 
* Run the following command from the DB2 command window:
db2 =&gt; REVOKE SELECT ON SYSCAT SYSCAT.SECURITYLABELS FROM PUBLIC</t>
  </si>
  <si>
    <t>Perform the following to revoke access from PUBLIC.
* Connect to the DB2 database.
db2 =&gt; connect to $DB2DATABASE user $USERNAME using $PASSWORD 
* Run the following command from the DB2 command window:
db2 =&gt; REVOKE SELECT ON SYSCAT SYSCAT.SECURITYPOLICIES FROM PUBLIC</t>
  </si>
  <si>
    <t>Perform the following to revoke access from PUBLIC.
* Connect to the DB2 database.
db2 =&gt; connect to $DB2DATABASE user $USERNAME using $PASSWORD 
* Run the following command from the DB2 command window:
db2 =&gt; REVOKE SELECT ON SYSCAT.SECURITYPOLICYCOMPONENTRULES FROM PUBLIC</t>
  </si>
  <si>
    <t>Perform the following to revoke access from PUBLIC.
* Connect to the DB2 database.
db2 =&gt; connect to $DB2DATABASE user $USERNAME using $PASSWORD 
* Run the following command from the DB2 command window:
db2 =&gt; REVOKE SELECT ON SYSCAT.SECURITYPOLICYEXEMPTIONS FROM PUBLIC</t>
  </si>
  <si>
    <t>Perform the following to revoke access from PUBLIC.
* Connect to the DB2 database.
db2 =&gt; connect to $DB2DATABASE user $USERNAME using $PASSWORD 
* Run the following command from the DB2 command window:
db2 =&gt; REVOKE SELECT ON SYSCAT.SURROGATEAUTHIDS FROM PUBLIC</t>
  </si>
  <si>
    <t>Perform the following to revoke access from PUBLIC.
* Connect to the DB2 database.
db2 =&gt; connect to $DB2DATABASE user $USERNAME using $PASSWORD 
* Run the following command from the DB2 command window:
db2 =&gt; REVOKE SELECT ON SYSCAT.ROLEAUTH FROM PUBLIC</t>
  </si>
  <si>
    <t>Perform the following to revoke access from PUBLIC.
* Connect to the DB2 database.
db2 =&gt; connect to $DB2DATABASE user $USERNAME using $PASSWORD 
* Run the following command from the DB2 command window:
db2 =&gt; REVOKE SELECT ON SYSCAT.ROLES FROM PUBLIC</t>
  </si>
  <si>
    <t>Perform the following to revoke access from PUBLIC.
* Connect to the DB2 database.
db2 =&gt; connect to $DB2DATABASE user $USERNAME using $PASSWORD 
* Run the following command from the DB2 command window:
db2 =&gt; REVOKE SELECT ON SYSCAT.ROUTINEAUTH FROM PUBLIC</t>
  </si>
  <si>
    <t>Perform the following to revoke access from PUBLIC.
* Connect to the DB2 database.
db2 =&gt; connect to $DB2DATABASE user $USERNAME using $PASSWORD 
* Run the following command from the DB2 command window:
db2 =&gt; REVOKE SELECT ON SYSCAT.SCHEMAAUTH FROM PUBLIC</t>
  </si>
  <si>
    <t>Perform the following to revoke access from PUBLIC.
* Connect to the DB2 database.
db2 =&gt; connect to $DB2DATABASE user $USERNAME using $PASSWORD 
* Run the following command from the DB2 command window:
db2 =&gt; REVOKE SELECT ON SYSCAT.SCHEMATA FROM PUBLIC</t>
  </si>
  <si>
    <t>Perform the following to revoke access from PUBLIC.
* Connect to the DB2 database.
db2 =&gt; connect to $DB2DATABASE user $USERNAME using $PASSWORD 
* Run the following command from the DB2 command window:
db2 =&gt; REVOKE SELECT ON SYSCAT.SEQUENCEAUTH FROM PUBLIC</t>
  </si>
  <si>
    <t>Perform the following to revoke access from PUBLIC.
* Connect to the DB2 database.
db2 =&gt; connect to $DB2DATABASE user $USERNAME using $PASSWORD 
* Run the following command from the DB2 command window:
db2 =&gt; REVOKE SELECT ON SYSCAT.STATEMENTS FROM PUBLIC</t>
  </si>
  <si>
    <t>Perform the following to revoke access from PUBLIC.
* Connect to the DB2 database.
db2 =&gt; connect to $DB2DATABASE user $USERNAME using $PASSWORD 
* Run the following command from the DB2 command window:
db2 =&gt; REVOKE SELECT ON SYSCAT.PROCEDURES FROM PUBLIC</t>
  </si>
  <si>
    <t>Perform the following to revoke access from PUBLIC.
* Connect to the DB2 database.
db2 =&gt; connect to $DB2DATABASE user $USERNAME using $PASSWORD 
* Run the following command from the DB2 command window:
db2 =&gt; REVOKE SELECT ON SYSCAT.TABAUTH FROM PUBLIC</t>
  </si>
  <si>
    <t>Perform the following to revoke access from PUBLIC.
* Connect to the DB2 database.
db2 =&gt; connect to $DB2DATABASE user $USERNAME using $PASSWORD 
* Run the following command from the DB2 command window:
db2 =&gt; REVOKE SELECT ON SYSCAT.TBSPACEAUTH FROM PUBLIC</t>
  </si>
  <si>
    <t>Perform the following to revoke access from PUBLIC.
* Connect to the DB2 database.
db2 =&gt; connect to $DB2DATABASE user $USERNAME using $PASSWORD 
* Run the following command from the DB2 command window:
db2 =&gt; REVOKE USE OF TABLESPACE [$tablespace_name] FROM PUBLIC</t>
  </si>
  <si>
    <t>Define a valid group name to the SYSMAINT group. Note: This parameter does not apply to MS Windows platforms.
* Attach to the DB2 instance
db2 =&gt; attach to $DB2INSTANCE 
* Run the following command from the DB2 command window:
db2 =&gt; update database manager configuration using sysmaint_group [sys maintenance group name]</t>
  </si>
  <si>
    <t>Revoke this permission from any unauthorized users.
* Connect to the DB2 database.
db2 =&gt; connect to $DB2DATABASE user $USERNAME using $PASSWORD 
* Run the following command from the DB2 command window:
db2 =&gt; REVOKE SECADM ON DATABASE FROM USER __</t>
  </si>
  <si>
    <t>Revoke this permission from any unauthorized users.
* Connect to the DB2 database.
db2 =&gt; connect to $DB2DATABASE user $USERNAME using $PASSWORD 
* Run the following command from the DB2 command window:
db2 =&gt; REVOKE DBADM ON DATABASE FROM USER __</t>
  </si>
  <si>
    <t>Revoke this permission from any unauthorized users.
* Connect to the DB2 database.
db2 =&gt; connect to $DB2DATABASE user $USERNAME using $PASSWORD 
* Run the following command from the DB2 command window:
db2 =&gt; REVOKE CREATAB ON DATABASE FROM USER __</t>
  </si>
  <si>
    <t>Revoke this permission from any unauthorized users.
* Connect to the DB2 database.
db2 =&gt; connect to $DB2DATABASE user $USERNAME using $PASSWORD 
* Run the following command from the DB2 command window:
db2 =&gt; REVOKE BINDADD ON DATABASE FROM USER __</t>
  </si>
  <si>
    <t>Revoke this permission from any unauthorized users.
* Connect to the DB2 database.
db2 =&gt; connect to $DB2DATABASE user $USERNAME using $PASSWORD 
* Run the following command from the DB2 command window:
db2 =&gt; REVOKE CONNECT ON DATABASE FROM USER __</t>
  </si>
  <si>
    <t>Revoke this permission from any unauthorized users.
* Connect to the DB2 database.
db2 =&gt; connect to $DB2DATABASE user $USERNAME using $PASSWORD 
* Run the following command from the DB2 command window:
db2 =&gt; REVOKE CREATE_NOT_FENCED_ROUTINE ON DATABASE FROM USER __</t>
  </si>
  <si>
    <t>Revoke this permission from any unauthorized users.
* Connect to the DB2 database.
db2 =&gt; connect to $DB2DATABASE user $USERNAME using $PASSWORD 
* Run the following command from the DB2 command window:
db2 =&gt; REVOKE IMPLICIT_SCHEMA ON DATABASE FROM USER __</t>
  </si>
  <si>
    <t>Revoke this permission from any unauthorized users.
* Connect to the DB2 database.
db2 =&gt; connect to $DB2DATABASE user $USERNAME using $PASSWORD 
* Run the following command from the DB2 command window:
db2 =&gt; REVOKE LOAD ON DATABASE FROM USER __</t>
  </si>
  <si>
    <t>Revoke this permission from any unauthorized users.
* Connect to the DB2 database.
db2 =&gt; connect to $DB2DATABASE user $USERNAME using $PASSWORD 
* Run the following command from the DB2 command window:
db2 =&gt; REVOKE CREATE_EXTERNAL_ROUTINE ON DATABASE FROM USER __</t>
  </si>
  <si>
    <t>this permission from any unauthorized users.
* Connect to the DB2 database.
db2 =&gt; connect to $DB2DATABASE user $USERNAME using $PASSWORD 
* Run the following command from the DB2 command window:
db2 =&gt; REVOKE QUIESCE_CONNECT ON DATABASE FROM USER __</t>
  </si>
  <si>
    <t>Revoke access from any unnecessary users.
* Connect to the DB2 database.
db2 =&gt; connect to $DB2DATABASE user $USERNAME using $PASSWORD 
* Run the following command from the DB2 command window:
db2 =&gt; drop scheme  restrict * Review unused schemas and remove if necessary</t>
  </si>
  <si>
    <t>Revoke access from any unnecessary users.
* Connect to the DB2 database.
db2 =&gt; connect to $DB2DATABASE user $USERNAME using $PASSWORD * Review unused users and user objects that are stored in the system tablespaces</t>
  </si>
  <si>
    <t>Drop unused sample databases
* Connect to the DB2 instance
* Run the following command from the DB2 command window:
db2 =&gt; drop database sample</t>
  </si>
  <si>
    <t>Verify the parameter
* Connect to the DB2 host
* Edit the IBMLDAPSecurity.ini file
* Add or modify the file to include the following parameter:
ENABLE_SSL = TRUE</t>
  </si>
  <si>
    <t>Perform the following DB2 commands to obtain the version:
* Open the DB2 Command Window and type in db2level:
$ db2level 
DB21085I Instance "DB2" uses "32" bits and DB2 code release "SQL09050" with level identifier "03010107". 
Informational tokens are "DB2 v9.5.0.808", "s071001", "NT3295", and Fix Pack "3".
Support Information can be found here:
http://www-01.ibm.com/support/docview.wss?uid=swg21168270</t>
  </si>
  <si>
    <t>Windows:
* Run DB2 Command Prompt - Administrator
* Type 'db2 list node directory show detail'
* Verify that the 'HOSTNAME' values for all nodes listed are in IP address form and not hostnames
Linux:
* Log into DB2 as DB2 Instance owner
* Type 'db2 list node directory show detail'
* Verify that the 'HOSTNAME' values for all nodes listed are in IP address form and not hostnames
Sample:
Node Directory
 Number of entries in the directory = 2
Node 1 entry:
 Node name = SAMPLE
 Comment =
 Directory entry type = LDAP
 Protocol = TCPIP
 HOSTNAME = 192.168.145.10
 Service name = 50000</t>
  </si>
  <si>
    <t>For Windows:
* Review the list of users for the system and confirm that none of the account names are db2admin, db2inst1, dasusr1, or db2fenc1.
For Linux:
* Review /etc/passwd and confirm that none of the account names are db2admin, db2inst1, dasusr1, or db2fenc1.</t>
  </si>
  <si>
    <t>Perform the following to obtain the value for this setting:
For Windows:
* Connect to the DB2 host
* Right-click on the NODE000x/sqldbdir directory
* Choose _Properties_
* Select the _Security_ tab
* Determine the permissions for DB administrator accounts and all other accounts
For Linux:
* Connect to the DB2 host
* Change to the NODE000x/sqldbdir directory
* Determine the permissions for the directory
OS =&gt; ls -al &lt;/li&gt;</t>
  </si>
  <si>
    <t>Perform the following to determine if the audit buffer is set as recommended:
* Attach to the DB2 instance.
db2 =&gt; attach to $DB2INSTANCE &lt;/li&gt;
* Run the following command from the DB2 command window:
db2 =&gt; get database manager configuration &lt;/li&gt;
* Locate AUDIT_BUF_SZ value in the output:
db2 =&gt; get database manager configuration 
db2 =&gt; 
 Audit buffer size (4KB) (AUDIT_BUF_SZ) = 1000 &lt;/li&gt;
Ensure AUDIT_BUF_SZ is greater than or equal to 1000.</t>
  </si>
  <si>
    <t>Perform the following to determine if the authentication mechanism is set as recommended:
* Attach to the DB2 instance.
db2 =&gt; attach to $DB2INSTANCE &lt;/li&gt;
* Run the following command from the DB2 command window:
db2 =&gt; get database manager configuration &lt;/li&gt;
* Locate the AUTHENTICATION value in the output:
db2 =&gt; get database manager configuration db2 =&gt; Database manager authentication (AUTHENTICATION) = DATA_ENCRYPT &lt;/li&gt;
Note: AUTHENTICATION is set to DATA_ENCRYPT in the above output.</t>
  </si>
  <si>
    <t>Perform the following DB2 commands to obtain the value for this setting:
* Attach to the DB2 instance.
db2 =&gt; attach to $DB2INSTANCE &lt;/li&gt;
* Run the following command from the DB2 command window:
db2 =&gt; get database manager configuration &lt;/li&gt;
* Locate this value of DATALINKSin the output:
db2 =&gt; get database manager configuration 
db2 =&gt; 
 Data Links support (DATALINKS) = NO &lt;/li&gt;
Note: DATALINKS is set to NO in the above output.</t>
  </si>
  <si>
    <t>For Windows and Linux:
* Attach to the DB2 instance.
db2 =&gt; attach to $DB2INSTANCE 
2. Run the following command from the DB2 command window:
db2 =&gt; get database manager configuration 
3. Locate this value in the output to find the default file path:
db2 =&gt; get database manager configuration 
db2 =&gt; 
 Default database path (DFTDBPATH) = &lt;valid directory&gt; 
Additional steps for Windows:
* Connect to the DB2 host
* Right-click over the directory used for the default file path
* Choose _Properties_
* Select the _Security_ tab
* Review and verify the privileges for all accounts.
* Review and verify that the DB2 Administrator is the owner of the directory.
Additional steps for Linux:
* Connect to the DB2 host
* Change to the directory used as the default file path
* Review and verify the permissions for the directory for all users; also ensure that the DB2 Administrator is the owner.
OS =&gt; ls -al &lt;/li&gt;</t>
  </si>
  <si>
    <t>Perform the following DB2 commands to obtain the value for this setting:
* Attach to the DB2 instance.
db2 =&gt; attach to $DB2INSTANCE &lt;/li&gt;
* Run the following command from the DB2 command window:
db2 =&gt; get database manager configuration &lt;/li&gt;
* Locate the DIAGLEVELvalue in the output:
db2 =&gt; get database manager configuration 
db2 =&gt; 
 Diagnostic error capture level (DIAGLEVEL) = 3 &lt;/li&gt;
Ensure DIAGLEVEL is greater than or equal to 3.</t>
  </si>
  <si>
    <t>For both Windows and Linux, perform the following DB2 commands to obtain the location of the directory:
* Attach to the DB2 instance.
db2 =&gt; attach to $DB2INSTANCE &lt;/li&gt;
* Run the following command from the DB2 command window:
db2 =&gt; get database manager configuration &lt;/li&gt;
* Locate the DIAGPATHvalue in the output:
db2 =&gt; get database manager configuration 
db2 =&gt; 
 Diagnostic data directory path (DIAGPATH) = _&lt;valid directory&gt;_&lt;/li&gt;
Additional steps for Windows:
* Connect to the DB2 host
* Right-click over the diagnostic log directory
* Choose _Properties_
* Select the _Security_ tab
* Review the access for all accounts
Additional steps for Linux:
* Connect to the DB2 host
* Change to the diagnostic log directory
* Review the permissions of the directory
OS =&gt; ls -al</t>
  </si>
  <si>
    <t>Perform the following DB2 commands to obtain the value for this setting:
* Attach to the DB2 instance.
db2 =&gt; attach to $DB2INSTANCE &lt;/li&gt;
* Run the following command from the DB2 command window:
db2 =&gt; get database manager configuration &lt;/li&gt;
* Locate the DISCOVERvalue in the output:
db2 =&gt; get database manager configuration 
db2 =&gt; 
 Discovery mode (DISCOVER) = KNOWN &lt;/li&gt;
Note: DISCOVER is set to KNOWN in the above output.</t>
  </si>
  <si>
    <t>Perform the following DB2 commands to obtain the value for this setting:
* Attach to the DB2 instance.
db2 =&gt; attach to $DB2INSTANCE &lt;/li&gt;
* Run the following command from the DB2 command window:
db2 =&gt; get database manager configuration &lt;/li&gt;
* Locate the DISCOVER_INST value in the output:
db2 =&gt; get database manager configuration 
db2 =&gt; 
 Discover server instance (DISCOVER_INST) = DISABLE &lt;/li&gt;
Note: DISCOVER_INST is set to DISABLE in the above output.</t>
  </si>
  <si>
    <t>Perform the following DB2 commands to obtain the value for this setting:
* Attach to the DB2 instance.
db2 =&gt; attach to $DB2INSTANCE &lt;/li&gt;
* Run the following command from the DB2 command window:
db2 =&gt; get database manager configuration &lt;/li&gt;
* Locate the FED_NOAUTH value in the output:
db2 =&gt; get database manager configuration 
db2 =&gt; 
 Bypass federated authentication (FED_NOAUTH) = NO &lt;/li&gt;
Note: FED_NOAUTH is set to NO in the above output.</t>
  </si>
  <si>
    <t>Perform the following DB2 commands to obtain the value for this setting:
* Attach to the DB2 instance.
db2 =&gt; attach to $DB2INSTANCE &lt;/li&gt;
* Run the following command from the DB2 command window:
db2 =&gt; get database manager configuration &lt;/li&gt;
* Locate the NOTIFYLEVEL value in the output:
db2 =&gt; get database manager configuration
db2 =&gt; 
 Notify Level (NOTIFYLEVEL) = 3 Note: NOTIFYLEVEL is set to 3 in the above output.&lt;/li&gt;</t>
  </si>
  <si>
    <t>For Windows and Linux:
1. Attach to the DB2 instance.
db2 =&gt; attach to $DB2INSTANCE 
2. Run the following command from the DB2 command window:
db2 =&gt; get database manager configuration 
3. Locate this value in the output to find the primary archive log directory:
db2 =&gt; get database manager configuration
db2 =&gt; ...
 Default database path (LOGARCHMETH1) = &lt;valid directory&gt;
Additional steps for Windows:
* Connect to the DB2 host
* Right-click on the primary archive log directory
* Choose _Properties_
* Select the _Security_ tab
* Review and verify the privileges for all accounts
Additional steps for Linux:
* Connect to the DB2 host
* Change to the primary archive log directory
* Review and verify the permissions for the directory for all users.
OS =&gt; ls -al</t>
  </si>
  <si>
    <t>For Windows and Linux:
1. Attach to the DB2 instance.
db2 =&gt; attach to $DB2INSTANCE
2. Run the following command from the DB2 command window:
db2 =&gt; get database manager configuration 
3. Locate this value in the output to find the secondary archive log directory:
db2 =&gt; get database manager configuration
db2 =&gt; ...
 Default database path (LOGARCHMETH2) = &lt;valid directory&gt;
Additional steps for Windows:
* Connect to the DB2 host
* Right-click on the secondary archive log directory
* Choose _Properties_
* Select the _Security_ tab
* Review and verify the privileges for all accounts
Additional steps for Linux:
* Connect to the DB2 host
* Change to the secondary archive log directory
* Review and verify the permissions for the directory for all users
OS =&gt; ls -al</t>
  </si>
  <si>
    <t>For Windows and Linux:
1. Attach to the DB2 instance.
db2 =&gt; attach to $DB2INSTANCE 
2. Run the following command from the DB2 command window:
db2 =&gt; get database manager configuration 
3. Locate this value in the output to find the tertiary archive log directory:
db2 =&gt; get database manager configuration
db2 =&gt; ...
 Default database path (FAILARCHPATH) = &lt;valid directory&gt;
Additional steps for Windows:
* Connect to the DB2 host
* Right-click on the tertiary archive log directory
* Choose _Properties_
* Select the _Security_ tab
* Review and verify the privileges for all accounts
Additional steps for Linux:
* Connect to the DB2 host
* Change to the tertiary archive log directory
* Review and verify the permissions for the directory for all users.
OS =&gt; ls -al &lt;/li&gt;</t>
  </si>
  <si>
    <t>For Windows and Linux, perform the following DB2 commands to obtain the directory location:
* Connect to the DB2 database.
db2 =&gt; connect to $DB2DATABASE user $USERNAME using $PASSWORD &lt;/li&gt;
* Run the following command from the DB2 command window:
db2 =&gt; get database configuration &lt;/li&gt;
* Locate the MIRRORLOGPATH value in the output:
db2 =&gt; get database configuration 
db2 =&gt; 
 Mirror log path (MIRRORLOGPATH) = C:\DB2MIRRORLOGS &lt;/li&gt;
Note: MIRRORLOGPATH is set to C:\DB2MIRRORLOGS in the above output.
Additional steps for Windows:
* Connect to the DB2 host
* Right-click on the mirror log directory
* Choose _Properties_
* Select the _Security_ tab
* Review and verify the privileges for all accounts
Additional steps for Linux:
* Connect to the DB2 host
* Change to the mirror log directory
* Review and verify the permissions for the directory for all users.
OS =&gt; ls -al</t>
  </si>
  <si>
    <t>1. Run the following command to determine if the current ssl_svcename parameter value is correctly set and is not a default port (50000).
 select name, value from sysibmadm.dbmcfg where name = 'ssl_svcename'</t>
  </si>
  <si>
    <t>1. Run the following command to identify the current value of the srvcon_auth database configuration parameter:
select name, value from sysibmadm.dbmcfg where name = 'srvcon_auth'</t>
  </si>
  <si>
    <t>1. Review the users within your database environment:
Linux:
cat /etc/passwd 
Windows:
* Run compmgmt.msc
* Click 'Local Users and Groups'
* Double click 'Users'
* Review users
2. Review the groups within your database environment:
Linux:
cat /etc/group 
Windows:
* Run compmgmt.msc
* Click 'Local Users and Groups'
* Double click 'Groups'
* Review groups
3. Review the roles and role members within your database environment:
a. Attach to DB2 Instance:
db2 =&gt; attach to $DB2INSTANCE 
b. Connect to DB2 database:
db2 =&gt; connect to $DBNAME 
c. Run the command:
db2 =&gt; select rolename, grantee from syscat.roleauth where grantortype &lt;&gt; 'S'</t>
  </si>
  <si>
    <t>1. Attach to the DB2 Instance:
db2 =&gt; attach to $DB2INSTANCE 
2. Connect to database environment:
db2 =&gt; connect to $DBNAME 
3. Run the following and review the results to confirm that the row permissions are correct and that they comply with the existing security policy:
db2 =&gt; select role.rolename, control.ruletext from syscat.roles role inner join syscat.controls control on locate(role.rolename,control.ruletext) &lt;&gt; 0 where enable = 'Y' and enforced = 'A' and valid = 'Y' and controltype = 'R'</t>
  </si>
  <si>
    <t>1. Attach to the DB2 Instance:
db2 =&gt; attach to $DB2INSTANCE 
2. Connect to database environment:
db2 =&gt; connect to $DBNAME 
3. Run the following and review the results to verify that the permissions are correct and that they comply with the organization's existing security policy:
db2 =&gt; select role.rolename, control.colname, control.ruletext from syscat.roles role inner join syscat.controls control on locate(role.rolename,control.ruletext) &lt;&gt; 0 where enable = 'Y' and enforced = 'A' and valid = 'Y' and controltype = 'C'</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</si>
  <si>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'AUDITPOLICIES' and grantee = 'PUBLIC' &lt;/li&gt;* Review privileges granted to users, groups, and roles. If the output is BLANK, then it is considered a successful finding.</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</si>
  <si>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'AUDITUSE' and grantee = 'PUBLIC' &lt;/li&gt;* Review privileges granted to users, groups, and roles. If the output is BLANK, then it is considered a successful finding.</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</si>
  <si>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'DBAUTH' and grantee = 'PUBLIC' &lt;/li&gt;* Review privileges granted to users, groups, and roles. If the output is BLANK, then it is considered a successful finding.</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</si>
  <si>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'COLAUTH' and grantee = 'PUBLIC' &lt;/li&gt;* Review privileges granted to users, groups, and roles. If the output is BLANK, then it is considered a successful finding.</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</si>
  <si>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'EVENTS' and grantee = 'PUBLIC' &lt;/li&gt;* Review privileges granted to users, groups, and roles. If the output is BLANK, then it is considered a successful finding.</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</si>
  <si>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'EVENTTABLES' and grantee = 'PUBLIC' &lt;/li&gt;* Review privileges granted to users, groups, and roles. If the output is BLANK, then it is considered a successful finding.</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</si>
  <si>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'ROUTINES' and grantee = 'PUBLIC' &lt;/li&gt;* Review privileges granted to users, groups, and roles. If the output is BLANK, then it is considered a successful finding.</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</si>
  <si>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'INDEXAUTH' and grantee = 'PUBLIC' &lt;/li&gt;* Review privileges granted to users, groups, and roles. If the output is BLANK, then it is considered a successful finding.</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</si>
  <si>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'PACKAGEAUTH' and grantee = 'PUBLIC' &lt;/li&gt;* Review privileges granted to users, groups, and roles. If the output is BLANK, then it is considered a successful finding.</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</si>
  <si>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'PACKAGES' and grantee = 'PUBLIC' &lt;/li&gt;* Review privileges granted to users, groups, and roles. If the output is BLANK, then it is considered a successful finding.</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</si>
  <si>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'PASSTHRUAUTH' and grantee = 'PUBLIC' &lt;/li&gt;* Review privileges granted to users, groups, and roles. If the output is BLANK, then it is considered a successful finding.</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</si>
  <si>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'SECURITYPOLICIES' and grantee = 'PUBLIC' &lt;/li&gt;* Review privileges granted to users, groups, and roles. If the output is BLANK, then it is considered a successful finding.</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</si>
  <si>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'SECURITYPOLICYEXEMPTIONS' and grantee = 'PUBLIC' &lt;/li&gt;* Review privileges granted to users, groups, and roles. If the output is BLANK, then it is considered a successful finding.</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</si>
  <si>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'SURROGATEAUTHIDS' and grantee = 'PUBLIC' &lt;/li&gt;* Review privileges granted to users, groups, and roles. If the output is BLANK, then it is considered a successful finding.</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</si>
  <si>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'ROLEAUTH' and grantee = 'PUBLIC' &lt;/li&gt;* Review privileges granted to users, groups, and roles. If the output is BLANK, then it is considered a successful finding.</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</si>
  <si>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'ROLES' and grantee = 'PUBLIC' &lt;/li&gt;* Review privileges granted to users, groups, and roles. If the output is BLANK, then it is considered a successful finding.</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</si>
  <si>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'ROUTINEAUTH' and grantee = 'PUBLIC' &lt;/li&gt;* Review privileges granted to users, groups, and roles. If the output is BLANK, then it is considered a successful finding.</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</si>
  <si>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'SCHEMAAUTH' and grantee = 'PUBLIC' &lt;/li&gt;* Review privileges granted to users, groups, and roles. If the output is BLANK, then it is considered a successful finding.</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</si>
  <si>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'SCHEMATA' and grantee = 'PUBLIC' &lt;/li&gt;* Review privileges granted to users, groups, and roles. If the output is BLANK, then it is considered a successful finding.</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</si>
  <si>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'SEQUENCEAUTH' and grantee = 'PUBLIC' &lt;/li&gt;* Review privileges granted to users, groups, and roles. If the output is BLANK, then it is considered a successful finding.</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</si>
  <si>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'STATEMENTS' and grantee = 'PUBLIC' &lt;/li&gt;* Review privileges granted to users, groups, and roles. If the output is BLANK, then it is considered a successful finding.</t>
  </si>
  <si>
    <t>Perform the following DB2 commands to obtain the value for this setting:
1. Connect to the DB2 database.
db2 =&gt; connect to $DB2DATABASE user $USERNAME using $PASSWORD 
2. Run the following command from the DB2 command window:
db2 =&gt; select grantee from sysibm.systabauth where tcreator = 'SYSCAT' and ttname = 'TABAUTH' and grantee = 'PUBLIC' 
3. Review privileges granted to users, groups, and roles. If the output is BLANK, then it is considered a successful finding.</t>
  </si>
  <si>
    <t>Perform the following DB2 commands to obtain the value for this setting:
* Connect to the DB2 database.
db2 =&gt; connect to $DB2DATABASE user $USERNAME using $PASSWORD &lt;/li&gt;
* Run the following command from the DB2 command window:
db2 =&gt; select grantee from sysibm.systabauth where tcreator = 'SYSCAT' and ttname = 'TBSPACEAUTH' and grantee = 'PUBLIC' &lt;/li&gt;* Review privileges granted to users, groups, and roles. If the output is BLANK, then it is considered a successful finding.</t>
  </si>
  <si>
    <t>Perform the following DB2 commands to obtain the value for this setting:
* Connect to the DB2 database.
db2 =&gt; connect to $DB2DATABASE user $USERNAME using $PASSWORD &lt;/li&gt;
* Run the following command from the DB2 command window:
db2 =&gt; select grantee, tbspace from sysibm.systbspaceauth where grantee = 'PUBLIC' &lt;/li&gt;* Review privileges granted to users, groups, and roles. If the output is BLANK, then it is considered a successful finding.</t>
  </si>
  <si>
    <t>Perform the following DB2 commands to obtain the value for this setting:
* Connect to the DB2 database.
db2 =&gt; connect to $DB2DATABASE user $USERNAME using $PASSWORD 
* Run the following command from the DB2 command window:
db2 =&gt; select rtrim(grantee) as grantee, controlauth, alterauth, deleteauth, indexauth, insertauth, selectauth, updateauth, refauth from sysibm.systabauth where tcreator = 'SYSCAT' and ttname = 'MODULEAUTH' *</t>
  </si>
  <si>
    <t xml:space="preserve">Determine if SYSCAT.VARIABLEAUTH privileges for users, groups, and roles are correctly set.
Perform the following DB2 commands to obtain the value for this setting:
* Connect to the DB2 database.
db2 =&gt; connect to $DB2DATABASE user $USERNAME using $PASSWORD 
* Run the following command from the DB2 command window:
db2 =&gt; select rtrim(grantee) as grantee, controlauth, alterauth, deleteauth, indexauth, insertauth, selectauth, updateauth, refauth from sysibm.systabauth where tcreator = 'SYSCAT' and ttname = 'VARIABLEAUTH'* </t>
  </si>
  <si>
    <t>Perform the following DB2 commands to obtain the value for this setting:
* Connect to the DB2 database.
db2 =&gt; connect to $DB2DATABASE user $USERNAME using $PASSWORD 
* Run the following command from the DB2 command window:
db2 =&gt; select rtrim(grantee) as grantee, controlauth, alterauth, deleteauth, indexauth, insertauth, selectauth, updateauth, refauth from sysibm.systabauth where tcreator = 'SYSCAT' and ttname = 'WORKLOADAUTH'*</t>
  </si>
  <si>
    <t xml:space="preserve">Perform the following DB2 commands to obtain the value for this setting:
* Connect to the DB2 database.
db2 =&gt; connect to $DB2DATABASE user $USERNAME using $PASSWORD 
* Run the following command from the DB2 command window:
db2 =&gt; select rtrim(grantee) as grantee, controlauth, alterauth, deleteauth, indexauth, insertauth, selectauth, updateauth, refauth from sysibm.systabauth where tcreator = 'SYSCAT' and ttname = 'XSROBJECTAUTH'* </t>
  </si>
  <si>
    <t>Perform the following DB2 commands to obtain the value for this setting:
* Connect to the DB2 database.
db2 =&gt; connect to $DB2DATABASE user $USERNAME using $PASSWORD 
* Run the following command from the DB2 command window:
db2 =&gt; select rtrim(grantee) as grantee, controlauth, alterauth, deleteauth, indexauth, insertauth, selectauth, updateauth, refauth from sysibm.systabauth where tcreator = 'SYSCAT' and ttname = 'AUTHORIZATIONIDS'*</t>
  </si>
  <si>
    <t>Perform the following DB2 commands to obtain the value for this setting:
* Connect to the DB2 database.
db2 =&gt; connect to $DB2DATABASE user $USERNAME using $PASSWORD 
* Run the following command from the DB2 command window:
db2 =&gt; select rtrim(grantee) as grantee, controlauth, alterauth, deleteauth, indexauth, insertauth, selectauth, updateauth, refauth from sysibm.systabauth where tcreator = 'SYSIBMADM' and ttname = 'OBJECTOWNERS' *</t>
  </si>
  <si>
    <t>Perform the following DB2 commands to obtain the value for this setting:
* Connect to the DB2 database.
db2 =&gt; connect to $DB2DATABASE user $USERNAME using $PASSWORD 
* Run the following command from the DB2 command window:
db2 =&gt; select rtrim(grantee) as grantee, controlauth, alterauth, deleteauth, indexauth, insertauth, selectauth, updateauth, refauth from sysibm.systabauth where tcreator = 'SYSIBMADM' and ttname = 'PRIVILEGES' * Review privileges granted to users, groups, and roles. If the output is BLANK, then it is considered a successful finding.</t>
  </si>
  <si>
    <t xml:space="preserve">Perform the following DB2 commands to obtain the value for this setting:
1. Attach to the DB2 instance.
db2 =&gt; attach to $DB2INSTANCE 
2. Run the following command from the DB2 command window:
db2 =&gt; get database manager configuration 
3. Locate the sysmon_group value in the output and ensure the value is not NULL:
db2 =&gt; get database manager configuration db2 =&gt; SYSMON group name (SYSMON_GROUP) = DB2MON
Note: _sysmon_group is set to DB2MON in the above output._
4. Review the members of the sysmon_group on the operating system.
Linux:
cat /etc/group | grep &lt;sysmon group name&gt;
Windows:
* 
* Run compmgmt.msc
* Click 'Local Users and Groups'
* Double click 'Groups'
* Double click
* Review group members
</t>
  </si>
  <si>
    <t>1. Run the following command from the DB2 command window:
select distinct grantee, granteetype from syscat.dbauth where sqladmauth = 'Y' 
2. Review the list of users in the above output to ensure only approved users are assigned.</t>
  </si>
  <si>
    <t>1. Run the following command from the DB2 command window:
select distinct grantee, granteetype from syscat.dbauth where dataaccessauth = 'Y' 
2. Review the list of users in the above output to ensure only approved users are assigned.</t>
  </si>
  <si>
    <t>1. Run the following command from the DB2 command window:
select distinct grantee, granteetype from syscat.dbauth where accessctrlauth = 'Y' 
2. Review the list of users in the above output to ensure only approved users are assigned.</t>
  </si>
  <si>
    <t>1. Run the following command from the DB2 command window:
select grantee, wlmadmauth from syscat.dbauth
2. Determine if the grantee(s) are correctly set.</t>
  </si>
  <si>
    <t>Perform the following DB2 commands to obtain the value for this setting:
* Connect to the DB2 database.
db2 =&gt; connect to $DB2DATABASE user $USERNAME using $PASSWORD 
* Run the following command from the DB2 command window:
db2 =&gt; select distinct grantee, granteetype from syscat.dbauth where creatabauth = 'Y' *</t>
  </si>
  <si>
    <t>Perform the following DB2 commands to obtain the value for this setting:
* Connect to the DB2 database.
db2 =&gt; connect to $DB2DATABASE user $USERNAME using $PASSWORD 
* Run the following command from the DB2 command window:
db2 =&gt; select distinct grantee, granteetype from syscat.dbauth where bindaddauth = 'Y' *</t>
  </si>
  <si>
    <t>Perform the following DB2 commands to obtain the value for this setting:
* Connect to the DB2 database.
db2 =&gt; connect to $DB2DATABASE user $USERNAME using $PASSWORD 
* Run the following command from the DB2 command window:
db2 =&gt; select distinct grantee, granteetype from syscat.dbauth where quiesceconnectauth = 'Y' *</t>
  </si>
  <si>
    <t>1. Attach to a DB2 Instance:
db2 =&gt; attach to $DB2INSTANCE 
2. Connect to DB2 database:
db2 =&gt; connect to $DBNAME 
3. Run the following and review the results to determine if each role name still has a business requirement to access the data:
db2 =&gt; select rolename from syscat.roleauth where grantortype &lt;&gt; 'S' group by rolename</t>
  </si>
  <si>
    <t>1. Attach to a DB2 Instance:
db2 =&gt; attach to $DB2INSTANCE 
2. Connect to DB2 database:
db2 =&gt; connect to $DBNAME 
3. Run the following to review and verify that the role members are correct for each role:
db2 =&gt; select rolename,grantee from syscat.roleauth where grantortype &lt;&gt; 'S' group by rolename, grantee</t>
  </si>
  <si>
    <t>1. Attach to DB2 Instance:
db2 =&gt; attach to $DB2INSTANCE 
2. Connect to DB2 database:
db2 =&gt; connect to $DBNAME 
3. Run the following to identify any nested roles:
db2 =&gt; select grantee, rolename from syscat.roleauth where grantee in (select rolename from syscat.roles) 
NOTE: If value is blank, this would be considered passing.</t>
  </si>
  <si>
    <t>1. Attach to a DB2 Instance:
db2 =&gt; attach to $DB2INSTANCE 
2. Connect to DB2 database:
db2 =&gt; connect to $DBNAME 
3. Run the following:
db2 =&gt; select grantee, rolename from syscat.roleauth where grantee = 'PUBLIC'
NOTE: If the value returned is blank, that is considered a passable finding.</t>
  </si>
  <si>
    <t>* Connect to the DB2 database.
db2 =&gt; connect to $DB2DATABASE user $USERNAME using $PASSWORD &lt;/li&gt;
* Run the following command from the DB2 command window:
db2 =&gt; select tabschema,tabname,tbspace from syscat.tables where tabschema not in ('ADMINISTRATOR','SYSIBM','SYSTOOLS') and tbspace in ('SYSCATSPACE','SYSTOOLSPACE','SYSTOOLSTMPSPACE','TEMPSPACE') &lt;/li&gt;* Review the list of system tablespaces. If the output is BLANK, that is considered a successful finding.</t>
  </si>
  <si>
    <t>Perform the following DB2 commands to obtain the list of databases:
* Attach to the DB2 instance.
db2 =&gt; attach to $DB2INSTANCE 
* Run the following command from the DB2 command window:
db2 =&gt; list database directory
* Locate this value in the output:
db2 =&gt; 
Database 3 entry: 
 Database alias = SAMPLE 
 Database name = SAMPLE 
 Local database directory = C: 
 Database release level = c.00 
 Comment = Directory entry type = Indirect 
 Catalog database partition number = 0 
 Alternate server hostname = 
* Review the output above and identify the SAMPLE database. If there is no SAMPLE database, then it is considered a successful finding.</t>
  </si>
  <si>
    <t>Perform the following commands to obtain the parameter setting:
* Connect to the DB2 host
* Edit the IBMLDAPSecurity.ini file
* Verify the existence of this parameter:
ENABLE_SSL = TRUE
NOTE: This can be marked as N/A if the LDAP plugin is not used.</t>
  </si>
  <si>
    <t>For Windows:
* Connect to the DB2 host
* Right-click on the \NODE000x\sqldbdir directory
* Choose _Properties_
* Select the _Security_ tab
* Select all DB administrator accounts and grant them the _Full Control_ authority
* Select all other accounts and revoke all privileges other than _Read_ and _Execute_
For Linux:
* Connect to the DB2 host
* Change to the /NODE000x/sqldbdir directory
* Change the permission level of the directory to this recommended value
OS =&gt; chmod -R 755&lt;/li&gt;</t>
  </si>
  <si>
    <t>Perform the following to establish an audit buffer:
* Attach to the DB2 instance
db2 =&gt; attach to $DB2INSTANCE &lt;/li&gt;
* Run the following command from the DB2 command window:
db2 =&gt; update database manager configuration using audit_buf_sz 1000 &lt;/li&gt;</t>
  </si>
  <si>
    <t>Suggested value is DATA_ENCRYPT so that authentication occurs at the server.
* Attach to the DB2 instance
db2 =&gt; attach to $DB2INSTANCE &lt;/li&gt;
* Run the following command from the DB2 command window:
db2 =&gt; update database manager configuration using authentication data_encrypt &lt;/li&gt;</t>
  </si>
  <si>
    <t>* Attach to the DB2 instance
db2 =&gt; attach to $DB2INSTANCE &lt;/li&gt;
* Run the following command from the DB2 command window:
db2 =&gt; update database manager configuration using datalinks no &lt;/li&gt;</t>
  </si>
  <si>
    <t>For Windows and Linux:
* Attach to the DB2 instance.
db2 =&gt; attach to $DB2INSTANCE 
2. Run the following command from the DB2 command window to change the default file path, if necessary:
db2 =&gt; update database manager configuration using dftdbpath _&lt;valid directory&gt; _
Additional steps for Windows:
* Connect to the DB2 host
* Right-click over the directory used as the default file path
* Choose _Properties_
* Select the _Security_ tab
* Assign ownership of the directory to the DB2 Administrator
* Grant all DB administrator accounts the _Full Control_ authority
* Grant only read and execute privileges to all other users (revoke all other privileges)
Additional steps for Linux:
* Connect to the DB2 host
* Change to the directory used as the default file path
* Assign the DB2 Administrator to be the owner of the directory using the chown command
* Change the permissions for the directory
OS =&gt; chmod -R 755 &lt;/li&gt;</t>
  </si>
  <si>
    <t>* Attach to the DB2 instance
db2 =&gt; attach to $DB2INSTANCE &lt;/li&gt;
* Run the following command from the DB2 command window:
db2 =&gt; update database manager configuration using diaglevel 3 &lt;/li&gt;</t>
  </si>
  <si>
    <t>For Windows and Linux, to change the directory for the diagnostic logs:
* Attach to the DB2 instance
db2 =&gt; attach to $DB2INSTANCE &lt;/li&gt;
* Run the following command from the DB2 command window:
db2 =&gt; update database manager configuration using diagpath _&lt;valid directory&gt;_&lt;/li&gt;
Additional steps for Windows:
* Connect to the DB2 host
* Right-click over the diagnostic log directory
* Choose _Properties_
* Select the _Security_ tab
* Grant the _Full Control_ authority to all DB2 administrator accounts
* Grant only read and execute privileges to all other accounts (revoke any other privileges)
Additional steps for Linux:
* Connect to the DB2 host
* Change to the diagnostic log directory
* Change the permissions of the directory
OS =&gt; chmod -R 755</t>
  </si>
  <si>
    <t>The recommended value is KNOWN. Note: this requires a DB2 restart.
* Attach to the DB2 instance
db2 =&gt; attach to $DB2INSTANCE &lt;/li&gt;
* Run the following command from the DB2 command window:
db2 =&gt; update database manager configuration using discover known &lt;/li&gt;
* Restart the DB2 instance.
db2 =&gt; db2stop 
db2 =&gt; db2start &lt;/li&gt;</t>
  </si>
  <si>
    <t>* Attach to the DB2 instance
db2 =&gt; attach to $DB2INSTANCE &lt;/li&gt;
* Run the following command from the DB2 command window:
db2 =&gt; update database manager configuration using discover_inst disable &lt;/li&gt;</t>
  </si>
  <si>
    <t>* Attach to the DB2 instance
db2 =&gt; attach to $DB2INSTANCE &lt;/li&gt;
* Run the following command from the DB2 command window:
db2 =&gt; update database manager configuration using fed_noauth no &lt;/li&gt;</t>
  </si>
  <si>
    <t>* Attach to the DB2 instance
db2 =&gt; attach to $DB2INSTANCE &lt;/li&gt;
* Run the following command from the DB2 command window:
db2 =&gt; update database manager configuration using notifylevel 3 &lt;/li&gt;</t>
  </si>
  <si>
    <t>For Windows and Linux:
* Attach to the DB2 instance.
* Run the following command from the DB2 command window to change the primary archive log directory, if necessary:
db2 =&gt; update database configuration using logarchmeth1 &lt;valid directory&gt;
Additional steps for Windows (assuming that the logarchmeth1 parameter includes DISK):
* Connect to the DB2 host
* Right-click on the primary archive log directory
* Choose _Properties_
* Select the _Security_ tab
* Grant all DB2 administrator accounts the _Full Control_ authority
* Grant all other accounts read and execute privileges only (revoke all other privileges)
Additional steps for Linux (assuming that the logarchmeth1 parameter includes DISK):
* Connect to the DB2 host
* Change to the primary archive log directory
* Change the permissions for the directory
OS =&gt; chmod -R 755</t>
  </si>
  <si>
    <t>For Windows and Linux:
* Attach to the DB2 instance.
* Run the following command from the DB2 command window to change the secondary archive log directory, if necessary:
db2 =&gt; update database configuration using logarchmeth2 &lt;valid directory&gt;
Additional steps for Windows (assuming that the logarchmeth2 parameter includes DISK):
* Connect to the DB2 host
* Right-click on the secondary archive log directory
* Choose _Properties_
* Select the _Security_ tab
* Grant all DB2 administrator accounts the _Full Control_ authority
* Grant all other accounts read and execute privileges only (revoke all other privileges)
Additional steps for Linux (assuming that the logarchmeth2 parameter includes DISK):
* Connect to the DB2 host
* Change to the secondary archive log directory
* Change the permissions for the directory
OS =&gt; chmod -R 755</t>
  </si>
  <si>
    <t>For Windows and Linux:
* Attach to the DB2 instance.
* Run the following command from the DB2 command window to change the tertiary archive log directory, if necessary:
db2 =&gt; update database configuration using failarchpath 
Additional steps for Windows (assuming that the failarchpath parameter includes DISK):
* Connect to the DB2 host
* Right-click on the tertiary archive log directory
* Choose _Properties_
* Select the _Security_ tab
* Grant all DB2 administrator accounts the _Full Control_ authority
* Grant all other accounts read and execute privileges only (revoke all other privileges)
For Linux (assuming that the failarchpath parameter includes DISK):
* Connect to the DB2 host
* Change to the tertiary archive log directory
* Change the permissions for the directory
OS =&gt; chmod -R 755 &lt;/li&gt;</t>
  </si>
  <si>
    <t>For Windows and Linux:
* Connect to the DB2 database
db2 =&gt; connect to $DB2DATABASE user $USERNAME using $PASSWORD &lt;/li&gt;
* Run the following command from the DB2 command window to change the mirror log directory, if necessary:
db2 =&gt; update database configuration using mirrorlogpath _&lt;valid path&gt;_&lt;/li&gt;
Additional steps for Windows:
* Connect to the DB2 host
* Right-click on the primary archive log directory
* Choose _Properties_
* Select the _Security_ tab
* Grant all DB2 administrator accounts the _Full Control_ authority
* Grant all other accounts read and execute privileges only (revoke all other privileges)
Additional steps for Linux:
* Connect to the DB2 host
* Change to the mirror log directory
* Change the permissions for the directory
OS =&gt; chmod -R 755</t>
  </si>
  <si>
    <t>1. Run the following command to set the svcename parameter value.
update dbm cfg using svcename &lt;value&gt; immediate or deferred</t>
  </si>
  <si>
    <t>1. Run the following command to set the ssl_svcename parameter value.
update dbm cfg using ssl_svcename &lt;value&gt; immediate or deferred</t>
  </si>
  <si>
    <t>1. To remove users from your database environment:
Linux:
userdel -r &lt;user name&gt; 
Windows:
* 
* Run compmgmt.msc
* Click 'Local Users and Groups'
* Double click 'Users'
* Right-click on _&lt;user name&gt;_
* Select 'Delete'
2. To remove groups from your database environment:
Linux:
 groupdel &lt;group name&gt;  
Windows:
* Run compmgmt.msc
* Click 'Local Users and Groups'
* Double click 'Groups'
* Right-click on &lt;_group name_&gt;
* Select 'Delete'
3. To remove roles or role members from your database environment
a. Attach to DB2 Instance:
 db2 =&gt; attach to $DB2INSTANCE  
b. Connect to DB2 database:
db2 =&gt; connect to $DBNAME 
c. To remove role members from roles:
db2 =&gt; revoke role &lt;role name&gt; from &lt;user/group/role member&gt; 
 d. To remove roles:
db2 =&gt; drop role &lt;role name&gt;</t>
  </si>
  <si>
    <t>1. Create RCAC Policies for each 'gap' listed from the Audit procedure.
2. Review the newly created DB2 RCAC policy against the organization's policy</t>
  </si>
  <si>
    <t>1. Create RCAC Policies for each 'gap' listed from the Audit procedure.
2. Review the newly created DB2 RCAC policy against the organization's written policy.</t>
  </si>
  <si>
    <t>Perform the following to revoke access from PUBLIC.
* Connect to the DB2 database.
db2 =&gt; connect to $DB2DATABASE user $USERNAME using $PASSWORD &lt;/li&gt;
* Run the following command from the DB2 command window:
db2 =&gt; REVOKE SELECT ON SYSCAT.AUDITPOLICIES FROM PUBLIC &lt;/li&gt;</t>
  </si>
  <si>
    <t>Revoke access from PUBLIC.
* Connect to the DB2 database.
db2 =&gt; connect to $DB2DATABASE user $USERNAME using $PASSWORD &lt;/li&gt;
* Run the following command from the DB2 command window:
db2 =&gt; REVOKE SELECT ON SYSCAT.AUDITUSE FROM PUBLIC &lt;/li&gt;</t>
  </si>
  <si>
    <t>Perform the following to revoke access from PUBLIC.
* Connect to the DB2 database.
db2 =&gt; connect to $DB2DATABASE user $USERNAME using $PASSWORD &lt;/li&gt;
* Run the following command from the DB2 command window:
db2 =&gt; REVOKE SELECT ON SYSCAT.DBAUTH FROM PUBLIC &lt;/li&gt;</t>
  </si>
  <si>
    <t>Perform the following to revoke access from PUBLIC.
* Connect to the DB2 database.
db2 =&gt; connect to $DB2DATABASE user $USERNAME using $PASSWORD &lt;/li&gt;
* Run the following command from the DB2 command window:
db2 =&gt; REVOKE SELECT ON SYSCAT.COLAUTH FROM PUBLIC &lt;/li&gt;</t>
  </si>
  <si>
    <t>Perform the following to revoke access from PUBLIC.
* Connect to the DB2 database.
db2 =&gt; connect to $DB2DATABASE user $USERNAME using $PASSWORD &lt;/li&gt;
* Run the following command from the DB2 command window:
db2 =&gt; REVOKE SELECT ON SYSCAT.EVENTS FROM PUBLIC &lt;/li&gt;</t>
  </si>
  <si>
    <t>Perform the following to revoke access from PUBLIC.
* Connect to the DB2 database.
db2 =&gt; connect to $DB2DATABASE user $USERNAME using $PASSWORD &lt;/li&gt;
* Run the following command from the DB2 command window:
db2 =&gt; REVOKE SELECT ON SYSCAT.EVENTTABLES FROM PUBLIC &lt;/li&gt;</t>
  </si>
  <si>
    <t>Perform the following to revoke access from PUBLIC.
* Connect to the DB2 database.
db2 =&gt; connect to $DB2DATABASE user $USERNAME using $PASSWORD &lt;/li&gt;
* Run the following command from the DB2 command window:
db2 =&gt; REVOKE SELECT ON SYSCAT.ROUTINES FROM PUBLIC &lt;/li&gt;</t>
  </si>
  <si>
    <t>Revoke access from PUBLIC.
* Connect to the DB2 database.
db2 =&gt; connect to $DB2DATABASE user $USERNAME using $PASSWORD &lt;/li&gt;
* Run the following command from the DB2 command window:
db2 =&gt; REVOKE SELECT ON SYSCAT.INDEXAUTH FROM PUBLIC &lt;/li&gt;</t>
  </si>
  <si>
    <t>Perform the following to revoke access from PUBLIC.
* Connect to the DB2 database.
db2 =&gt; connect to $DB2DATABASE user $USERNAME using $PASSWORD &lt;/li&gt;
* Run the following command from the DB2 command window:
db2 =&gt; REVOKE SELECT ON SYSCAT.PACKAGEAUTH FROM PUBLIC &lt;/li&gt;</t>
  </si>
  <si>
    <t>Perform the following to revoke access from PUBLIC.
* Connect to the DB2 database.
db2 =&gt; connect to $DB2DATABASE user $USERNAME using $PASSWORD &lt;/li&gt;
* Run the following command from the DB2 command window:
db2 =&gt; REVOKE SELECT ON SYSCAT.PACKAGES FROM PUBLIC &lt;/li&gt;</t>
  </si>
  <si>
    <t>Perform the following to revoke access from PUBLIC.
* Connect to the DB2 database.
db2 =&gt; connect to $DB2DATABASE user $USERNAME using $PASSWORD &lt;/li&gt;
* Run the following command from the DB2 command window:
db2 =&gt; REVOKE SELECT ON SYSCAT.PASSTHRUAUTH FROM PUBLIC &lt;/li&gt;</t>
  </si>
  <si>
    <t>Perform the following to revoke access from PUBLIC.
* Connect to the DB2 database.
db2 =&gt; connect to $DB2DATABASE user $USERNAME using $PASSWORD &lt;/li&gt;
* Run the following command from the DB2 command window:
db2 =&gt; REVOKE SELECT ON SYSCAT SYSCAT.SECURITYPOLICIES FROM PUBLIC &lt;/li&gt;</t>
  </si>
  <si>
    <t>Perform the following to revoke access from PUBLIC.
* Connect to the DB2 database.
db2 =&gt; connect to $DB2DATABASE user $USERNAME using $PASSWORD &lt;/li&gt;
* Run the following command from the DB2 command window:
db2 =&gt; REVOKE SELECT ON SYSCAT.SECURITYPOLICYEXEMPTIONS FROM PUBLIC &lt;/li&gt;</t>
  </si>
  <si>
    <t>Perform the following to revoke access from PUBLIC.
* Connect to the DB2 database.
db2 =&gt; connect to $DB2DATABASE user $USERNAME using $PASSWORD &lt;/li&gt;
* Run the following command from the DB2 command window:
db2 =&gt; REVOKE SELECT ON SYSCAT.SURROGATEAUTHIDS FROM PUBLIC &lt;/li&gt;</t>
  </si>
  <si>
    <t>Perform the following to revoke access from PUBLIC.
* Connect to the DB2 database.
db2 =&gt; connect to $DB2DATABASE user $USERNAME using $PASSWORD &lt;/li&gt;
* Run the following command from the DB2 command window:
db2 =&gt; REVOKE SELECT ON SYSCAT.ROLEAUTH FROM PUBLIC &lt;/li&gt;</t>
  </si>
  <si>
    <t>Perform the following to revoke access from PUBLIC.
* Connect to the DB2 database.
db2 =&gt; connect to $DB2DATABASE user $USERNAME using $PASSWORD &lt;/li&gt;
* Run the following command from the DB2 command window:
db2 =&gt; REVOKE SELECT ON SYSCAT.ROLES FROM PUBLIC &lt;/li&gt;</t>
  </si>
  <si>
    <t>Perform the following to revoke access from PUBLIC.
* Connect to the DB2 database.
db2 =&gt; connect to $DB2DATABASE user $USERNAME using $PASSWORD &lt;/li&gt;
* Run the following command from the DB2 command window:
db2 =&gt; REVOKE SELECT ON SYSCAT.ROUTINEAUTH FROM PUBLIC &lt;/li&gt;</t>
  </si>
  <si>
    <t>Perform the following to revoke access from PUBLIC.
* Connect to the DB2 database.
db2 =&gt; connect to $DB2DATABASE user $USERNAME using $PASSWORD &lt;/li&gt;
* Run the following command from the DB2 command window:
db2 =&gt; REVOKE SELECT ON SYSCAT.SCHEMAAUTH FROM PUBLIC &lt;/li&gt;</t>
  </si>
  <si>
    <t>Perform the following to revoke access from PUBLIC.
* Connect to the DB2 database.
db2 =&gt; connect to $DB2DATABASE user $USERNAME using $PASSWORD &lt;/li&gt;
* Run the following command from the DB2 command window:
db2 =&gt; REVOKE SELECT ON SYSCAT.SCHEMATA FROM PUBLIC &lt;/li&gt;</t>
  </si>
  <si>
    <t>Perform the following to revoke access from PUBLIC.
* Connect to the DB2 database.
db2 =&gt; connect to $DB2DATABASE user $USERNAME using $PASSWORD &lt;/li&gt;
* Run the following command from the DB2 command window:
db2 =&gt; REVOKE SELECT ON SYSCAT.SEQUENCEAUTH FROM PUBLIC &lt;/li&gt;</t>
  </si>
  <si>
    <t>Perform the following to revoke access from PUBLIC.
* Connect to the DB2 database.
db2 =&gt; connect to $DB2DATABASE user $USERNAME using $PASSWORD &lt;/li&gt;
* Run the following command from the DB2 command window:
db2 =&gt; REVOKE SELECT ON SYSCAT.STATEMENTS FROM PUBLIC &lt;/li&gt;</t>
  </si>
  <si>
    <t>Perform the following to revoke access from PUBLIC.
* Connect to the DB2 database.
db2 =&gt; connect to $DB2DATABASE user $USERNAME using $PASSWORD &lt;/li&gt;
* Run the following command from the DB2 command window:
db2 =&gt; REVOKE SELECT ON SYSCAT.TABAUTH FROM PUBLIC &lt;/li&gt;</t>
  </si>
  <si>
    <t>Perform the following to revoke access from PUBLIC.
* Connect to the DB2 database.
db2 =&gt; connect to $DB2DATABASE user $USERNAME using $PASSWORD &lt;/li&gt;
* Run the following command from the DB2 command window:
db2 =&gt; REVOKE SELECT ON SYSCAT.TBSPACEAUTH FROM PUBLIC &lt;/li&gt;</t>
  </si>
  <si>
    <t>Perform the following to revoke access from PUBLIC.
* Connect to the DB2 database.
db2 =&gt; connect to $DB2DATABASE user $USERNAME using $PASSWORD &lt;/li&gt;
* Run the following command from the DB2 command window:
db2 =&gt; REVOKE USE OF TABLESPACE [$tablespace_name] FROM PUBLIC &lt;/li&gt;</t>
  </si>
  <si>
    <t>Perform the following to revoke access from PUBLIC.
* Connect to the DB2 database.
db2 =&gt; connect to $DB2DATABASE user $USERNAME using $PASSWORD 
* Run the following command from the DB2 command window:
db2 =&gt; revoke select on syscat.moduleauth from public</t>
  </si>
  <si>
    <t>Perform the following to revoke access from PUBLIC.
* Connect to the DB2 database.
db2 =&gt; connect to $DB2DATABASE user $USERNAME using $PASSWORD 
* Run the following command from the DB2 command window:
db2 =&gt; revoke select on syscat.variableauth from public</t>
  </si>
  <si>
    <t>Perform the following to revoke access from PUBLIC.
* Connect to the DB2 database.
db2 =&gt; connect to $DB2DATABASE user $USERNAME using $PASSWORD 
* Run the following command from the DB2 command window:
db2 =&gt; db2 =&gt; revoke select on syscat.workloadauth from public</t>
  </si>
  <si>
    <t>Perform the following to revoke access from PUBLIC.
* Connect to the DB2 database.
db2 =&gt; connect to $DB2DATABASE user $USERNAME using $PASSWORD 
* Run the following command from the DB2 command window:
db2 =&gt; revoke select on syscat.xsrmoduleauth from public</t>
  </si>
  <si>
    <t>Perform the following to revoke access from PUBLIC.
* Connect to the DB2 database.
db2 =&gt; connect to $DB2DATABASE user $USERNAME using $PASSWORD 
* Run the following command from the DB2 command window:
db2 =&gt; revoke select on syscat.AUTHORIZATIONIDS from public</t>
  </si>
  <si>
    <t>Perform the following to revoke access from PUBLIC.
* Connect to the DB2 database.
db2 =&gt; connect to $DB2DATABASE user $USERNAME using $PASSWORD 
* Run the following command from the DB2 command window:
db2 =&gt; revoke select on SYSIBMADM.OBJECTOWNERS from public</t>
  </si>
  <si>
    <t>Perform the following to revoke access from PUBLIC.
* Connect to the DB2 database.
db2 =&gt; connect to $DB2DATABASE user $USERNAME using $PASSWORD 
* Run the following command from the DB2 command window:
db2 =&gt; revoke select on SYSIBMADM.PRIVILEGES from public</t>
  </si>
  <si>
    <t>Define a valid group name for the SYSADM group.
1. Attach to the DB2 instance.
db2 =&gt; attach to $DB2INSTANCE 
2. Run the following command from the DB2 command window:
db2 =&gt; update database manager configuration using sysadm_group &lt;sys adm group name&gt;</t>
  </si>
  <si>
    <t>Define a valid group name for the SYSCTRL group.
1. Attach to the DB2 instance.
db2 =&gt; attach to $DB2INSTANCE 
2. Run the following command from the DB2 command window:
db2 =&gt; update database manager configuration using sysctrl_group &lt;sys control group name&gt;</t>
  </si>
  <si>
    <t>Define a valid group name for the SYSMAINT group. 
1. Attach to the DB2 instance.
db2 =&gt; attach to $DB2INSTANCE 
2. Run the following command from the DB2 command window:
db2 =&gt; update database manager configuration using sysmaint_group &lt;sys maintenance group name&gt;</t>
  </si>
  <si>
    <t>Define a valid group name for the SYSMON group.
1. Attach to the DB2 instance.
db2 =&gt; attach to $DB2INSTANCE 
2. Run the following command from the DB2 command window:
db2 =&gt; update database manager configuration using sysmon_group &lt;sys monitor group name&gt;</t>
  </si>
  <si>
    <t>1. Revoke SQLADM authority from any unauthorized users.
 REVOKE SQLADM ON DATABASE FROM USER &lt;username&gt;</t>
  </si>
  <si>
    <t>1. Revoke any user who should NOT have WLMADM authority:
REVOKE WLMADM ON DATABASE FROM USER &lt;username&gt;</t>
  </si>
  <si>
    <t xml:space="preserve">Revoke this permission from any unauthorized users.
* Connect to the DB2 database.
db2 =&gt; connect to $DB2DATABASE user $USERNAME using $PASSWORD 
* Run the following command from the DB2 command window:
db2 =&gt; REVOKE BINDADD ON DATABASE FROM USER _&lt;username&gt;_ </t>
  </si>
  <si>
    <t xml:space="preserve">Revoke this permission from any unauthorized users.
* Connect to the DB2 database.
db2 =&gt; connect to $DB2DATABASE user $USERNAME using $PASSWORD 
* Run the following command from the DB2 command window:
db2 =&gt; REVOKE CONNECT ON DATABASE FROM USER _&lt;username&gt;_ </t>
  </si>
  <si>
    <t xml:space="preserve">Revoke this permission from any unauthorized users.
* Connect to the DB2 database.
db2 =&gt; connect to $DB2DATABASE user $USERNAME using $PASSWORD 
* Run the following command from the DB2 command window:
db2 =&gt; REVOKE LOAD ON DATABASE FROM USER _&lt;username&gt;_ </t>
  </si>
  <si>
    <t xml:space="preserve">Revoke this permission from any unauthorized users.
* Connect to the DB2 database.
db2 =&gt; connect to $DB2DATABASE user $USERNAME using $PASSWORD 
* Run the following command from the DB2 command window:
db2 =&gt; REVOKE CREATE_EXTERNAL_ROUTINE ON DATABASE FROM USER _&lt;username&gt;_ </t>
  </si>
  <si>
    <t xml:space="preserve">Revoke this permission from any unauthorized users.
* Connect to the DB2 database.
db2 =&gt; connect to $DB2DATABASE user $USERNAME using $PASSWORD 
* Run the following command from the DB2 command window:
db2 =&gt; REVOKE QUIESCE_CONNECT ON DATABASE FROM USER _&lt;username&gt;_ </t>
  </si>
  <si>
    <t>To remove a role from the database:
1. Attach to a DB2 Instance:
db2 =&gt; attach to $DB2INSTANCE 
2 Connect to DB2 database:
db2 =&gt; connect to $DBNAME 
3. Run the following:
db2 =&gt; drop role &lt;role name&gt;</t>
  </si>
  <si>
    <t>To remove a role member from a particular role:
1. Attach to a DB2 Instance:
db2 =&gt; attach to $DB2INSTANCE 
2. Connect to DB2 database:
db2 =&gt; connect to $DBNAME 
3. Run the following:
db2 =&gt; revoke role &lt;role name&gt; from &lt;role member&gt;</t>
  </si>
  <si>
    <t>To remove a nested role, perform the following:
1. Attach to DB2 Instance:
db2 =&gt; attach to $DB2INSTANCE 
2. Connect to DB2 database:
db2 =&gt; connect to $DBNAME 
3. Run the following:
db2 =&gt; revoke role &lt;role name&gt; from role &lt;role&gt;</t>
  </si>
  <si>
    <t>To remove a role member from a particular role:
1. Attach to a DB2 Instance:
db2 =&gt; attach to $DB2INSTANCE 
2. Connect to DB2 database:
db2 =&gt; connect to $DBNAME 
3. Run the following:
db2 =&gt; revoke role &lt;role name&gt; from PUBLIC</t>
  </si>
  <si>
    <t>1. Attach to DB2 Instance:
db2 =&gt; attach to $DB2INSTANCE 
2. Connect to DB2 database:
db2 =&gt; connect to $DBNAME 
3. Perform the following query:
db2=&gt; revoke admin option for role &lt;role name&gt; from user &lt;user name&gt;</t>
  </si>
  <si>
    <t>Remote unnecessary schemas.
* Connect to the DB2 database.
db2 =&gt; connect to $DB2DATABASE user $USERNAME using $PASSWORD &lt;/li&gt;
* Run the following command from the DB2 command window:
db2 =&gt; drop scheme &lt;scheme name&gt; restrict &lt;/li&gt;* Review unused schemas and remove if necessary</t>
  </si>
  <si>
    <t>1. Connect to the DB2 database.
db2 =&gt; connect to $DB2DATABASE user $USERNAME using $PASSWORD 
2. Review the system tablespaces to identify any user data objects within them.
3. Drop, migrate, or otherwise remove all user data objects (tables, schemas, etc.) from within the system tablespaces.
4. Revoke write access for the system tablespaces from all users.</t>
  </si>
  <si>
    <t>Drop unused sample databases:
* Connect to the DB2 instance.
* Run the following command from the DB2 command window:
db2 =&gt; drop database sample &lt;/li&gt;</t>
  </si>
  <si>
    <t>Verify the parameter:
* Connect to the DB2 host
* Edit the IBMLDAPSecurity.ini file
* Add or modify the file to include the following parameter:
ENABLE_SSL = TRUE &lt;/li&gt;</t>
  </si>
  <si>
    <t>Updated issue code table</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</si>
  <si>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</si>
  <si>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</si>
  <si>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</si>
  <si>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</si>
  <si>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</si>
  <si>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</si>
  <si>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</si>
  <si>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</si>
  <si>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</si>
  <si>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</si>
  <si>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HTC120</t>
  </si>
  <si>
    <t>The IBM z/OS version 2.4.x is not configured securely</t>
  </si>
  <si>
    <t>HTC121</t>
  </si>
  <si>
    <t>The Palo Alto 9 firewall is not configured securely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</si>
  <si>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</si>
  <si>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xml:space="preserve">Internal Updates and updated issue code table </t>
  </si>
  <si>
    <t xml:space="preserve"> ▪ SCSEM Version: 1.3</t>
  </si>
  <si>
    <t xml:space="preserve"> ▪ SCSEM Release Date: September 30, 2020</t>
  </si>
  <si>
    <t>Verify that system maintenance is in place and the database is supported by the vendor.
Each organization responsible for the management of a database shall ensure that unsupported DBMS software is removed or upgraded to a supported version prior to a vendor dropping support.</t>
  </si>
  <si>
    <t>Support for the installed version has not expired.
(Note 9.7 Extended support expires Sept 30, 2020.
10.0 Extended Support</t>
  </si>
  <si>
    <t>Verify the agency has implemented an account management process for the Database.</t>
  </si>
  <si>
    <t xml:space="preserve">The DB Administrator can demonstrate that documented operating procedures exist.
</t>
  </si>
  <si>
    <t>Determine if access attempts to the database environment require the user to be identified and authenticated prior to access being granted.
Note: There are various ways to access the database environment.  Ensure identification and authentication controls are implemented for the following access mechanisms:
a) Direct access to the backend database management system and data dictionary;  
b) Operating system access to the platform where the database resides; 
c) Access to the application used to query the database environment and produce reports.
2. Determine if there are any automated processes that access the database for data retrieval and verify the identification and authentication mechanism in place for these processes.</t>
  </si>
  <si>
    <t>HMT16: Documentation does not exist
HMT18: Documentation exists but is not sufficient</t>
  </si>
  <si>
    <t>HAC37: Account management procedures are not implemented</t>
  </si>
  <si>
    <t>HSI19: Data inputs are not being validated</t>
  </si>
  <si>
    <t>HAC20: Agency duplicates usernames</t>
  </si>
  <si>
    <t>The RDBMS enforces user account lockout.
The system locks user/administrator accounts after no more than three unsuccessful attempts to logon with an invalid password.</t>
  </si>
  <si>
    <t>Determine if password configurations meet IRS requirements for password history. Ask the administrator if users are prohibited from using their last twenty four passwords.</t>
  </si>
  <si>
    <t>Determine who has access to the database environment from all possible connection points including:
a) Direct access to the backend database management system and data dictionary;  
b) Operating system access to the platform where the database resides; 
c) Access to the application used to query the database environment and produce reports.</t>
  </si>
  <si>
    <t xml:space="preserve">Passwords must have a minimum of one (1) alpha, and one (1) numeric or special character.  The password must have at least one uppercase and at least one lowercase letter. </t>
  </si>
  <si>
    <t>Access is restricted to authorized application end users, operating system administrators and database administrators.
Personnel who no longer require access to the database environment are promptly removed from the access list.</t>
  </si>
  <si>
    <t>All account access has a documented approval.
Agency personnel approve all access to the database.  All personnel who have access are approved and have a need for access.</t>
  </si>
  <si>
    <t>HPW12: Passwords do not meet complexity requirements</t>
  </si>
  <si>
    <t>HPW6: Password history is insufficient</t>
  </si>
  <si>
    <t>The database design supports the requirement to label FTI so that specific FTI data elements are recognizable (ex. Tax, IRS, Fed, etc.)
The results of this test will differ based on the specific database implementation.
If an agency has a database that is composed entirely of FTI, labeling at the database level would be sufficient.  However, if an agency has FTI commingled with other information in a database, FTI has to be labeled at the level that separates from non-FTI data (i.e. data table, data element).</t>
  </si>
  <si>
    <t>HAU2: No auditing is being performed on the system
HAU5: Auditing is not performed on all data tables containing FTI</t>
  </si>
  <si>
    <t>Personnel who review and clear audit logs are separate from personnel that perform non-audit administration.</t>
  </si>
  <si>
    <t>All FTI data in transit is encrypted when moving across a Wide Area Network (WAN) and within the agency's Local Area Network (LAN).</t>
  </si>
  <si>
    <t>Interview the DBA and determine whether all FTI data in transit is encrypted when moving across a Wide Area Network (WAN) and within the agency's Local Area Network (LAN).</t>
  </si>
  <si>
    <t>Verifies FTI is encrypted when in transit across a WAN or LAN.</t>
  </si>
  <si>
    <t>IP address rather than hostname is being used to connect to the DB2 instance.</t>
  </si>
  <si>
    <t>Ask the system admin to launch the DB2 Configuration Assistant.  Review DB2 connection instance with the system admin.</t>
  </si>
  <si>
    <t>Only DB2 administrators have access to all database containers.</t>
  </si>
  <si>
    <t>The DB2 audit buffer is set to at least 1000.</t>
  </si>
  <si>
    <t>Data is encrypted in transit across the network. The DATA_ENCRYPT authentication mechanism is used.</t>
  </si>
  <si>
    <t>The ability to catalog and uncatalog DB2 instance databases and nodes is restricted to the DB2 database administrators.
Expected Results:
Cataloging allowed without authority (CATALOG_NOAUTH) = NO</t>
  </si>
  <si>
    <t>The diaglevel parameter is set to at least 3.
Expected Results:
Diagnostic error capture level (DIAGLEVEL) = 3</t>
  </si>
  <si>
    <t>The discover_inst parameter is configured not to allow the instance to be discoverable.
Expected Results:
Discover server instance (DISCOVER_INST) = DISABLE</t>
  </si>
  <si>
    <t>The fed_noauth parameter is set to no.
Expected Results:
Bypass federated authentication (FED_NOAUTH) = NO</t>
  </si>
  <si>
    <t>The health_mon parameter is set to on.
Expected Results:
Monitor health of instance and databases (HEALTH_MON) = ON</t>
  </si>
  <si>
    <t>The keepfenced parameter is set to NO.
Expected Results:
Keep fenced process (KEEPFENCED) = NO</t>
  </si>
  <si>
    <t>The notifylevel parameter is set to 3 to log all fatal errors, failing services, system integrity, and system health.
Expected Results:
Notify Level (NOTIFYLEVEL) = 3</t>
  </si>
  <si>
    <t>The failarchpath parameter, which specifies the type of media used for the tertiary destination of archived logs, is set to a secure location.
Expected Results:
Failover log archive path (FAILARCHPATH) = __</t>
  </si>
  <si>
    <t>The mirrorlogpath parameter is set to a secure location.
Expected Results:
Mirror log path (MIRRORLOGPATH) = C:DB2MIRRORLOGS</t>
  </si>
  <si>
    <t>The dasadm_group parameter is limited to only authorized users.
Expected Results:
DAS Administration Authority Group Name (DASADM_GROUP) = DASADM</t>
  </si>
  <si>
    <t>The discover parameter is set to DISABLE.
Expected Results:
DAS Discovery Mode (DISCOVER) = DISABLE</t>
  </si>
  <si>
    <t>The exec_exp_task parameter is set to NO.
Expected Results:
Execute Expired Tasks (EXEC_EXP_TASK) = NO</t>
  </si>
  <si>
    <t>The location pointed to by jdk_64_path parameter contains a current version of the JDK and is adequately secured.
Expected Results:
Java Development Kit Installation Path DAS (JDK_64_PATH) = C:Program FilesJava</t>
  </si>
  <si>
    <t>The sched_enable parameter is set to OFF when the Task Scheduler is not in use.
Expected Results:
Scheduler Mode (SCHED_ENABLE) = OFF</t>
  </si>
  <si>
    <t>HAC31: The database public users has improper access to data and/or resources</t>
  </si>
  <si>
    <t>The sysmaint_group only contains authorized users.
Expected Results:
SYSMAINT group name (SYSMAINT_GROUP) = DB2MAINT</t>
  </si>
  <si>
    <t>All unused schemas have been removed from the database.</t>
  </si>
  <si>
    <t>All default databases have been removed from the system.</t>
  </si>
  <si>
    <t>The communication layer between the DB2 instance and the LDAP server is encrypted.  ENABLE_SSL parameter in the IBMLDAPSecurity.ini file is set to TRUE.
Expected Results:
ENABLE_SSL = TRUE</t>
  </si>
  <si>
    <t>HSI27: Critical security patches have not been applied
HSI2: System patch level is insufficient</t>
  </si>
  <si>
    <t>The discover parameter the DB2 server will fulfill, is set to allow the DB2 server to only fulfill requests from clients that know the given instance name.
Expected Results:
Discovery mode (DISCOVER) = KNOWN</t>
  </si>
  <si>
    <t>1. Run the following command to update the current value of the srvcon_auth database configuration parameter to the correct value:&lt;div&gt;
db2 =&gt; update dbm cfg using srvcon_auth &lt;any supported authentication&gt;</t>
  </si>
  <si>
    <t>The ssl_svcename configuration parameter defines the name or number of the port the database server listens for communications from remote client nodes using SSL protocol. The ssl_svcename and the svcename port numbers cannot be the same.
On Linux operating systems, the ssl_svcename file is located in: /etc/services</t>
  </si>
  <si>
    <t>1. Run the following command to determine if the svcename parameter value is correctly set and is not the default port (50000).
select name, value from sysibmadm.dbmcfg where name = 'svcename'</t>
  </si>
  <si>
    <t>Tablespace usage is restricted to authorized users only.  PUBLIC does not have access to this privilege.</t>
  </si>
  <si>
    <t>Perform the following DB2 commands to obtain the value for this setting:
1. Attach to the DB2 instance.
db2 =&gt; attach to $DB2INSTANCE 
2. Run the following command from the DB2 command window:
db2 =&gt; get database manager configuration 
3. Locate the sysadm_group value in the output and ensure the value is not NULL:
db2 =&gt; get database manager configuration db2 =&gt; SYSADM group name (SYSADM_GROUP) = DB2ADM 
Note: _sysadm_group is set to DB2ADM in the above output._
4. Review the members of the sysadm_group on the operating system.
Linux:
cat /etc/group | grep &lt;sysadm group name&gt;
Windows:
* 
* Run compmgmt.msc
* Click 'Local Users and Groups'
* Double click 'Groups'
* Double click
* Review group members</t>
  </si>
  <si>
    <t>Perform the following DB2 commands to obtain the value for this setting:
1. Attach to the DB2 instance.
db2 =&gt; attach to $DB2INSTANCE 
2. Run the following command from the DB2 command window:
db2 =&gt; get database manager configuration 
3. Locate the sysmaint_group value in the output and ensure the value is not NULL:
db2 =&gt; get database manager configuration db2 =&gt; SYSMAINT group name (SYSMAINT_GROUP) = DB2MAINT 
Note: _sysmaint_group is set to DB2MAINT in the above output._
4. Review the members of the sysmaint_group on the operating system.
Linux:
cat /etc/group | grep &lt;sysmaint group name&gt;
Windows:
* 
* Run compmgmt.msc
* Click 'Local Users and Groups'
* Double click 'Groups'
* Double click &lt;sysmaint group name&gt;
* Review group members</t>
  </si>
  <si>
    <t>Perform the following DB2 commands to obtain the value for this setting:
1. Attach to the DB2 instance.
db2 =&gt; attach to $DB2INSTANCE 
2. Run the following command from the DB2 command window:
db2 =&gt; get database manager configuration 
3. Locate the sysctrl_group value in the output and ensure the value is not NULL:
db2 =&gt; get database manager configuration db2 =&gt; SYSCTRL group name (SYSCTRL_GROUP) = DB2CTRL 
Note: _sysctrl_group is set to DB2CTRL in the above output._
4. Review the members of the sysctrl_group on the operating system.
Linux:
cat /etc/group | grep &lt;sysctrl group name&gt;
Windows:
* 
* Run compmgmt.msc
* Click 'Local Users and Groups'
* Double click 'Groups'
* Double click &lt;sysctrl group name&gt;
* Review group members</t>
  </si>
  <si>
    <t>Grants the authority to access data. The DATAACCESS authority allows the grantee to leverage DML level commands i.e. SELECT, INSERT, UPDATE, DELETE, LOAD, and EXECUTE any package or routine.
The DATAACCESS authority cannot be granted to PUBLIC.</t>
  </si>
  <si>
    <t>HAC11: User access was not established with concept of least privilege
HAC31: The database public users has improper access to data and/or resources</t>
  </si>
  <si>
    <t>Revoke this permission from any unauthorized users.
* Connect to the DB2 database.
db2 =&gt; connect to $DB2DATABASE user $USERNAME using $PASSWORD 
* Run the following command from the DB2 command window:
db2 =&gt; REVOKE DBADM ON DATABASE FROM USER _&lt;username&gt;_</t>
  </si>
  <si>
    <t>Revoke this permission from any unauthorized users.
* Connect to the DB2 database.
db2 =&gt; connect to $DB2DATABASE user $USERNAME using $PASSWORD 
* Run the following command from the DB2 command window:
db2 =&gt; REVOKE SECADM ON DATABASE FROM USER _&lt;username&gt;_</t>
  </si>
  <si>
    <t>ACCESSCTRL authority is the authority required to grant and revoke privileges on objects within a specific database. Some of these privileges include BINDADD, CONNECT, CREATETAB, CREATE_EXTERNAL_ROUTINE, LOAD, and QUIESCE_CONNECT. It has no inherent privilege to access data stored in tables, except the catalog tables and views. 
The ACCESSCTRL authority cannot be granted to PUBLIC.</t>
  </si>
  <si>
    <t>1. Revoke DATAACCESS authority from any unauthorized users.
REVOKE DATAACCESS ON DATABASE FROM USER &lt;username&gt;</t>
  </si>
  <si>
    <t>1. Revoke ACCESSCTRL authority from any unauthorized users.
REVOKE ACCESSCTRL ON DATABASE FROM USER &lt;username&gt;</t>
  </si>
  <si>
    <t>Revoke this permission from any unauthorized users.
* Connect to the DB2 database.
db2 =&gt; connect to $DB2DATABASE user $USERNAME using $PASSWORD 
* Run the following command from the DB2 command window:
db2 =&gt; REVOKE CREATAB ON DATABASE FROM USER _&lt;username&gt;_</t>
  </si>
  <si>
    <t>Perform the following DB2 commands to obtain the value for this setting:
* Connect to the DB2 database.
db2 =&gt; connect to $DB2DATABASE user $USERNAME using $PASSWORD 
* Run the following command from the DB2 command window:
db2 =&gt; select distinct grantee, granteetype from syscat.dbauth where connectauth = 'Y' *</t>
  </si>
  <si>
    <t>Perform the following DB2 commands to obtain the value for this setting:
* Connect to the DB2 database.
db2 =&gt; connect to $DB2DATABASE user $USERNAME using $PASSWORD 
* Run the following command from the DB2 command window:
db2 =&gt; select distinct grantee, granteetype from syscat.dbauth where loadauth = 'Y' *</t>
  </si>
  <si>
    <t>Perform the following DB2 commands to obtain the value for this setting:
* Connect to the DB2 database.
db2 =&gt; connect to $DB2DATABASE user $USERNAME using $PASSWORD 
* Run the following command from the DB2 command window:
db2 =&gt; select distinct grantee, granteetype from syscat.dbauth where externalroutineauth = 'Y' *</t>
  </si>
  <si>
    <t xml:space="preserve">1. Attach to DB2 Instance:
db2 =&gt; attach to $DB2INSTANCE 
2. Connect to DB2 database:
db2 =&gt; connect to $DBNAME 
3. Perform the following query:
db2 =&gt; select rolename, grantee, admin from syscat.roleauth where grantortype &lt;&gt; 'S' and admin = 'Y'
</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</si>
  <si>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</si>
  <si>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</si>
  <si>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</si>
  <si>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</si>
  <si>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</si>
  <si>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</si>
  <si>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</si>
  <si>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</si>
  <si>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</si>
  <si>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</si>
  <si>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</si>
  <si>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</si>
  <si>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</si>
  <si>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</si>
  <si>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NIST Control Name</t>
  </si>
  <si>
    <t>Test Procedures</t>
  </si>
  <si>
    <t>DB2 can be configured to allow users that do not possess the SYSADM authority to catalog and uncatalogued databases and nodes. It is recommended that the catalog_noauth parameter be set to NO.</t>
  </si>
  <si>
    <t>Perform the following to determine if authorization is explicitly required to catalog and uncatalogued databases and nodes:
* Attach to the DB2 instance.
db2 =&gt; attach to $DB2INSTANCE &lt;/li&gt;
* Run the following command from the DB2 command window:
db2 =&gt; get database manager configuration &lt;/li&gt;
* Locate the value of CATALOG_NOAUTH in the output:
db2 =&gt; get database manager configuration 
db2 =&gt; 
 Cataloging allowed without authority (CATALOG_NOAUTH) = NO &lt;/li&gt;
Note: CATALOG_NOAUTH is set to NO in the above output.</t>
  </si>
  <si>
    <t>The ability to catalog and uncatalogued DB2 instance databases and nodes is restricted to the DB2 database administrators.
Expected Results:
Cataloging allowed without authority (CATALOG_NOAUTH) = NO</t>
  </si>
  <si>
    <t>The ability to catalog and uncatalogued DB2 instance databases and nodes is not restricted to the DB2 database administrators.</t>
  </si>
  <si>
    <t>Cataloging a database is the process of registering a database from a remote client to allow remote call and access. Setting catalog-noauth to YES bypasses all permissions checks and allows anyone to catalog and uncatalogued databases.</t>
  </si>
  <si>
    <t>Perform the following to require explicit authorization to catalog and uncatalogued databases and nodes.
* Attach to the DB2 instance
db2 =&gt; attach to $DB2INSTANCE &lt;/li&gt;
* Run the following command from the DB2 command window:
db2 =&gt; update database manager configuration using catalog_noauth no &lt;/li&gt;</t>
  </si>
  <si>
    <t>Column masks are configured to the least functionality required.</t>
  </si>
  <si>
    <t>* Connect to the DB2 database.
db2 =&gt; connect to $DB2DATABASE user $USERNAME using $PASSWORD &lt;/li&gt;
* Run the following command from the DB2 command window:
db2 =&gt; select schema name from syscat.schemata &lt;/li&gt;* Review the list of schemas</t>
  </si>
  <si>
    <t>Review Role Grantees with ADMIN OPTION</t>
  </si>
  <si>
    <t>DB2 can be configured to allow users that do not possess the SYSADM authority to catalog and uncatalogued databases and nodes. It is recommended that the SYSADM authority be required to catalog and uncatalogued databases and nodes. It is recommended that the catalog_noauth parameter be set to NO.</t>
  </si>
  <si>
    <t>The notify level parameter specifies the type of administration notification messages that are written to the administration notification log. It is recommended that this parameter be set to 3. A setting of 3 will log all fatal errors, failing services, system integrity, as well as system health.</t>
  </si>
  <si>
    <t>The notify level parameter is set to 3 to log all fatal errors, failing services, system integrity, and system health.
Expected Results:
Notify Level (NOTIFYLEVEL) = 3</t>
  </si>
  <si>
    <t>The notify level parameter is not set to 3 to log all fatal errors, failing services, system integrity, and system health.</t>
  </si>
  <si>
    <t>* Attach to the DB2 instance
db2 =&gt; attach to $DB2INSTANCE 
* Run the following command from the DB2 command window:
db2 =&gt; update database manager configuration using notify level 3</t>
  </si>
  <si>
    <t>Perform the following DB2 commands to obtain the value for this setting:
* Connect to the DB2 database.
db2 =&gt; connect to $DB2DATABASE user $USERNAME using $PASSWORD 
* Run the following command from the DB2 command window:
db2 =&gt; select grantee, bispace from sysibm.systbspaceauth and grantee = 'PUBLIC'</t>
  </si>
  <si>
    <t>Define a valid group name to the SYSMON group.
* Attach to the DB2 instance.
db2 =&gt; attach to $DB2INSTANCE 
* Run the following command from the DB2 command window:
db2 =&gt; update database manager configuration using sysmon_group [sys monitor group name]</t>
  </si>
  <si>
    <t>* Connect to the DB2 database.
db2 =&gt; connect to $DB2DATABASE user $USERNAME using $PASSWORD 
* Run the following command from the DB2 command window:
db2 =&gt; select tabschema,tabname,tbspace from syscat.tables where tabschema not in ('ADMINISTRATOR','SYSIBM','SYSTOOLS') and bispace in ('SYSCATSPACE','SYSTOOLSPACE','SYSTOOLSTMPSPACE','TEMPSPACE') * Review the list of system tablespaces</t>
  </si>
  <si>
    <t>Finding Statement (Internal Use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</si>
</sst>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m/d/yyyy;@"/>
    <numFmt numFmtId="173" formatCode="[&lt;=9999999]###\-####;\(###\)\ ###\-####"/>
    <numFmt numFmtId="174" formatCode="0.0"/>
  </numFmts>
  <fonts count="24" x14ac:knownFonts="1">
    <font>
      <sz val="11"/>
      <color indexed="8"/>
      <name val="Calibri"/>
      <family val="2"/>
    </font>
    <font>
      <sz val="11"/>
      <color indexed="8"/>
      <name val="Calibri"/>
      <family val="2"/>
    </font>
    <font>
      <b/>
      <sz val="12"/>
      <name val="Arial"/>
      <family val="2"/>
    </font>
    <font>
      <sz val="10"/>
      <name val="Arial"/>
      <family val="2"/>
    </font>
    <font>
      <sz val="12"/>
      <name val="Arial"/>
      <family val="2"/>
    </font>
    <font>
      <sz val="10"/>
      <color indexed="8"/>
      <name val="Arial"/>
      <family val="2"/>
    </font>
    <font>
      <b/>
      <sz val="10"/>
      <name val="Arial"/>
      <family val="2"/>
    </font>
    <font>
      <i/>
      <sz val="10"/>
      <name val="Arial"/>
      <family val="2"/>
    </font>
    <font>
      <sz val="10"/>
      <color indexed="8"/>
      <name val="Arial"/>
      <family val="2"/>
    </font>
    <font>
      <sz val="11"/>
      <color indexed="8"/>
      <name val="Arial"/>
      <family val="2"/>
    </font>
    <font>
      <i/>
      <sz val="9"/>
      <name val="Arial"/>
      <family val="2"/>
    </font>
    <font>
      <b/>
      <u/>
      <sz val="10"/>
      <name val="Arial"/>
      <family val="2"/>
    </font>
    <font>
      <b/>
      <i/>
      <sz val="10"/>
      <name val="Arial"/>
      <family val="2"/>
    </font>
    <font>
      <sz val="12"/>
      <color theme="1"/>
      <name val="Calibri"/>
      <family val="2"/>
      <scheme val="minor"/>
    </font>
    <font>
      <u/>
      <sz val="11"/>
      <color theme="10"/>
      <name val="Calibri"/>
      <family val="2"/>
    </font>
    <font>
      <sz val="11"/>
      <color theme="1"/>
      <name val="Calibri"/>
      <family val="2"/>
      <scheme val="minor"/>
    </font>
    <font>
      <b/>
      <sz val="12"/>
      <color theme="1"/>
      <name val="Calibri"/>
      <family val="2"/>
      <scheme val="minor"/>
    </font>
    <font>
      <sz val="10"/>
      <color theme="1"/>
      <name val="Arial"/>
      <family val="2"/>
    </font>
    <font>
      <sz val="10"/>
      <color rgb="FF000000"/>
      <name val="Arial"/>
      <family val="2"/>
    </font>
    <font>
      <b/>
      <sz val="10"/>
      <color theme="1"/>
      <name val="Arial"/>
      <family val="2"/>
    </font>
    <font>
      <sz val="10"/>
      <color theme="0"/>
      <name val="Arial"/>
      <family val="2"/>
    </font>
    <font>
      <b/>
      <sz val="10"/>
      <color rgb="FFFF0000"/>
      <name val="Arial"/>
      <family val="2"/>
    </font>
    <font>
      <sz val="10"/>
      <color theme="1" tint="4.9989318521683403E-2"/>
      <name val="Arial"/>
      <family val="2"/>
    </font>
    <font>
      <b/>
      <sz val="11"/>
      <color theme="1"/>
      <name val="Calibri"/>
      <family val="2"/>
      <scheme val="minor"/>
    </font>
  </fonts>
  <fills count="11">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rgb="FFAFD7FF"/>
        <bgColor indexed="64"/>
      </patternFill>
    </fill>
    <fill>
      <patternFill patternType="solid">
        <fgColor rgb="FFB2B2B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bgColor indexed="64"/>
      </patternFill>
    </fill>
    <fill>
      <patternFill patternType="solid">
        <fgColor theme="2" tint="-9.9978637043366805E-2"/>
        <bgColor indexed="64"/>
      </patternFill>
    </fill>
  </fills>
  <borders count="48">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bottom/>
      <diagonal/>
    </border>
    <border>
      <left/>
      <right style="thin">
        <color indexed="64"/>
      </right>
      <top/>
      <bottom/>
      <diagonal/>
    </border>
    <border>
      <left style="thin">
        <color indexed="63"/>
      </left>
      <right/>
      <top/>
      <bottom style="thin">
        <color indexed="63"/>
      </bottom>
      <diagonal/>
    </border>
    <border>
      <left/>
      <right/>
      <top/>
      <bottom style="thin">
        <color indexed="63"/>
      </bottom>
      <diagonal/>
    </border>
    <border>
      <left/>
      <right style="thin">
        <color indexed="64"/>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right style="thin">
        <color indexed="63"/>
      </right>
      <top style="thin">
        <color indexed="63"/>
      </top>
      <bottom/>
      <diagonal/>
    </border>
    <border>
      <left/>
      <right style="thin">
        <color indexed="63"/>
      </right>
      <top/>
      <bottom style="thin">
        <color indexed="63"/>
      </bottom>
      <diagonal/>
    </border>
    <border>
      <left/>
      <right style="thin">
        <color indexed="63"/>
      </right>
      <top/>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right/>
      <top style="thin">
        <color indexed="63"/>
      </top>
      <bottom style="thin">
        <color indexed="64"/>
      </bottom>
      <diagonal/>
    </border>
    <border>
      <left style="thin">
        <color indexed="63"/>
      </left>
      <right style="thin">
        <color indexed="63"/>
      </right>
      <top/>
      <bottom/>
      <diagonal/>
    </border>
    <border>
      <left style="thin">
        <color indexed="63"/>
      </left>
      <right style="thin">
        <color indexed="63"/>
      </right>
      <top/>
      <bottom style="thin">
        <color indexed="63"/>
      </bottom>
      <diagonal/>
    </border>
    <border>
      <left style="thin">
        <color indexed="64"/>
      </left>
      <right style="thin">
        <color indexed="64"/>
      </right>
      <top/>
      <bottom/>
      <diagonal/>
    </border>
  </borders>
  <cellStyleXfs count="8">
    <xf numFmtId="0" fontId="0" fillId="0" borderId="0" applyFill="0" applyProtection="0"/>
    <xf numFmtId="0" fontId="14" fillId="0" borderId="0" applyNumberFormat="0" applyFill="0" applyBorder="0" applyAlignment="0" applyProtection="0"/>
    <xf numFmtId="0" fontId="3" fillId="0" borderId="0"/>
    <xf numFmtId="0" fontId="3" fillId="0" borderId="0"/>
    <xf numFmtId="0" fontId="15" fillId="0" borderId="0"/>
    <xf numFmtId="0" fontId="3" fillId="0" borderId="0"/>
    <xf numFmtId="0" fontId="3" fillId="0" borderId="0"/>
    <xf numFmtId="0" fontId="1" fillId="0" borderId="0" applyFill="0" applyProtection="0"/>
  </cellStyleXfs>
  <cellXfs count="311">
    <xf numFmtId="0" fontId="0" fillId="0" borderId="0" xfId="0" applyFill="1" applyProtection="1"/>
    <xf numFmtId="0" fontId="0" fillId="0" borderId="0" xfId="0" applyProtection="1"/>
    <xf numFmtId="0" fontId="2" fillId="2" borderId="2" xfId="0" applyFont="1" applyFill="1" applyBorder="1" applyAlignment="1" applyProtection="1"/>
    <xf numFmtId="0" fontId="3" fillId="2" borderId="3" xfId="0" applyFont="1" applyFill="1" applyBorder="1" applyProtection="1"/>
    <xf numFmtId="0" fontId="3" fillId="2" borderId="4" xfId="0" applyFont="1" applyFill="1" applyBorder="1" applyProtection="1"/>
    <xf numFmtId="0" fontId="2" fillId="2" borderId="5" xfId="0" applyFont="1" applyFill="1" applyBorder="1" applyAlignment="1" applyProtection="1"/>
    <xf numFmtId="0" fontId="4" fillId="2" borderId="0" xfId="0" applyFont="1" applyFill="1" applyBorder="1" applyAlignment="1" applyProtection="1"/>
    <xf numFmtId="0" fontId="4" fillId="2" borderId="6" xfId="0" applyFont="1" applyFill="1" applyBorder="1" applyAlignment="1" applyProtection="1"/>
    <xf numFmtId="0" fontId="17" fillId="2" borderId="5" xfId="0" applyFont="1" applyFill="1" applyBorder="1" applyAlignment="1" applyProtection="1"/>
    <xf numFmtId="0" fontId="3" fillId="2" borderId="0" xfId="0" applyFont="1" applyFill="1" applyBorder="1" applyProtection="1"/>
    <xf numFmtId="0" fontId="3" fillId="2" borderId="6" xfId="0" applyFont="1" applyFill="1" applyBorder="1" applyProtection="1"/>
    <xf numFmtId="0" fontId="3" fillId="2" borderId="0" xfId="0" applyFont="1" applyFill="1" applyBorder="1" applyAlignment="1" applyProtection="1"/>
    <xf numFmtId="0" fontId="3" fillId="2" borderId="6" xfId="0" applyFont="1" applyFill="1" applyBorder="1" applyAlignment="1" applyProtection="1"/>
    <xf numFmtId="0" fontId="0" fillId="2" borderId="7" xfId="0" applyFill="1" applyBorder="1" applyProtection="1"/>
    <xf numFmtId="0" fontId="3" fillId="2" borderId="8" xfId="0" applyFont="1" applyFill="1" applyBorder="1" applyProtection="1"/>
    <xf numFmtId="0" fontId="3" fillId="2" borderId="9" xfId="0" applyFont="1" applyFill="1" applyBorder="1" applyProtection="1"/>
    <xf numFmtId="0" fontId="6" fillId="3" borderId="2" xfId="0" applyFont="1" applyFill="1" applyBorder="1" applyAlignment="1" applyProtection="1">
      <alignment vertical="center"/>
    </xf>
    <xf numFmtId="0" fontId="6" fillId="3" borderId="3" xfId="0" applyFont="1" applyFill="1" applyBorder="1" applyAlignment="1" applyProtection="1">
      <alignment vertical="center"/>
    </xf>
    <xf numFmtId="0" fontId="6" fillId="3" borderId="4" xfId="0" applyFont="1" applyFill="1" applyBorder="1" applyAlignment="1" applyProtection="1">
      <alignment vertical="center"/>
    </xf>
    <xf numFmtId="0" fontId="3" fillId="3" borderId="5" xfId="0" applyFont="1" applyFill="1" applyBorder="1" applyAlignment="1" applyProtection="1">
      <alignment vertical="top"/>
    </xf>
    <xf numFmtId="0" fontId="0" fillId="3" borderId="0" xfId="0" applyFill="1" applyBorder="1" applyAlignment="1" applyProtection="1">
      <alignment vertical="top"/>
    </xf>
    <xf numFmtId="0" fontId="0" fillId="3" borderId="6" xfId="0" applyFill="1" applyBorder="1" applyAlignment="1" applyProtection="1">
      <alignment vertical="top"/>
    </xf>
    <xf numFmtId="0" fontId="0" fillId="3" borderId="7" xfId="0" applyFill="1" applyBorder="1" applyAlignment="1" applyProtection="1">
      <alignment vertical="top"/>
    </xf>
    <xf numFmtId="0" fontId="0" fillId="3" borderId="8" xfId="0" applyFill="1" applyBorder="1" applyAlignment="1" applyProtection="1">
      <alignment vertical="top"/>
    </xf>
    <xf numFmtId="0" fontId="0" fillId="3" borderId="9" xfId="0" applyFill="1" applyBorder="1" applyAlignment="1" applyProtection="1">
      <alignment vertical="top"/>
    </xf>
    <xf numFmtId="0" fontId="6" fillId="4" borderId="10" xfId="0" applyFont="1" applyFill="1" applyBorder="1" applyAlignment="1" applyProtection="1">
      <alignment vertical="center"/>
    </xf>
    <xf numFmtId="0" fontId="6" fillId="4" borderId="11" xfId="0" applyFont="1" applyFill="1" applyBorder="1" applyAlignment="1" applyProtection="1">
      <alignment vertical="center"/>
    </xf>
    <xf numFmtId="0" fontId="6" fillId="4" borderId="12" xfId="0" applyFont="1" applyFill="1" applyBorder="1" applyAlignment="1" applyProtection="1">
      <alignment vertical="center"/>
    </xf>
    <xf numFmtId="0" fontId="6" fillId="0" borderId="10" xfId="0" applyFont="1" applyBorder="1" applyAlignment="1" applyProtection="1">
      <alignment vertical="center"/>
    </xf>
    <xf numFmtId="0" fontId="6" fillId="0" borderId="13" xfId="0" applyFont="1" applyBorder="1" applyAlignment="1" applyProtection="1">
      <alignment vertical="center"/>
    </xf>
    <xf numFmtId="0" fontId="0" fillId="5" borderId="10" xfId="0" applyFill="1" applyBorder="1" applyAlignment="1" applyProtection="1">
      <alignment vertical="center"/>
    </xf>
    <xf numFmtId="0" fontId="0" fillId="5" borderId="11" xfId="0" applyFill="1" applyBorder="1" applyAlignment="1" applyProtection="1">
      <alignment vertical="center"/>
    </xf>
    <xf numFmtId="0" fontId="0" fillId="5" borderId="12" xfId="0" applyFill="1" applyBorder="1" applyAlignment="1" applyProtection="1">
      <alignment vertical="center"/>
    </xf>
    <xf numFmtId="0" fontId="6" fillId="4" borderId="10" xfId="0" applyFont="1" applyFill="1" applyBorder="1" applyAlignment="1"/>
    <xf numFmtId="0" fontId="6" fillId="4" borderId="11" xfId="0" applyFont="1" applyFill="1" applyBorder="1" applyAlignment="1"/>
    <xf numFmtId="0" fontId="0" fillId="5" borderId="13" xfId="0" applyFill="1" applyBorder="1" applyAlignment="1">
      <alignment vertical="center"/>
    </xf>
    <xf numFmtId="0" fontId="6" fillId="4" borderId="10" xfId="0" applyFont="1" applyFill="1" applyBorder="1" applyAlignment="1" applyProtection="1"/>
    <xf numFmtId="0" fontId="6" fillId="4" borderId="11" xfId="0" applyFont="1" applyFill="1" applyBorder="1" applyAlignment="1" applyProtection="1"/>
    <xf numFmtId="0" fontId="6" fillId="4" borderId="13" xfId="0" applyFont="1" applyFill="1" applyBorder="1" applyAlignment="1" applyProtection="1"/>
    <xf numFmtId="0" fontId="0" fillId="0" borderId="0" xfId="0" applyAlignment="1" applyProtection="1"/>
    <xf numFmtId="0" fontId="6" fillId="5" borderId="10" xfId="0" applyFont="1" applyFill="1" applyBorder="1" applyAlignment="1" applyProtection="1">
      <alignment vertical="center"/>
    </xf>
    <xf numFmtId="0" fontId="6" fillId="5" borderId="11" xfId="0" applyFont="1" applyFill="1" applyBorder="1" applyAlignment="1" applyProtection="1">
      <alignment vertical="center"/>
    </xf>
    <xf numFmtId="0" fontId="6" fillId="5" borderId="13" xfId="0" applyFont="1" applyFill="1" applyBorder="1" applyAlignment="1" applyProtection="1">
      <alignment vertical="center"/>
    </xf>
    <xf numFmtId="0" fontId="0" fillId="0" borderId="0" xfId="0" applyFill="1" applyAlignment="1" applyProtection="1"/>
    <xf numFmtId="0" fontId="3" fillId="0" borderId="0" xfId="0" applyFont="1" applyFill="1" applyAlignment="1" applyProtection="1"/>
    <xf numFmtId="0" fontId="3" fillId="0" borderId="0" xfId="0" applyFont="1" applyAlignment="1" applyProtection="1"/>
    <xf numFmtId="0" fontId="6" fillId="6" borderId="2" xfId="0" applyFont="1" applyFill="1" applyBorder="1" applyAlignment="1" applyProtection="1">
      <alignment vertical="top"/>
    </xf>
    <xf numFmtId="0" fontId="6" fillId="6" borderId="3" xfId="0" applyFont="1" applyFill="1" applyBorder="1" applyAlignment="1" applyProtection="1">
      <alignment vertical="top"/>
    </xf>
    <xf numFmtId="0" fontId="6" fillId="6" borderId="14" xfId="0" applyFont="1" applyFill="1" applyBorder="1" applyAlignment="1" applyProtection="1">
      <alignment vertical="top"/>
    </xf>
    <xf numFmtId="0" fontId="6" fillId="6" borderId="7" xfId="0" applyFont="1" applyFill="1" applyBorder="1" applyAlignment="1" applyProtection="1">
      <alignment vertical="top"/>
    </xf>
    <xf numFmtId="0" fontId="6" fillId="6" borderId="8" xfId="0" applyFont="1" applyFill="1" applyBorder="1" applyAlignment="1" applyProtection="1">
      <alignment vertical="top"/>
    </xf>
    <xf numFmtId="0" fontId="6" fillId="6" borderId="15" xfId="0" applyFont="1" applyFill="1" applyBorder="1" applyAlignment="1" applyProtection="1">
      <alignment vertical="top"/>
    </xf>
    <xf numFmtId="0" fontId="6" fillId="6" borderId="10" xfId="0" applyFont="1" applyFill="1" applyBorder="1" applyAlignment="1" applyProtection="1">
      <alignment vertical="top"/>
    </xf>
    <xf numFmtId="0" fontId="6" fillId="6" borderId="11" xfId="0" applyFont="1" applyFill="1" applyBorder="1" applyAlignment="1" applyProtection="1">
      <alignment vertical="top"/>
    </xf>
    <xf numFmtId="0" fontId="6" fillId="6" borderId="13" xfId="0" applyFont="1" applyFill="1" applyBorder="1" applyAlignment="1" applyProtection="1">
      <alignment vertical="top"/>
    </xf>
    <xf numFmtId="0" fontId="6" fillId="6" borderId="5" xfId="0" applyFont="1" applyFill="1" applyBorder="1" applyAlignment="1" applyProtection="1">
      <alignment vertical="top"/>
    </xf>
    <xf numFmtId="0" fontId="6" fillId="6" borderId="0" xfId="0" applyFont="1" applyFill="1" applyBorder="1" applyAlignment="1" applyProtection="1">
      <alignment vertical="top"/>
    </xf>
    <xf numFmtId="0" fontId="6" fillId="6" borderId="16" xfId="0" applyFont="1" applyFill="1" applyBorder="1" applyAlignment="1" applyProtection="1">
      <alignment vertical="top"/>
    </xf>
    <xf numFmtId="49" fontId="6" fillId="4" borderId="11" xfId="0" applyNumberFormat="1" applyFont="1" applyFill="1" applyBorder="1" applyAlignment="1"/>
    <xf numFmtId="0" fontId="6" fillId="5" borderId="1" xfId="0" applyFont="1" applyFill="1" applyBorder="1" applyAlignment="1">
      <alignment horizontal="left" vertical="center" wrapText="1"/>
    </xf>
    <xf numFmtId="49" fontId="6" fillId="5" borderId="1" xfId="0" applyNumberFormat="1" applyFont="1" applyFill="1" applyBorder="1" applyAlignment="1">
      <alignment horizontal="left" vertical="center" wrapText="1"/>
    </xf>
    <xf numFmtId="0" fontId="3" fillId="0" borderId="1" xfId="0" applyFont="1" applyBorder="1" applyAlignment="1">
      <alignment horizontal="left" vertical="top"/>
    </xf>
    <xf numFmtId="0" fontId="6" fillId="5" borderId="17" xfId="0" applyFont="1" applyFill="1" applyBorder="1" applyAlignment="1" applyProtection="1">
      <alignment vertical="top" wrapText="1"/>
    </xf>
    <xf numFmtId="0" fontId="8" fillId="0" borderId="0" xfId="0" applyFont="1" applyFill="1" applyProtection="1"/>
    <xf numFmtId="0" fontId="6" fillId="5" borderId="1" xfId="0" applyFont="1" applyFill="1" applyBorder="1" applyAlignment="1" applyProtection="1">
      <alignment vertical="top" wrapText="1"/>
    </xf>
    <xf numFmtId="0" fontId="5" fillId="0" borderId="18" xfId="0" applyFont="1" applyFill="1" applyBorder="1" applyAlignment="1" applyProtection="1">
      <alignment horizontal="left" vertical="top" wrapText="1"/>
    </xf>
    <xf numFmtId="0" fontId="6" fillId="7" borderId="17" xfId="0" applyFont="1" applyFill="1" applyBorder="1" applyAlignment="1" applyProtection="1">
      <alignment vertical="top" wrapText="1"/>
    </xf>
    <xf numFmtId="10" fontId="8" fillId="0" borderId="0" xfId="0" applyNumberFormat="1" applyFont="1" applyFill="1" applyAlignment="1" applyProtection="1">
      <alignment wrapText="1"/>
    </xf>
    <xf numFmtId="0" fontId="3" fillId="0" borderId="1" xfId="0" applyFont="1" applyFill="1" applyBorder="1" applyAlignment="1" applyProtection="1">
      <alignment vertical="top" wrapText="1"/>
      <protection locked="0"/>
    </xf>
    <xf numFmtId="0" fontId="6" fillId="8" borderId="17" xfId="0" applyFont="1" applyFill="1" applyBorder="1" applyAlignment="1" applyProtection="1">
      <alignment horizontal="center" vertical="top" wrapText="1"/>
    </xf>
    <xf numFmtId="0" fontId="6" fillId="8" borderId="17" xfId="0" applyFont="1" applyFill="1" applyBorder="1" applyAlignment="1" applyProtection="1">
      <alignment vertical="top" wrapText="1"/>
    </xf>
    <xf numFmtId="0" fontId="6" fillId="5" borderId="2" xfId="0" applyFont="1" applyFill="1" applyBorder="1" applyAlignment="1" applyProtection="1">
      <alignment vertical="center"/>
    </xf>
    <xf numFmtId="0" fontId="6" fillId="5" borderId="3" xfId="0" applyFont="1" applyFill="1" applyBorder="1" applyAlignment="1" applyProtection="1">
      <alignment vertical="center"/>
    </xf>
    <xf numFmtId="0" fontId="6" fillId="5" borderId="14" xfId="0" applyFont="1" applyFill="1" applyBorder="1" applyAlignment="1" applyProtection="1">
      <alignment vertical="center"/>
    </xf>
    <xf numFmtId="0" fontId="17" fillId="0" borderId="18" xfId="0" applyFont="1" applyFill="1" applyBorder="1" applyAlignment="1" applyProtection="1">
      <alignment horizontal="left" vertical="top" wrapText="1"/>
    </xf>
    <xf numFmtId="0" fontId="17" fillId="0" borderId="18" xfId="0" applyFont="1" applyFill="1" applyBorder="1" applyAlignment="1" applyProtection="1">
      <alignment vertical="top" wrapText="1"/>
    </xf>
    <xf numFmtId="0" fontId="8" fillId="0" borderId="0" xfId="0" applyFont="1" applyFill="1" applyAlignment="1" applyProtection="1">
      <alignment vertical="top"/>
    </xf>
    <xf numFmtId="0" fontId="6" fillId="5" borderId="2" xfId="0" applyFont="1" applyFill="1" applyBorder="1" applyAlignment="1" applyProtection="1">
      <alignment vertical="top" wrapText="1"/>
    </xf>
    <xf numFmtId="0" fontId="17" fillId="0" borderId="18" xfId="0" applyFont="1" applyFill="1" applyBorder="1" applyAlignment="1" applyProtection="1">
      <alignment horizontal="right" vertical="top" wrapText="1"/>
    </xf>
    <xf numFmtId="0" fontId="18" fillId="0" borderId="18" xfId="0" applyFont="1" applyFill="1" applyBorder="1" applyAlignment="1" applyProtection="1">
      <alignment horizontal="left" vertical="top" wrapText="1"/>
    </xf>
    <xf numFmtId="0" fontId="18" fillId="0" borderId="19" xfId="0" applyFont="1" applyFill="1" applyBorder="1" applyAlignment="1" applyProtection="1">
      <alignment horizontal="left" vertical="top" wrapText="1"/>
    </xf>
    <xf numFmtId="0" fontId="3" fillId="0" borderId="18" xfId="0" applyFont="1" applyFill="1" applyBorder="1" applyAlignment="1">
      <alignment vertical="top" wrapText="1"/>
    </xf>
    <xf numFmtId="0" fontId="3" fillId="0" borderId="18" xfId="0" applyFont="1" applyFill="1" applyBorder="1" applyAlignment="1">
      <alignment horizontal="left" vertical="top" wrapText="1"/>
    </xf>
    <xf numFmtId="0" fontId="3" fillId="0" borderId="18" xfId="6" applyFont="1" applyFill="1" applyBorder="1" applyAlignment="1">
      <alignment horizontal="left" vertical="top" wrapText="1"/>
    </xf>
    <xf numFmtId="0" fontId="8" fillId="8" borderId="0" xfId="0" applyFont="1" applyFill="1" applyBorder="1" applyProtection="1"/>
    <xf numFmtId="0" fontId="8" fillId="8" borderId="0" xfId="0" applyFont="1" applyFill="1" applyBorder="1" applyAlignment="1" applyProtection="1">
      <alignment vertical="top"/>
    </xf>
    <xf numFmtId="0" fontId="6" fillId="5" borderId="18" xfId="0" applyFont="1" applyFill="1" applyBorder="1" applyAlignment="1" applyProtection="1">
      <alignment vertical="top" wrapText="1"/>
    </xf>
    <xf numFmtId="0" fontId="6" fillId="5" borderId="18" xfId="0" applyFont="1" applyFill="1" applyBorder="1" applyAlignment="1" applyProtection="1">
      <alignment vertical="top" wrapText="1"/>
      <protection locked="0"/>
    </xf>
    <xf numFmtId="0" fontId="3" fillId="0" borderId="18" xfId="0" applyFont="1" applyFill="1" applyBorder="1" applyAlignment="1" applyProtection="1">
      <alignment vertical="top" wrapText="1"/>
      <protection locked="0"/>
    </xf>
    <xf numFmtId="0" fontId="5" fillId="0" borderId="0" xfId="0" applyFont="1" applyProtection="1"/>
    <xf numFmtId="0" fontId="3" fillId="9" borderId="8" xfId="0" applyFont="1" applyFill="1" applyBorder="1" applyAlignment="1" applyProtection="1">
      <alignment horizontal="center" vertical="top"/>
    </xf>
    <xf numFmtId="0" fontId="3" fillId="9" borderId="2" xfId="0" applyFont="1" applyFill="1" applyBorder="1" applyAlignment="1" applyProtection="1">
      <alignment vertical="top"/>
    </xf>
    <xf numFmtId="0" fontId="3" fillId="9" borderId="3" xfId="0" applyFont="1" applyFill="1" applyBorder="1" applyAlignment="1" applyProtection="1">
      <alignment vertical="top"/>
    </xf>
    <xf numFmtId="0" fontId="3" fillId="9" borderId="14" xfId="0" applyFont="1" applyFill="1" applyBorder="1" applyAlignment="1" applyProtection="1">
      <alignment vertical="top"/>
    </xf>
    <xf numFmtId="0" fontId="3" fillId="9" borderId="7" xfId="0" applyFont="1" applyFill="1" applyBorder="1" applyAlignment="1" applyProtection="1">
      <alignment vertical="top"/>
    </xf>
    <xf numFmtId="0" fontId="3" fillId="9" borderId="8" xfId="0" applyFont="1" applyFill="1" applyBorder="1" applyAlignment="1" applyProtection="1">
      <alignment vertical="top"/>
    </xf>
    <xf numFmtId="0" fontId="3" fillId="9" borderId="15" xfId="0" applyFont="1" applyFill="1" applyBorder="1" applyAlignment="1" applyProtection="1">
      <alignment vertical="top"/>
    </xf>
    <xf numFmtId="0" fontId="3" fillId="9" borderId="10" xfId="0" applyFont="1" applyFill="1" applyBorder="1" applyAlignment="1" applyProtection="1">
      <alignment vertical="top"/>
    </xf>
    <xf numFmtId="0" fontId="3" fillId="9" borderId="11" xfId="0" applyFont="1" applyFill="1" applyBorder="1" applyAlignment="1" applyProtection="1">
      <alignment vertical="top"/>
    </xf>
    <xf numFmtId="0" fontId="3" fillId="9" borderId="13" xfId="0" applyFont="1" applyFill="1" applyBorder="1" applyAlignment="1" applyProtection="1">
      <alignment vertical="top"/>
    </xf>
    <xf numFmtId="0" fontId="6" fillId="6" borderId="20" xfId="0" applyFont="1" applyFill="1" applyBorder="1" applyAlignment="1" applyProtection="1">
      <alignment vertical="top"/>
    </xf>
    <xf numFmtId="0" fontId="6" fillId="6" borderId="21" xfId="0" applyFont="1" applyFill="1" applyBorder="1" applyAlignment="1" applyProtection="1">
      <alignment vertical="top"/>
    </xf>
    <xf numFmtId="0" fontId="6" fillId="6" borderId="22" xfId="0" applyFont="1" applyFill="1" applyBorder="1" applyAlignment="1" applyProtection="1">
      <alignment vertical="top"/>
    </xf>
    <xf numFmtId="0" fontId="3" fillId="9" borderId="23" xfId="0" applyFont="1" applyFill="1" applyBorder="1" applyAlignment="1" applyProtection="1">
      <alignment horizontal="left" vertical="top"/>
    </xf>
    <xf numFmtId="0" fontId="3" fillId="9" borderId="21" xfId="0" applyFont="1" applyFill="1" applyBorder="1" applyAlignment="1" applyProtection="1">
      <alignment horizontal="left" vertical="top"/>
    </xf>
    <xf numFmtId="0" fontId="3" fillId="9" borderId="19" xfId="0" applyFont="1" applyFill="1" applyBorder="1" applyAlignment="1" applyProtection="1">
      <alignment horizontal="left" vertical="top"/>
    </xf>
    <xf numFmtId="0" fontId="3" fillId="9" borderId="5" xfId="0" applyFont="1" applyFill="1" applyBorder="1" applyAlignment="1" applyProtection="1">
      <alignment vertical="top"/>
    </xf>
    <xf numFmtId="0" fontId="3" fillId="9" borderId="0" xfId="0" applyFont="1" applyFill="1" applyBorder="1" applyAlignment="1" applyProtection="1">
      <alignment vertical="top"/>
    </xf>
    <xf numFmtId="0" fontId="3" fillId="9" borderId="16" xfId="0" applyFont="1" applyFill="1" applyBorder="1" applyAlignment="1" applyProtection="1">
      <alignment vertical="top"/>
    </xf>
    <xf numFmtId="0" fontId="19" fillId="6" borderId="24" xfId="0" applyFont="1" applyFill="1" applyBorder="1" applyAlignment="1" applyProtection="1">
      <alignment vertical="top"/>
    </xf>
    <xf numFmtId="0" fontId="6" fillId="6" borderId="25" xfId="0" applyFont="1" applyFill="1" applyBorder="1" applyAlignment="1" applyProtection="1">
      <alignment vertical="top"/>
    </xf>
    <xf numFmtId="0" fontId="6" fillId="6" borderId="26" xfId="0" applyFont="1" applyFill="1" applyBorder="1" applyAlignment="1" applyProtection="1">
      <alignment vertical="top"/>
    </xf>
    <xf numFmtId="0" fontId="6" fillId="6" borderId="27" xfId="0" applyFont="1" applyFill="1" applyBorder="1" applyAlignment="1" applyProtection="1">
      <alignment vertical="top"/>
    </xf>
    <xf numFmtId="0" fontId="6" fillId="6" borderId="6" xfId="0" applyFont="1" applyFill="1" applyBorder="1" applyAlignment="1" applyProtection="1">
      <alignment vertical="top"/>
    </xf>
    <xf numFmtId="0" fontId="19" fillId="6" borderId="20" xfId="0" applyFont="1" applyFill="1" applyBorder="1" applyAlignment="1" applyProtection="1">
      <alignment vertical="top"/>
    </xf>
    <xf numFmtId="0" fontId="6" fillId="6" borderId="19" xfId="0" applyFont="1" applyFill="1" applyBorder="1" applyAlignment="1" applyProtection="1">
      <alignment vertical="top"/>
    </xf>
    <xf numFmtId="0" fontId="0" fillId="9" borderId="0" xfId="0" applyFill="1"/>
    <xf numFmtId="0" fontId="6" fillId="9" borderId="3" xfId="0" applyFont="1" applyFill="1" applyBorder="1" applyAlignment="1">
      <alignment vertical="center"/>
    </xf>
    <xf numFmtId="0" fontId="6" fillId="9" borderId="14" xfId="0" applyFont="1" applyFill="1" applyBorder="1" applyAlignment="1">
      <alignment vertical="center"/>
    </xf>
    <xf numFmtId="0" fontId="3" fillId="9" borderId="0" xfId="0" applyFont="1" applyFill="1" applyBorder="1" applyAlignment="1">
      <alignment vertical="top"/>
    </xf>
    <xf numFmtId="0" fontId="3" fillId="9" borderId="16" xfId="0" applyFont="1" applyFill="1" applyBorder="1" applyAlignment="1">
      <alignment vertical="top"/>
    </xf>
    <xf numFmtId="0" fontId="3" fillId="9" borderId="8" xfId="0" applyFont="1" applyFill="1" applyBorder="1" applyAlignment="1">
      <alignment vertical="top"/>
    </xf>
    <xf numFmtId="0" fontId="3" fillId="9" borderId="15" xfId="0" applyFont="1" applyFill="1" applyBorder="1" applyAlignment="1">
      <alignment vertical="top"/>
    </xf>
    <xf numFmtId="0" fontId="0" fillId="9" borderId="24" xfId="0" applyFill="1" applyBorder="1"/>
    <xf numFmtId="0" fontId="0" fillId="9" borderId="25" xfId="0" applyFill="1" applyBorder="1"/>
    <xf numFmtId="0" fontId="0" fillId="9" borderId="26" xfId="0" applyFill="1" applyBorder="1"/>
    <xf numFmtId="0" fontId="9" fillId="9" borderId="0" xfId="0" applyFont="1" applyFill="1"/>
    <xf numFmtId="0" fontId="6" fillId="9" borderId="27" xfId="0" applyFont="1" applyFill="1" applyBorder="1" applyAlignment="1"/>
    <xf numFmtId="0" fontId="0" fillId="9" borderId="6" xfId="0" applyFill="1" applyBorder="1"/>
    <xf numFmtId="0" fontId="7" fillId="9" borderId="27" xfId="0" applyFont="1" applyFill="1" applyBorder="1" applyAlignment="1">
      <alignment vertical="top"/>
    </xf>
    <xf numFmtId="0" fontId="6" fillId="3" borderId="28" xfId="0" applyFont="1" applyFill="1" applyBorder="1" applyAlignment="1">
      <alignment vertical="center"/>
    </xf>
    <xf numFmtId="0" fontId="6" fillId="3" borderId="29" xfId="0" applyFont="1" applyFill="1" applyBorder="1" applyAlignment="1">
      <alignment vertical="center"/>
    </xf>
    <xf numFmtId="0" fontId="10" fillId="5" borderId="30" xfId="0" applyFont="1" applyFill="1" applyBorder="1" applyAlignment="1">
      <alignment horizontal="center" vertical="center" wrapText="1"/>
    </xf>
    <xf numFmtId="0" fontId="10" fillId="5" borderId="31" xfId="0" applyFont="1" applyFill="1" applyBorder="1" applyAlignment="1">
      <alignment horizontal="center" vertical="center" wrapText="1"/>
    </xf>
    <xf numFmtId="0" fontId="10" fillId="5" borderId="32" xfId="0" applyFont="1" applyFill="1" applyBorder="1" applyAlignment="1">
      <alignment horizontal="center" vertical="center" wrapText="1"/>
    </xf>
    <xf numFmtId="0" fontId="3" fillId="5" borderId="33" xfId="0" applyFont="1" applyFill="1" applyBorder="1" applyAlignment="1">
      <alignment vertical="center"/>
    </xf>
    <xf numFmtId="0" fontId="10" fillId="5" borderId="1" xfId="0" applyFont="1" applyFill="1" applyBorder="1" applyAlignment="1">
      <alignment horizontal="center" vertical="center"/>
    </xf>
    <xf numFmtId="0" fontId="10" fillId="5" borderId="34" xfId="0" applyFont="1" applyFill="1" applyBorder="1" applyAlignment="1">
      <alignment horizontal="center" vertical="center"/>
    </xf>
    <xf numFmtId="0" fontId="7" fillId="0" borderId="18" xfId="0" applyFont="1" applyBorder="1" applyAlignment="1">
      <alignment horizontal="center" vertical="center"/>
    </xf>
    <xf numFmtId="0" fontId="6" fillId="9" borderId="35" xfId="0" applyFont="1" applyFill="1" applyBorder="1" applyAlignment="1">
      <alignment vertical="center"/>
    </xf>
    <xf numFmtId="0" fontId="6" fillId="9" borderId="36" xfId="0" applyFont="1" applyFill="1" applyBorder="1" applyAlignment="1">
      <alignment vertical="center"/>
    </xf>
    <xf numFmtId="0" fontId="3" fillId="0" borderId="37" xfId="0" applyNumberFormat="1" applyFont="1" applyBorder="1" applyAlignment="1">
      <alignment horizontal="center" vertical="center"/>
    </xf>
    <xf numFmtId="0" fontId="3" fillId="0" borderId="38" xfId="0" applyNumberFormat="1" applyFont="1" applyBorder="1" applyAlignment="1">
      <alignment horizontal="center" vertical="center"/>
    </xf>
    <xf numFmtId="0" fontId="0" fillId="9" borderId="6" xfId="0" applyFill="1" applyBorder="1" applyAlignment="1"/>
    <xf numFmtId="0" fontId="6" fillId="9" borderId="0" xfId="0" applyFont="1" applyFill="1" applyBorder="1"/>
    <xf numFmtId="0" fontId="0" fillId="9" borderId="0" xfId="0" applyFill="1" applyBorder="1"/>
    <xf numFmtId="0" fontId="7" fillId="9" borderId="0" xfId="0" applyFont="1" applyFill="1" applyBorder="1" applyAlignment="1">
      <alignment vertical="top"/>
    </xf>
    <xf numFmtId="0" fontId="0" fillId="9" borderId="27" xfId="0" applyFill="1" applyBorder="1"/>
    <xf numFmtId="0" fontId="10" fillId="5" borderId="39" xfId="0" applyFont="1" applyFill="1" applyBorder="1" applyAlignment="1">
      <alignment horizontal="center" vertical="center"/>
    </xf>
    <xf numFmtId="0" fontId="10" fillId="9" borderId="0" xfId="0" applyFont="1" applyFill="1" applyBorder="1" applyAlignment="1">
      <alignment horizontal="center" vertical="center"/>
    </xf>
    <xf numFmtId="0" fontId="7" fillId="9" borderId="0" xfId="0" applyFont="1" applyFill="1" applyBorder="1" applyAlignment="1">
      <alignment vertical="top" wrapText="1"/>
    </xf>
    <xf numFmtId="0" fontId="3" fillId="0" borderId="18" xfId="0" applyFont="1" applyBorder="1" applyAlignment="1">
      <alignment horizontal="center" vertical="center"/>
    </xf>
    <xf numFmtId="0" fontId="7" fillId="0" borderId="18" xfId="0" applyFont="1" applyFill="1" applyBorder="1" applyAlignment="1">
      <alignment horizontal="center" vertical="center" wrapText="1"/>
    </xf>
    <xf numFmtId="0" fontId="0" fillId="9" borderId="28" xfId="0" applyFill="1" applyBorder="1"/>
    <xf numFmtId="0" fontId="0" fillId="9" borderId="40" xfId="0" applyFill="1" applyBorder="1"/>
    <xf numFmtId="0" fontId="7" fillId="9" borderId="40" xfId="0" applyFont="1" applyFill="1" applyBorder="1" applyAlignment="1">
      <alignment vertical="top" wrapText="1"/>
    </xf>
    <xf numFmtId="0" fontId="0" fillId="9" borderId="41" xfId="0" applyFill="1" applyBorder="1"/>
    <xf numFmtId="0" fontId="0" fillId="9" borderId="0" xfId="0" applyFill="1" applyProtection="1"/>
    <xf numFmtId="0" fontId="6" fillId="9" borderId="10" xfId="0" applyFont="1" applyFill="1" applyBorder="1" applyAlignment="1" applyProtection="1">
      <alignment vertical="center"/>
    </xf>
    <xf numFmtId="0" fontId="6" fillId="9" borderId="13" xfId="0" applyFont="1" applyFill="1" applyBorder="1" applyAlignment="1" applyProtection="1">
      <alignment vertical="center"/>
    </xf>
    <xf numFmtId="0" fontId="17" fillId="9" borderId="12" xfId="0" applyFont="1" applyFill="1" applyBorder="1" applyAlignment="1" applyProtection="1">
      <alignment vertical="center" wrapText="1"/>
    </xf>
    <xf numFmtId="173" fontId="17" fillId="9" borderId="12" xfId="0" applyNumberFormat="1" applyFont="1" applyFill="1" applyBorder="1" applyAlignment="1" applyProtection="1">
      <alignment vertical="center" wrapText="1"/>
    </xf>
    <xf numFmtId="0" fontId="0" fillId="9" borderId="6" xfId="0" applyFill="1" applyBorder="1" applyProtection="1"/>
    <xf numFmtId="0" fontId="6" fillId="4" borderId="11" xfId="0" applyFont="1" applyFill="1" applyBorder="1" applyAlignment="1">
      <alignment vertical="center"/>
    </xf>
    <xf numFmtId="0" fontId="6" fillId="4" borderId="12" xfId="0" applyFont="1" applyFill="1" applyBorder="1" applyAlignment="1"/>
    <xf numFmtId="0" fontId="6" fillId="9" borderId="2" xfId="0" applyFont="1" applyFill="1" applyBorder="1" applyAlignment="1">
      <alignment vertical="center"/>
    </xf>
    <xf numFmtId="0" fontId="3" fillId="9" borderId="5" xfId="0" applyFont="1" applyFill="1" applyBorder="1" applyAlignment="1">
      <alignment vertical="center"/>
    </xf>
    <xf numFmtId="0" fontId="3" fillId="9" borderId="7" xfId="0" applyFont="1" applyFill="1" applyBorder="1" applyAlignment="1">
      <alignment vertical="top"/>
    </xf>
    <xf numFmtId="0" fontId="6" fillId="5" borderId="24" xfId="0" applyFont="1" applyFill="1" applyBorder="1" applyAlignment="1">
      <alignment vertical="center"/>
    </xf>
    <xf numFmtId="0" fontId="6" fillId="5" borderId="25" xfId="0" applyFont="1" applyFill="1" applyBorder="1" applyAlignment="1">
      <alignment vertical="center"/>
    </xf>
    <xf numFmtId="0" fontId="6" fillId="5" borderId="26" xfId="0" applyFont="1" applyFill="1" applyBorder="1" applyAlignment="1">
      <alignment vertical="center"/>
    </xf>
    <xf numFmtId="0" fontId="7" fillId="5" borderId="28" xfId="0" applyFont="1" applyFill="1" applyBorder="1" applyAlignment="1">
      <alignment vertical="center"/>
    </xf>
    <xf numFmtId="0" fontId="6" fillId="5" borderId="40" xfId="0" applyFont="1" applyFill="1" applyBorder="1" applyAlignment="1">
      <alignment vertical="center"/>
    </xf>
    <xf numFmtId="0" fontId="6" fillId="5" borderId="41" xfId="0" applyFont="1" applyFill="1" applyBorder="1" applyAlignment="1">
      <alignment vertical="center"/>
    </xf>
    <xf numFmtId="0" fontId="0" fillId="8" borderId="40" xfId="0" applyFill="1" applyBorder="1" applyAlignment="1">
      <alignment vertical="center"/>
    </xf>
    <xf numFmtId="0" fontId="6" fillId="3" borderId="40" xfId="0" applyFont="1" applyFill="1" applyBorder="1" applyAlignment="1">
      <alignment vertical="center"/>
    </xf>
    <xf numFmtId="0" fontId="0" fillId="8" borderId="41" xfId="0" applyFill="1" applyBorder="1" applyAlignment="1">
      <alignment vertical="center"/>
    </xf>
    <xf numFmtId="0" fontId="6" fillId="3" borderId="42" xfId="0" applyFont="1" applyFill="1" applyBorder="1" applyAlignment="1">
      <alignment vertical="center"/>
    </xf>
    <xf numFmtId="0" fontId="6" fillId="3" borderId="43" xfId="0" applyFont="1" applyFill="1" applyBorder="1" applyAlignment="1">
      <alignment vertical="center"/>
    </xf>
    <xf numFmtId="0" fontId="12" fillId="0" borderId="18" xfId="0" applyFont="1" applyBorder="1" applyAlignment="1">
      <alignment horizontal="center" vertical="center"/>
    </xf>
    <xf numFmtId="0" fontId="12" fillId="0" borderId="18" xfId="0" applyFont="1" applyBorder="1" applyAlignment="1">
      <alignment horizontal="center" vertical="center" wrapText="1"/>
    </xf>
    <xf numFmtId="9" fontId="12" fillId="0" borderId="18" xfId="0" applyNumberFormat="1" applyFont="1" applyFill="1" applyBorder="1" applyAlignment="1">
      <alignment horizontal="center" vertical="center"/>
    </xf>
    <xf numFmtId="0" fontId="6" fillId="3" borderId="20" xfId="0" applyFont="1" applyFill="1" applyBorder="1" applyAlignment="1">
      <alignment vertical="center"/>
    </xf>
    <xf numFmtId="0" fontId="6" fillId="3" borderId="21" xfId="0" applyFont="1" applyFill="1" applyBorder="1" applyAlignment="1">
      <alignment vertical="center"/>
    </xf>
    <xf numFmtId="0" fontId="6" fillId="3" borderId="19" xfId="0" applyFont="1" applyFill="1" applyBorder="1" applyAlignment="1">
      <alignment vertical="center"/>
    </xf>
    <xf numFmtId="0" fontId="3" fillId="0" borderId="18" xfId="0" applyFont="1" applyBorder="1" applyAlignment="1">
      <alignment horizontal="center" vertical="center" wrapText="1"/>
    </xf>
    <xf numFmtId="0" fontId="20" fillId="9" borderId="0" xfId="0" applyFont="1" applyFill="1"/>
    <xf numFmtId="0" fontId="21" fillId="9" borderId="0" xfId="0" applyFont="1" applyFill="1"/>
    <xf numFmtId="0" fontId="0" fillId="0" borderId="0" xfId="0" applyBorder="1"/>
    <xf numFmtId="0" fontId="3" fillId="9" borderId="20" xfId="0" applyFont="1" applyFill="1" applyBorder="1" applyAlignment="1">
      <alignment vertical="center"/>
    </xf>
    <xf numFmtId="0" fontId="3" fillId="9" borderId="21" xfId="0" applyFont="1" applyFill="1" applyBorder="1" applyAlignment="1">
      <alignment vertical="center"/>
    </xf>
    <xf numFmtId="2" fontId="6" fillId="0" borderId="19" xfId="0" applyNumberFormat="1" applyFont="1" applyBorder="1" applyAlignment="1">
      <alignment horizontal="center" vertical="center"/>
    </xf>
    <xf numFmtId="0" fontId="0" fillId="9" borderId="0" xfId="0" applyFill="1" applyAlignment="1">
      <alignment vertical="center"/>
    </xf>
    <xf numFmtId="0" fontId="6" fillId="9" borderId="0" xfId="0" applyFont="1" applyFill="1" applyBorder="1" applyAlignment="1">
      <alignment vertical="center"/>
    </xf>
    <xf numFmtId="0" fontId="0" fillId="9" borderId="0" xfId="0" applyFill="1" applyBorder="1" applyAlignment="1">
      <alignment vertical="center"/>
    </xf>
    <xf numFmtId="0" fontId="7" fillId="9" borderId="0" xfId="0" applyFont="1" applyFill="1" applyBorder="1" applyAlignment="1">
      <alignment vertical="center"/>
    </xf>
    <xf numFmtId="0" fontId="7" fillId="9" borderId="0" xfId="0" applyFont="1" applyFill="1" applyBorder="1" applyAlignment="1">
      <alignment vertical="center" wrapText="1"/>
    </xf>
    <xf numFmtId="0" fontId="6" fillId="5" borderId="18" xfId="0" applyFont="1" applyFill="1" applyBorder="1" applyAlignment="1" applyProtection="1">
      <alignment horizontal="center" vertical="top" wrapText="1"/>
      <protection locked="0"/>
    </xf>
    <xf numFmtId="0" fontId="8" fillId="0" borderId="18" xfId="0" applyFont="1" applyFill="1" applyBorder="1" applyAlignment="1" applyProtection="1">
      <alignment horizontal="center" vertical="top"/>
    </xf>
    <xf numFmtId="0" fontId="6" fillId="0" borderId="10" xfId="0" applyFont="1" applyBorder="1" applyAlignment="1" applyProtection="1">
      <alignment horizontal="left" vertical="center"/>
    </xf>
    <xf numFmtId="0" fontId="1" fillId="9" borderId="0" xfId="0" applyFont="1" applyFill="1" applyProtection="1"/>
    <xf numFmtId="0" fontId="6" fillId="4" borderId="10" xfId="0" applyFont="1" applyFill="1" applyBorder="1" applyAlignment="1" applyProtection="1">
      <protection locked="0"/>
    </xf>
    <xf numFmtId="0" fontId="6" fillId="4" borderId="11" xfId="0" applyFont="1" applyFill="1" applyBorder="1" applyAlignment="1" applyProtection="1">
      <protection locked="0"/>
    </xf>
    <xf numFmtId="0" fontId="6" fillId="4" borderId="44" xfId="0" applyFont="1" applyFill="1" applyBorder="1" applyAlignment="1" applyProtection="1">
      <protection locked="0"/>
    </xf>
    <xf numFmtId="0" fontId="6" fillId="4" borderId="12" xfId="0" applyFont="1" applyFill="1" applyBorder="1" applyAlignment="1" applyProtection="1">
      <protection locked="0"/>
    </xf>
    <xf numFmtId="0" fontId="6" fillId="5" borderId="45" xfId="0" applyFont="1" applyFill="1" applyBorder="1" applyAlignment="1" applyProtection="1">
      <alignment vertical="top" wrapText="1"/>
    </xf>
    <xf numFmtId="10" fontId="6" fillId="5" borderId="45" xfId="0" applyNumberFormat="1" applyFont="1" applyFill="1" applyBorder="1" applyAlignment="1" applyProtection="1">
      <alignment vertical="top" wrapText="1"/>
    </xf>
    <xf numFmtId="0" fontId="6" fillId="5" borderId="46" xfId="0" applyFont="1" applyFill="1" applyBorder="1" applyAlignment="1" applyProtection="1">
      <alignment vertical="top" wrapText="1"/>
    </xf>
    <xf numFmtId="0" fontId="6" fillId="7" borderId="45" xfId="0" applyFont="1" applyFill="1" applyBorder="1" applyAlignment="1" applyProtection="1">
      <alignment vertical="top" wrapText="1"/>
    </xf>
    <xf numFmtId="0" fontId="6" fillId="8" borderId="45" xfId="0" applyFont="1" applyFill="1" applyBorder="1" applyAlignment="1" applyProtection="1">
      <alignment horizontal="center" vertical="top" wrapText="1"/>
    </xf>
    <xf numFmtId="0" fontId="6" fillId="8" borderId="45" xfId="0" applyFont="1" applyFill="1" applyBorder="1" applyAlignment="1" applyProtection="1">
      <alignment vertical="top" wrapText="1"/>
    </xf>
    <xf numFmtId="0" fontId="6" fillId="4" borderId="40" xfId="0" applyFont="1" applyFill="1" applyBorder="1" applyAlignment="1" applyProtection="1">
      <protection locked="0"/>
    </xf>
    <xf numFmtId="0" fontId="6" fillId="0" borderId="0" xfId="0" applyFont="1" applyFill="1" applyBorder="1" applyAlignment="1" applyProtection="1">
      <protection locked="0"/>
    </xf>
    <xf numFmtId="0" fontId="3" fillId="9" borderId="0" xfId="0" applyFont="1" applyFill="1" applyAlignment="1">
      <alignment vertical="center"/>
    </xf>
    <xf numFmtId="0" fontId="6" fillId="4" borderId="0" xfId="0" applyFont="1" applyFill="1" applyBorder="1" applyAlignment="1" applyProtection="1">
      <protection locked="0"/>
    </xf>
    <xf numFmtId="0" fontId="8" fillId="0" borderId="0" xfId="0" applyFont="1" applyFill="1" applyBorder="1" applyProtection="1"/>
    <xf numFmtId="10" fontId="8" fillId="0" borderId="0" xfId="0" applyNumberFormat="1" applyFont="1" applyFill="1" applyBorder="1" applyAlignment="1" applyProtection="1">
      <alignment wrapText="1"/>
    </xf>
    <xf numFmtId="0" fontId="8" fillId="0" borderId="0" xfId="0" applyFont="1" applyFill="1" applyBorder="1" applyAlignment="1" applyProtection="1">
      <alignment vertical="top"/>
    </xf>
    <xf numFmtId="0" fontId="6" fillId="6" borderId="28" xfId="0" applyFont="1" applyFill="1" applyBorder="1" applyAlignment="1" applyProtection="1">
      <alignment vertical="top"/>
    </xf>
    <xf numFmtId="0" fontId="6" fillId="6" borderId="40" xfId="0" applyFont="1" applyFill="1" applyBorder="1" applyAlignment="1" applyProtection="1">
      <alignment vertical="top"/>
    </xf>
    <xf numFmtId="0" fontId="6" fillId="6" borderId="41" xfId="0" applyFont="1" applyFill="1" applyBorder="1" applyAlignment="1" applyProtection="1">
      <alignment vertical="top"/>
    </xf>
    <xf numFmtId="0" fontId="0" fillId="9" borderId="0" xfId="0" applyFill="1" applyAlignment="1" applyProtection="1"/>
    <xf numFmtId="0" fontId="3" fillId="9" borderId="0" xfId="0" applyFont="1" applyFill="1" applyAlignment="1" applyProtection="1"/>
    <xf numFmtId="0" fontId="3" fillId="0" borderId="18" xfId="2" applyNumberFormat="1" applyFont="1" applyBorder="1" applyAlignment="1" applyProtection="1">
      <alignment horizontal="center" vertical="top"/>
    </xf>
    <xf numFmtId="0" fontId="5" fillId="0" borderId="0" xfId="0" applyFont="1" applyFill="1" applyProtection="1"/>
    <xf numFmtId="0" fontId="5" fillId="8" borderId="0" xfId="0" applyFont="1" applyFill="1" applyProtection="1"/>
    <xf numFmtId="0" fontId="3" fillId="0" borderId="18" xfId="0" applyFont="1" applyBorder="1" applyAlignment="1">
      <alignment horizontal="left" vertical="top" wrapText="1"/>
    </xf>
    <xf numFmtId="174" fontId="3" fillId="0" borderId="1" xfId="2" applyNumberFormat="1" applyFont="1" applyBorder="1" applyAlignment="1">
      <alignment horizontal="left" vertical="top" wrapText="1"/>
    </xf>
    <xf numFmtId="14" fontId="3" fillId="0" borderId="10" xfId="2" applyNumberFormat="1" applyFont="1" applyBorder="1" applyAlignment="1">
      <alignment horizontal="left" vertical="top" wrapText="1"/>
    </xf>
    <xf numFmtId="49" fontId="3" fillId="0" borderId="1" xfId="2" applyNumberFormat="1" applyFont="1" applyBorder="1" applyAlignment="1">
      <alignment horizontal="left" vertical="top" wrapText="1"/>
    </xf>
    <xf numFmtId="0" fontId="5" fillId="9" borderId="0" xfId="0" applyFont="1" applyFill="1"/>
    <xf numFmtId="0" fontId="5" fillId="0" borderId="0" xfId="0" applyFont="1"/>
    <xf numFmtId="0" fontId="5" fillId="0" borderId="0" xfId="0" applyFont="1" applyFill="1"/>
    <xf numFmtId="174" fontId="5" fillId="0" borderId="18" xfId="0" applyNumberFormat="1" applyFont="1" applyBorder="1" applyAlignment="1">
      <alignment horizontal="left" vertical="top" wrapText="1"/>
    </xf>
    <xf numFmtId="14" fontId="5" fillId="0" borderId="18" xfId="0" applyNumberFormat="1" applyFont="1" applyBorder="1" applyAlignment="1">
      <alignment horizontal="left" vertical="top" wrapText="1"/>
    </xf>
    <xf numFmtId="49" fontId="5" fillId="9" borderId="0" xfId="0" applyNumberFormat="1" applyFont="1" applyFill="1"/>
    <xf numFmtId="0" fontId="6" fillId="4" borderId="11" xfId="0" applyFont="1" applyFill="1" applyBorder="1" applyAlignment="1" applyProtection="1">
      <alignment vertical="top" wrapText="1"/>
      <protection locked="0"/>
    </xf>
    <xf numFmtId="0" fontId="5" fillId="8" borderId="0" xfId="0" applyFont="1" applyFill="1" applyAlignment="1" applyProtection="1">
      <alignment vertical="top" wrapText="1"/>
    </xf>
    <xf numFmtId="0" fontId="5" fillId="0" borderId="0" xfId="0" applyFont="1" applyAlignment="1" applyProtection="1">
      <alignment vertical="top" wrapText="1"/>
    </xf>
    <xf numFmtId="0" fontId="5" fillId="0" borderId="0" xfId="0" applyFont="1" applyFill="1" applyAlignment="1" applyProtection="1">
      <alignment vertical="top" wrapText="1"/>
    </xf>
    <xf numFmtId="0" fontId="5" fillId="9" borderId="18" xfId="0" applyFont="1" applyFill="1" applyBorder="1"/>
    <xf numFmtId="49" fontId="5" fillId="9" borderId="18" xfId="0" applyNumberFormat="1" applyFont="1" applyFill="1" applyBorder="1"/>
    <xf numFmtId="0" fontId="5" fillId="9" borderId="18" xfId="0" applyFont="1" applyFill="1" applyBorder="1" applyAlignment="1">
      <alignment horizontal="left" vertical="top"/>
    </xf>
    <xf numFmtId="14" fontId="5" fillId="9" borderId="18" xfId="0" applyNumberFormat="1" applyFont="1" applyFill="1" applyBorder="1" applyAlignment="1">
      <alignment horizontal="left" vertical="top"/>
    </xf>
    <xf numFmtId="0" fontId="3" fillId="9" borderId="0" xfId="3" applyFill="1"/>
    <xf numFmtId="0" fontId="3" fillId="0" borderId="0" xfId="3"/>
    <xf numFmtId="0" fontId="22" fillId="0" borderId="18" xfId="0" applyFont="1" applyBorder="1" applyAlignment="1" applyProtection="1">
      <alignment horizontal="left" vertical="top" wrapText="1"/>
      <protection locked="0"/>
    </xf>
    <xf numFmtId="0" fontId="22" fillId="0" borderId="18" xfId="0" applyFont="1" applyBorder="1" applyAlignment="1" applyProtection="1">
      <alignment horizontal="left" vertical="top" wrapText="1"/>
    </xf>
    <xf numFmtId="0" fontId="22" fillId="0" borderId="18" xfId="6" applyFont="1" applyFill="1" applyBorder="1" applyAlignment="1">
      <alignment horizontal="left" vertical="top" wrapText="1"/>
    </xf>
    <xf numFmtId="0" fontId="22" fillId="0" borderId="20" xfId="6" applyFont="1" applyFill="1" applyBorder="1" applyAlignment="1">
      <alignment horizontal="left" vertical="top" wrapText="1"/>
    </xf>
    <xf numFmtId="0" fontId="22" fillId="0" borderId="18" xfId="2" applyFont="1" applyFill="1" applyBorder="1" applyAlignment="1">
      <alignment horizontal="left" vertical="top" wrapText="1"/>
    </xf>
    <xf numFmtId="0" fontId="22" fillId="0" borderId="18" xfId="0" applyFont="1" applyFill="1" applyBorder="1" applyAlignment="1" applyProtection="1">
      <alignment horizontal="left" vertical="top" wrapText="1"/>
    </xf>
    <xf numFmtId="0" fontId="22" fillId="0" borderId="20" xfId="0" applyFont="1" applyFill="1" applyBorder="1" applyAlignment="1" applyProtection="1">
      <alignment horizontal="left" vertical="top" wrapText="1"/>
    </xf>
    <xf numFmtId="0" fontId="22" fillId="0" borderId="18" xfId="0" applyFont="1" applyFill="1" applyBorder="1" applyAlignment="1" applyProtection="1">
      <alignment horizontal="left" vertical="top" wrapText="1"/>
      <protection locked="0"/>
    </xf>
    <xf numFmtId="0" fontId="22" fillId="0" borderId="18" xfId="0" applyFont="1" applyBorder="1" applyAlignment="1" applyProtection="1">
      <alignment horizontal="left" vertical="top"/>
    </xf>
    <xf numFmtId="0" fontId="22" fillId="0" borderId="1" xfId="2" applyFont="1" applyBorder="1" applyAlignment="1" applyProtection="1">
      <alignment horizontal="left" vertical="top" wrapText="1"/>
      <protection locked="0"/>
    </xf>
    <xf numFmtId="0" fontId="22" fillId="0" borderId="18" xfId="6" applyFont="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22" fillId="9" borderId="18" xfId="0" applyFont="1" applyFill="1" applyBorder="1" applyAlignment="1" applyProtection="1">
      <alignment horizontal="left" vertical="top" wrapText="1"/>
    </xf>
    <xf numFmtId="0" fontId="22" fillId="0" borderId="18" xfId="0" applyFont="1" applyFill="1" applyBorder="1" applyAlignment="1">
      <alignment horizontal="left" vertical="top" wrapText="1"/>
    </xf>
    <xf numFmtId="0" fontId="22" fillId="0" borderId="1" xfId="0" applyFont="1" applyFill="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172" fontId="3" fillId="0" borderId="34" xfId="0" applyNumberFormat="1"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173" fontId="17" fillId="0" borderId="12" xfId="0" applyNumberFormat="1" applyFont="1" applyBorder="1" applyAlignment="1" applyProtection="1">
      <alignment horizontal="left" vertical="top" wrapText="1"/>
      <protection locked="0"/>
    </xf>
    <xf numFmtId="0" fontId="14" fillId="0" borderId="12" xfId="1" applyBorder="1" applyAlignment="1" applyProtection="1">
      <alignment horizontal="left" vertical="top" wrapText="1"/>
      <protection locked="0"/>
    </xf>
    <xf numFmtId="174" fontId="3" fillId="0" borderId="18" xfId="2" applyNumberFormat="1" applyBorder="1" applyAlignment="1">
      <alignment horizontal="left" vertical="top" wrapText="1"/>
    </xf>
    <xf numFmtId="14" fontId="3" fillId="0" borderId="18" xfId="2" applyNumberFormat="1" applyBorder="1" applyAlignment="1">
      <alignment horizontal="left" vertical="top" wrapText="1"/>
    </xf>
    <xf numFmtId="0" fontId="3" fillId="0" borderId="18" xfId="2" applyFont="1" applyBorder="1" applyAlignment="1">
      <alignment horizontal="left" vertical="top"/>
    </xf>
    <xf numFmtId="0" fontId="3" fillId="0" borderId="18" xfId="0" applyFont="1" applyBorder="1" applyAlignment="1" applyProtection="1">
      <alignment horizontal="left" vertical="top" wrapText="1"/>
      <protection locked="0"/>
    </xf>
    <xf numFmtId="0" fontId="3" fillId="0" borderId="18" xfId="0" applyFont="1" applyFill="1" applyBorder="1" applyAlignment="1" applyProtection="1">
      <alignment vertical="top" wrapText="1"/>
    </xf>
    <xf numFmtId="0" fontId="3" fillId="0" borderId="18" xfId="4" applyFont="1" applyBorder="1" applyAlignment="1">
      <alignment vertical="top" wrapText="1"/>
    </xf>
    <xf numFmtId="0" fontId="3" fillId="9" borderId="18" xfId="0" applyFont="1" applyFill="1" applyBorder="1" applyAlignment="1" applyProtection="1">
      <alignment horizontal="left" vertical="top" wrapText="1"/>
      <protection locked="0"/>
    </xf>
    <xf numFmtId="0" fontId="23" fillId="10" borderId="18" xfId="0" applyFont="1" applyFill="1" applyBorder="1" applyAlignment="1">
      <alignment wrapText="1"/>
    </xf>
    <xf numFmtId="0" fontId="16" fillId="10" borderId="18" xfId="0" applyFont="1" applyFill="1" applyBorder="1" applyAlignment="1">
      <alignment horizontal="center" wrapText="1"/>
    </xf>
    <xf numFmtId="14" fontId="0" fillId="0" borderId="0" xfId="0" applyNumberFormat="1"/>
    <xf numFmtId="0" fontId="13" fillId="9" borderId="18" xfId="0" applyFont="1" applyFill="1" applyBorder="1" applyAlignment="1">
      <alignment horizontal="left" vertical="center" wrapText="1"/>
    </xf>
    <xf numFmtId="0" fontId="13" fillId="9" borderId="18" xfId="0" applyFont="1" applyFill="1" applyBorder="1" applyAlignment="1">
      <alignment horizontal="center" wrapText="1"/>
    </xf>
    <xf numFmtId="0" fontId="0" fillId="0" borderId="0" xfId="0"/>
    <xf numFmtId="0" fontId="22" fillId="0" borderId="18" xfId="0" applyFont="1" applyBorder="1" applyAlignment="1">
      <alignment horizontal="left" vertical="top" wrapText="1"/>
    </xf>
    <xf numFmtId="0" fontId="7" fillId="9" borderId="47" xfId="0" applyFont="1" applyFill="1" applyBorder="1" applyAlignment="1">
      <alignment horizontal="left" vertical="top" wrapText="1"/>
    </xf>
    <xf numFmtId="0" fontId="3" fillId="0" borderId="24" xfId="0" applyFont="1" applyFill="1" applyBorder="1" applyAlignment="1" applyProtection="1">
      <alignment horizontal="left" vertical="top" wrapText="1"/>
    </xf>
    <xf numFmtId="0" fontId="3" fillId="0" borderId="25" xfId="0" applyFont="1" applyFill="1" applyBorder="1" applyAlignment="1" applyProtection="1">
      <alignment horizontal="left" vertical="top" wrapText="1"/>
    </xf>
    <xf numFmtId="0" fontId="3" fillId="0" borderId="26" xfId="0" applyFont="1" applyFill="1" applyBorder="1" applyAlignment="1" applyProtection="1">
      <alignment horizontal="left" vertical="top" wrapText="1"/>
    </xf>
    <xf numFmtId="0" fontId="3" fillId="0" borderId="28" xfId="0" applyFont="1" applyFill="1" applyBorder="1" applyAlignment="1" applyProtection="1">
      <alignment horizontal="left" vertical="top" wrapText="1"/>
    </xf>
    <xf numFmtId="0" fontId="3" fillId="0" borderId="40" xfId="0" applyFont="1" applyFill="1" applyBorder="1" applyAlignment="1" applyProtection="1">
      <alignment horizontal="left" vertical="top" wrapText="1"/>
    </xf>
    <xf numFmtId="0" fontId="3" fillId="0" borderId="41" xfId="0" applyFont="1" applyFill="1" applyBorder="1" applyAlignment="1" applyProtection="1">
      <alignment horizontal="left" vertical="top" wrapText="1"/>
    </xf>
    <xf numFmtId="0" fontId="6" fillId="6" borderId="24" xfId="0" applyFont="1" applyFill="1" applyBorder="1" applyAlignment="1" applyProtection="1">
      <alignment horizontal="left" vertical="top"/>
    </xf>
    <xf numFmtId="0" fontId="6" fillId="6" borderId="25" xfId="0" applyFont="1" applyFill="1" applyBorder="1" applyAlignment="1" applyProtection="1">
      <alignment horizontal="left" vertical="top"/>
    </xf>
    <xf numFmtId="0" fontId="6" fillId="6" borderId="26" xfId="0" applyFont="1" applyFill="1" applyBorder="1" applyAlignment="1" applyProtection="1">
      <alignment horizontal="left" vertical="top"/>
    </xf>
    <xf numFmtId="0" fontId="6" fillId="6" borderId="28" xfId="0" applyFont="1" applyFill="1" applyBorder="1" applyAlignment="1" applyProtection="1">
      <alignment horizontal="left" vertical="top"/>
    </xf>
    <xf numFmtId="0" fontId="6" fillId="6" borderId="40" xfId="0" applyFont="1" applyFill="1" applyBorder="1" applyAlignment="1" applyProtection="1">
      <alignment horizontal="left" vertical="top"/>
    </xf>
    <xf numFmtId="0" fontId="6" fillId="6" borderId="41" xfId="0" applyFont="1" applyFill="1" applyBorder="1" applyAlignment="1" applyProtection="1">
      <alignment horizontal="left" vertical="top"/>
    </xf>
    <xf numFmtId="0" fontId="3" fillId="9" borderId="24" xfId="0" applyFont="1" applyFill="1" applyBorder="1" applyAlignment="1" applyProtection="1">
      <alignment horizontal="left" vertical="top" wrapText="1"/>
    </xf>
    <xf numFmtId="0" fontId="3" fillId="9" borderId="25" xfId="0" applyFont="1" applyFill="1" applyBorder="1" applyAlignment="1" applyProtection="1">
      <alignment horizontal="left" vertical="top" wrapText="1"/>
    </xf>
    <xf numFmtId="0" fontId="3" fillId="9" borderId="26" xfId="0" applyFont="1" applyFill="1" applyBorder="1" applyAlignment="1" applyProtection="1">
      <alignment horizontal="left" vertical="top" wrapText="1"/>
    </xf>
    <xf numFmtId="0" fontId="3" fillId="9" borderId="28" xfId="0" applyFont="1" applyFill="1" applyBorder="1" applyAlignment="1" applyProtection="1">
      <alignment horizontal="left" vertical="top" wrapText="1"/>
    </xf>
    <xf numFmtId="0" fontId="3" fillId="9" borderId="40" xfId="0" applyFont="1" applyFill="1" applyBorder="1" applyAlignment="1" applyProtection="1">
      <alignment horizontal="left" vertical="top" wrapText="1"/>
    </xf>
    <xf numFmtId="0" fontId="3" fillId="9" borderId="41" xfId="0" applyFont="1" applyFill="1" applyBorder="1" applyAlignment="1" applyProtection="1">
      <alignment horizontal="left" vertical="top" wrapText="1"/>
    </xf>
    <xf numFmtId="0" fontId="3" fillId="0" borderId="27"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6" xfId="0" applyFont="1" applyFill="1" applyBorder="1" applyAlignment="1" applyProtection="1">
      <alignment horizontal="left" vertical="top" wrapText="1"/>
    </xf>
    <xf numFmtId="0" fontId="3" fillId="9" borderId="2" xfId="0" applyFont="1" applyFill="1" applyBorder="1" applyAlignment="1" applyProtection="1">
      <alignment horizontal="left" vertical="top" wrapText="1"/>
    </xf>
    <xf numFmtId="0" fontId="3" fillId="9" borderId="3" xfId="0" applyFont="1" applyFill="1" applyBorder="1" applyAlignment="1" applyProtection="1">
      <alignment horizontal="left" vertical="top"/>
    </xf>
    <xf numFmtId="0" fontId="3" fillId="9" borderId="14" xfId="0" applyFont="1" applyFill="1" applyBorder="1" applyAlignment="1" applyProtection="1">
      <alignment horizontal="left" vertical="top"/>
    </xf>
    <xf numFmtId="0" fontId="3" fillId="9" borderId="5" xfId="0" applyFont="1" applyFill="1" applyBorder="1" applyAlignment="1" applyProtection="1">
      <alignment horizontal="left" vertical="top"/>
    </xf>
    <xf numFmtId="0" fontId="3" fillId="9" borderId="0" xfId="0" applyFont="1" applyFill="1" applyBorder="1" applyAlignment="1" applyProtection="1">
      <alignment horizontal="left" vertical="top"/>
    </xf>
    <xf numFmtId="0" fontId="3" fillId="9" borderId="16" xfId="0" applyFont="1" applyFill="1" applyBorder="1" applyAlignment="1" applyProtection="1">
      <alignment horizontal="left" vertical="top"/>
    </xf>
    <xf numFmtId="0" fontId="3" fillId="9" borderId="27" xfId="0" applyFont="1" applyFill="1" applyBorder="1" applyAlignment="1" applyProtection="1">
      <alignment horizontal="left" vertical="top" wrapText="1"/>
    </xf>
    <xf numFmtId="0" fontId="3" fillId="9" borderId="0" xfId="0" applyFont="1" applyFill="1" applyBorder="1" applyAlignment="1" applyProtection="1">
      <alignment horizontal="left" vertical="top" wrapText="1"/>
    </xf>
    <xf numFmtId="0" fontId="3" fillId="9" borderId="6" xfId="0" applyFont="1" applyFill="1" applyBorder="1" applyAlignment="1" applyProtection="1">
      <alignment horizontal="left" vertical="top" wrapText="1"/>
    </xf>
  </cellXfs>
  <cellStyles count="8">
    <cellStyle name="Hyperlink" xfId="1" builtinId="8"/>
    <cellStyle name="Normal" xfId="0" builtinId="0"/>
    <cellStyle name="Normal 2" xfId="2"/>
    <cellStyle name="Normal 2 2" xfId="3"/>
    <cellStyle name="Normal 257" xfId="4"/>
    <cellStyle name="Normal 3" xfId="5"/>
    <cellStyle name="Normal 4" xfId="6"/>
    <cellStyle name="Normal 5" xfId="7"/>
  </cellStyles>
  <dxfs count="25">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lor theme="0"/>
      </font>
    </dxf>
    <dxf>
      <font>
        <color theme="0"/>
      </font>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4824911</xdr:colOff>
      <xdr:row>0</xdr:row>
      <xdr:rowOff>76200</xdr:rowOff>
    </xdr:from>
    <xdr:to>
      <xdr:col>2</xdr:col>
      <xdr:colOff>4824911</xdr:colOff>
      <xdr:row>6</xdr:row>
      <xdr:rowOff>78078</xdr:rowOff>
    </xdr:to>
    <xdr:pic>
      <xdr:nvPicPr>
        <xdr:cNvPr id="2" name="Picture 1" descr="The official logo of the IRS" title="IRS Logo">
          <a:extLst>
            <a:ext uri="{FF2B5EF4-FFF2-40B4-BE49-F238E27FC236}">
              <a16:creationId xmlns:a16="http://schemas.microsoft.com/office/drawing/2014/main" id="{11895117-ACC1-431D-8546-DE79D9BCD600}"/>
            </a:ext>
          </a:extLst>
        </xdr:cNvPr>
        <xdr:cNvPicPr>
          <a:picLocks noChangeAspect="1"/>
        </xdr:cNvPicPr>
      </xdr:nvPicPr>
      <xdr:blipFill>
        <a:blip xmlns:r="http://schemas.openxmlformats.org/officeDocument/2006/relationships" r:embed="rId1"/>
        <a:srcRect/>
        <a:stretch>
          <a:fillRect/>
        </a:stretch>
      </xdr:blipFill>
      <xdr:spPr bwMode="auto">
        <a:xfrm>
          <a:off x="7077075" y="76200"/>
          <a:ext cx="1190625" cy="1152525"/>
        </a:xfrm>
        <a:prstGeom prst="rect">
          <a:avLst/>
        </a:prstGeom>
        <a:noFill/>
        <a:ln>
          <a:noFill/>
        </a:ln>
      </xdr:spPr>
    </xdr:pic>
    <xdr:clientData/>
  </xdr:twoCellAnchor>
  <xdr:twoCellAnchor editAs="oneCell">
    <xdr:from>
      <xdr:col>2</xdr:col>
      <xdr:colOff>5738813</xdr:colOff>
      <xdr:row>0</xdr:row>
      <xdr:rowOff>107157</xdr:rowOff>
    </xdr:from>
    <xdr:to>
      <xdr:col>2</xdr:col>
      <xdr:colOff>6925628</xdr:colOff>
      <xdr:row>6</xdr:row>
      <xdr:rowOff>97314</xdr:rowOff>
    </xdr:to>
    <xdr:pic>
      <xdr:nvPicPr>
        <xdr:cNvPr id="3" name="Picture 2" descr="The official logo of the IRS" title="IRS Logo">
          <a:extLst>
            <a:ext uri="{FF2B5EF4-FFF2-40B4-BE49-F238E27FC236}">
              <a16:creationId xmlns:a16="http://schemas.microsoft.com/office/drawing/2014/main" id="{330EE2EF-843D-406D-9424-A72F7F9EE887}"/>
            </a:ext>
          </a:extLst>
        </xdr:cNvPr>
        <xdr:cNvPicPr/>
      </xdr:nvPicPr>
      <xdr:blipFill>
        <a:blip xmlns:r="http://schemas.openxmlformats.org/officeDocument/2006/relationships" r:embed="rId1"/>
        <a:srcRect/>
        <a:stretch>
          <a:fillRect/>
        </a:stretch>
      </xdr:blipFill>
      <xdr:spPr bwMode="auto">
        <a:xfrm>
          <a:off x="7262813" y="107157"/>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K50"/>
  <sheetViews>
    <sheetView tabSelected="1" zoomScale="80" zoomScaleNormal="80" workbookViewId="0"/>
  </sheetViews>
  <sheetFormatPr defaultColWidth="11.42578125" defaultRowHeight="15" x14ac:dyDescent="0.25"/>
  <cols>
    <col min="1" max="2" width="11.42578125" style="1" customWidth="1"/>
    <col min="3" max="3" width="108.28515625" style="1" customWidth="1"/>
    <col min="4" max="16" width="11.42578125" style="157"/>
    <col min="17" max="16384" width="11.42578125" style="1"/>
  </cols>
  <sheetData>
    <row r="1" spans="1:3" ht="15.75" x14ac:dyDescent="0.25">
      <c r="A1" s="2" t="s">
        <v>0</v>
      </c>
      <c r="B1" s="3"/>
      <c r="C1" s="4"/>
    </row>
    <row r="2" spans="1:3" ht="15.75" x14ac:dyDescent="0.25">
      <c r="A2" s="5" t="s">
        <v>1</v>
      </c>
      <c r="B2" s="6"/>
      <c r="C2" s="7"/>
    </row>
    <row r="3" spans="1:3" x14ac:dyDescent="0.25">
      <c r="A3" s="8"/>
      <c r="B3" s="9"/>
      <c r="C3" s="10"/>
    </row>
    <row r="4" spans="1:3" x14ac:dyDescent="0.25">
      <c r="A4" s="8" t="s">
        <v>1731</v>
      </c>
      <c r="B4" s="11"/>
      <c r="C4" s="12"/>
    </row>
    <row r="5" spans="1:3" x14ac:dyDescent="0.25">
      <c r="A5" s="8" t="s">
        <v>2410</v>
      </c>
      <c r="B5" s="11"/>
      <c r="C5" s="12"/>
    </row>
    <row r="6" spans="1:3" x14ac:dyDescent="0.25">
      <c r="A6" s="8" t="s">
        <v>2411</v>
      </c>
      <c r="B6" s="11"/>
      <c r="C6" s="12"/>
    </row>
    <row r="7" spans="1:3" x14ac:dyDescent="0.25">
      <c r="A7" s="13"/>
      <c r="B7" s="14"/>
      <c r="C7" s="15"/>
    </row>
    <row r="8" spans="1:3" ht="18" customHeight="1" x14ac:dyDescent="0.25">
      <c r="A8" s="16" t="s">
        <v>2</v>
      </c>
      <c r="B8" s="17"/>
      <c r="C8" s="18"/>
    </row>
    <row r="9" spans="1:3" ht="12.75" customHeight="1" x14ac:dyDescent="0.25">
      <c r="A9" s="19" t="s">
        <v>3</v>
      </c>
      <c r="B9" s="20"/>
      <c r="C9" s="21"/>
    </row>
    <row r="10" spans="1:3" x14ac:dyDescent="0.25">
      <c r="A10" s="19" t="s">
        <v>4</v>
      </c>
      <c r="B10" s="20"/>
      <c r="C10" s="21"/>
    </row>
    <row r="11" spans="1:3" x14ac:dyDescent="0.25">
      <c r="A11" s="19" t="s">
        <v>5</v>
      </c>
      <c r="B11" s="20"/>
      <c r="C11" s="21"/>
    </row>
    <row r="12" spans="1:3" x14ac:dyDescent="0.25">
      <c r="A12" s="19" t="s">
        <v>6</v>
      </c>
      <c r="B12" s="20"/>
      <c r="C12" s="21"/>
    </row>
    <row r="13" spans="1:3" x14ac:dyDescent="0.25">
      <c r="A13" s="19" t="s">
        <v>7</v>
      </c>
      <c r="B13" s="20"/>
      <c r="C13" s="21"/>
    </row>
    <row r="14" spans="1:3" ht="4.5" customHeight="1" x14ac:dyDescent="0.25">
      <c r="A14" s="22"/>
      <c r="B14" s="23"/>
      <c r="C14" s="24"/>
    </row>
    <row r="15" spans="1:3" x14ac:dyDescent="0.25">
      <c r="A15" s="157"/>
      <c r="B15" s="157"/>
      <c r="C15" s="162"/>
    </row>
    <row r="16" spans="1:3" x14ac:dyDescent="0.25">
      <c r="A16" s="25" t="s">
        <v>8</v>
      </c>
      <c r="B16" s="26"/>
      <c r="C16" s="27"/>
    </row>
    <row r="17" spans="1:63" x14ac:dyDescent="0.25">
      <c r="A17" s="28" t="s">
        <v>9</v>
      </c>
      <c r="B17" s="29"/>
      <c r="C17" s="261"/>
    </row>
    <row r="18" spans="1:63" x14ac:dyDescent="0.25">
      <c r="A18" s="28" t="s">
        <v>10</v>
      </c>
      <c r="B18" s="29"/>
      <c r="C18" s="261"/>
    </row>
    <row r="19" spans="1:63" x14ac:dyDescent="0.25">
      <c r="A19" s="28" t="s">
        <v>11</v>
      </c>
      <c r="B19" s="29"/>
      <c r="C19" s="262"/>
    </row>
    <row r="20" spans="1:63" x14ac:dyDescent="0.25">
      <c r="A20" s="158" t="s">
        <v>12</v>
      </c>
      <c r="B20" s="159"/>
      <c r="C20" s="261"/>
    </row>
    <row r="21" spans="1:63" x14ac:dyDescent="0.25">
      <c r="A21" s="28" t="s">
        <v>13</v>
      </c>
      <c r="B21" s="29"/>
      <c r="C21" s="261"/>
    </row>
    <row r="22" spans="1:63" x14ac:dyDescent="0.25">
      <c r="A22" s="28" t="s">
        <v>14</v>
      </c>
      <c r="B22" s="29"/>
      <c r="C22" s="261"/>
    </row>
    <row r="23" spans="1:63" x14ac:dyDescent="0.25">
      <c r="A23" s="28" t="s">
        <v>15</v>
      </c>
      <c r="B23" s="29"/>
      <c r="C23" s="261"/>
    </row>
    <row r="24" spans="1:63" x14ac:dyDescent="0.25">
      <c r="A24" s="28" t="s">
        <v>16</v>
      </c>
      <c r="B24" s="29"/>
      <c r="C24" s="261"/>
    </row>
    <row r="25" spans="1:63" x14ac:dyDescent="0.25">
      <c r="A25" s="28" t="s">
        <v>17</v>
      </c>
      <c r="B25" s="29"/>
      <c r="C25" s="261"/>
    </row>
    <row r="26" spans="1:63" x14ac:dyDescent="0.25">
      <c r="A26" s="199" t="s">
        <v>1679</v>
      </c>
      <c r="B26" s="159"/>
      <c r="C26" s="261"/>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57"/>
      <c r="BG26" s="157"/>
      <c r="BH26" s="157"/>
      <c r="BI26" s="157"/>
      <c r="BJ26" s="157"/>
      <c r="BK26" s="157"/>
    </row>
    <row r="27" spans="1:63" x14ac:dyDescent="0.25">
      <c r="A27" s="199" t="s">
        <v>1680</v>
      </c>
      <c r="B27" s="159"/>
      <c r="C27" s="261"/>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row>
    <row r="28" spans="1:63" x14ac:dyDescent="0.25">
      <c r="A28" s="157"/>
      <c r="B28" s="157"/>
      <c r="C28" s="162"/>
    </row>
    <row r="29" spans="1:63" x14ac:dyDescent="0.25">
      <c r="A29" s="25" t="s">
        <v>18</v>
      </c>
      <c r="B29" s="26"/>
      <c r="C29" s="27"/>
    </row>
    <row r="30" spans="1:63" x14ac:dyDescent="0.25">
      <c r="A30" s="30"/>
      <c r="B30" s="31"/>
      <c r="C30" s="32"/>
    </row>
    <row r="31" spans="1:63" x14ac:dyDescent="0.25">
      <c r="A31" s="158" t="s">
        <v>19</v>
      </c>
      <c r="B31" s="160"/>
      <c r="C31" s="263"/>
    </row>
    <row r="32" spans="1:63" x14ac:dyDescent="0.25">
      <c r="A32" s="158" t="s">
        <v>20</v>
      </c>
      <c r="B32" s="160"/>
      <c r="C32" s="263"/>
    </row>
    <row r="33" spans="1:3" ht="12.75" customHeight="1" x14ac:dyDescent="0.25">
      <c r="A33" s="158" t="s">
        <v>21</v>
      </c>
      <c r="B33" s="160"/>
      <c r="C33" s="263"/>
    </row>
    <row r="34" spans="1:3" ht="12.75" customHeight="1" x14ac:dyDescent="0.25">
      <c r="A34" s="158" t="s">
        <v>22</v>
      </c>
      <c r="B34" s="161"/>
      <c r="C34" s="264"/>
    </row>
    <row r="35" spans="1:3" x14ac:dyDescent="0.25">
      <c r="A35" s="158" t="s">
        <v>23</v>
      </c>
      <c r="B35" s="160"/>
      <c r="C35" s="265"/>
    </row>
    <row r="36" spans="1:3" x14ac:dyDescent="0.25">
      <c r="A36" s="30"/>
      <c r="B36" s="31"/>
      <c r="C36" s="32"/>
    </row>
    <row r="37" spans="1:3" x14ac:dyDescent="0.25">
      <c r="A37" s="158" t="s">
        <v>19</v>
      </c>
      <c r="B37" s="160"/>
      <c r="C37" s="263"/>
    </row>
    <row r="38" spans="1:3" x14ac:dyDescent="0.25">
      <c r="A38" s="158" t="s">
        <v>20</v>
      </c>
      <c r="B38" s="160"/>
      <c r="C38" s="263"/>
    </row>
    <row r="39" spans="1:3" x14ac:dyDescent="0.25">
      <c r="A39" s="158" t="s">
        <v>21</v>
      </c>
      <c r="B39" s="160"/>
      <c r="C39" s="263"/>
    </row>
    <row r="40" spans="1:3" x14ac:dyDescent="0.25">
      <c r="A40" s="158" t="s">
        <v>22</v>
      </c>
      <c r="B40" s="161"/>
      <c r="C40" s="264"/>
    </row>
    <row r="41" spans="1:3" x14ac:dyDescent="0.25">
      <c r="A41" s="158" t="s">
        <v>23</v>
      </c>
      <c r="B41" s="160"/>
      <c r="C41" s="265"/>
    </row>
    <row r="42" spans="1:3" x14ac:dyDescent="0.25">
      <c r="A42" s="157"/>
      <c r="B42" s="157"/>
      <c r="C42" s="157"/>
    </row>
    <row r="43" spans="1:3" x14ac:dyDescent="0.25">
      <c r="A43" s="213" t="s">
        <v>24</v>
      </c>
      <c r="B43" s="157"/>
      <c r="C43" s="157"/>
    </row>
    <row r="44" spans="1:3" x14ac:dyDescent="0.25">
      <c r="A44" s="213" t="s">
        <v>25</v>
      </c>
      <c r="B44" s="157"/>
      <c r="C44" s="157"/>
    </row>
    <row r="45" spans="1:3" x14ac:dyDescent="0.25">
      <c r="A45" s="213" t="s">
        <v>26</v>
      </c>
      <c r="B45" s="157"/>
      <c r="C45" s="157"/>
    </row>
    <row r="46" spans="1:3" x14ac:dyDescent="0.25">
      <c r="A46" s="157"/>
      <c r="B46" s="157"/>
      <c r="C46" s="157"/>
    </row>
    <row r="47" spans="1:3" ht="12.75" hidden="1" customHeight="1" x14ac:dyDescent="0.25">
      <c r="A47" s="200" t="s">
        <v>1681</v>
      </c>
      <c r="B47" s="157" t="s">
        <v>27</v>
      </c>
      <c r="C47" s="157"/>
    </row>
    <row r="48" spans="1:3" ht="12.75" hidden="1" customHeight="1" x14ac:dyDescent="0.25">
      <c r="A48" s="200" t="s">
        <v>1682</v>
      </c>
      <c r="B48" s="157" t="s">
        <v>28</v>
      </c>
      <c r="C48" s="157"/>
    </row>
    <row r="49" spans="1:3" ht="12.75" hidden="1" customHeight="1" x14ac:dyDescent="0.25">
      <c r="A49" s="200" t="s">
        <v>1683</v>
      </c>
      <c r="B49" s="157" t="s">
        <v>29</v>
      </c>
      <c r="C49" s="157"/>
    </row>
    <row r="50" spans="1:3" x14ac:dyDescent="0.25">
      <c r="A50" s="157"/>
      <c r="B50" s="157"/>
      <c r="C50" s="157"/>
    </row>
  </sheetData>
  <dataValidations count="4">
    <dataValidation allowBlank="1" showInputMessage="1" showErrorMessage="1" prompt="Insert tester name and organization" sqref="C20:C25"/>
    <dataValidation allowBlank="1" showInputMessage="1" showErrorMessage="1" prompt="Insert City, State and address or building" sqref="C18"/>
    <dataValidation allowBlank="1" showInputMessage="1" showErrorMessage="1" prompt="Insert device function" sqref="C27"/>
    <dataValidation type="list" allowBlank="1" showInputMessage="1" showErrorMessage="1" prompt="Select logical network location of device" sqref="C26">
      <formula1>$A$47:$A$49</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47"/>
  <sheetViews>
    <sheetView zoomScale="90" zoomScaleNormal="90" workbookViewId="0"/>
  </sheetViews>
  <sheetFormatPr defaultColWidth="11.42578125" defaultRowHeight="15" x14ac:dyDescent="0.25"/>
  <cols>
    <col min="1" max="1" width="22.42578125" style="116" customWidth="1"/>
    <col min="2" max="3" width="13" style="116" customWidth="1"/>
    <col min="4" max="5" width="11.42578125" style="116" customWidth="1"/>
    <col min="6" max="6" width="13" style="116" customWidth="1"/>
    <col min="7" max="7" width="12.28515625" style="116" customWidth="1"/>
    <col min="8" max="9" width="11.42578125" style="116" hidden="1" customWidth="1"/>
    <col min="10" max="11" width="11.42578125" style="116" customWidth="1"/>
    <col min="12" max="12" width="5.42578125" style="116" customWidth="1"/>
    <col min="13" max="13" width="9.7109375" style="116" customWidth="1"/>
    <col min="14" max="14" width="10.7109375" style="116" customWidth="1"/>
    <col min="15" max="15" width="11" style="116" customWidth="1"/>
    <col min="16" max="18" width="11.42578125" style="116" customWidth="1"/>
    <col min="19" max="16384" width="11.42578125" style="116"/>
  </cols>
  <sheetData>
    <row r="1" spans="1:17" ht="12.75" customHeight="1" x14ac:dyDescent="0.25">
      <c r="A1" s="163" t="s">
        <v>30</v>
      </c>
      <c r="B1" s="34"/>
      <c r="C1" s="34"/>
      <c r="D1" s="34"/>
      <c r="E1" s="34"/>
      <c r="F1" s="34"/>
      <c r="G1" s="34"/>
      <c r="H1" s="34"/>
      <c r="I1" s="34"/>
      <c r="J1" s="34"/>
      <c r="K1" s="34"/>
      <c r="L1" s="34"/>
      <c r="M1" s="34"/>
      <c r="N1" s="34"/>
      <c r="O1" s="34"/>
      <c r="P1" s="164"/>
    </row>
    <row r="2" spans="1:17" ht="19.5" customHeight="1" x14ac:dyDescent="0.25">
      <c r="A2" s="165" t="s">
        <v>31</v>
      </c>
      <c r="B2" s="117"/>
      <c r="C2" s="117"/>
      <c r="D2" s="117"/>
      <c r="E2" s="117"/>
      <c r="F2" s="117"/>
      <c r="G2" s="117"/>
      <c r="H2" s="117"/>
      <c r="I2" s="117"/>
      <c r="J2" s="117"/>
      <c r="K2" s="117"/>
      <c r="L2" s="117"/>
      <c r="M2" s="117"/>
      <c r="N2" s="117"/>
      <c r="O2" s="117"/>
      <c r="P2" s="118"/>
    </row>
    <row r="3" spans="1:17" ht="12.75" customHeight="1" x14ac:dyDescent="0.25">
      <c r="A3" s="166" t="s">
        <v>1871</v>
      </c>
      <c r="B3" s="119"/>
      <c r="C3" s="119"/>
      <c r="D3" s="119"/>
      <c r="E3" s="119"/>
      <c r="F3" s="119"/>
      <c r="G3" s="119"/>
      <c r="H3" s="119"/>
      <c r="I3" s="119"/>
      <c r="J3" s="119"/>
      <c r="K3" s="119"/>
      <c r="L3" s="119"/>
      <c r="M3" s="119"/>
      <c r="N3" s="119"/>
      <c r="O3" s="119"/>
      <c r="P3" s="120"/>
    </row>
    <row r="4" spans="1:17" ht="12.75" customHeight="1" x14ac:dyDescent="0.25">
      <c r="A4" s="166"/>
      <c r="B4" s="119"/>
      <c r="C4" s="119"/>
      <c r="D4" s="119"/>
      <c r="E4" s="119"/>
      <c r="F4" s="119"/>
      <c r="G4" s="119"/>
      <c r="H4" s="119"/>
      <c r="I4" s="119"/>
      <c r="J4" s="119"/>
      <c r="K4" s="119"/>
      <c r="L4" s="119"/>
      <c r="M4" s="119"/>
      <c r="N4" s="119"/>
      <c r="O4" s="119"/>
      <c r="P4" s="120"/>
    </row>
    <row r="5" spans="1:17" ht="12.75" customHeight="1" x14ac:dyDescent="0.25">
      <c r="A5" s="166" t="s">
        <v>32</v>
      </c>
      <c r="B5" s="119"/>
      <c r="C5" s="119"/>
      <c r="D5" s="119"/>
      <c r="E5" s="119"/>
      <c r="F5" s="119"/>
      <c r="G5" s="119"/>
      <c r="H5" s="119"/>
      <c r="I5" s="119"/>
      <c r="J5" s="119"/>
      <c r="K5" s="119"/>
      <c r="L5" s="119"/>
      <c r="M5" s="119"/>
      <c r="N5" s="119"/>
      <c r="O5" s="119"/>
      <c r="P5" s="120"/>
    </row>
    <row r="6" spans="1:17" ht="12.75" customHeight="1" x14ac:dyDescent="0.25">
      <c r="A6" s="166" t="s">
        <v>33</v>
      </c>
      <c r="B6" s="119"/>
      <c r="C6" s="119"/>
      <c r="D6" s="119"/>
      <c r="E6" s="119"/>
      <c r="F6" s="119"/>
      <c r="G6" s="119"/>
      <c r="H6" s="119"/>
      <c r="I6" s="119"/>
      <c r="J6" s="119"/>
      <c r="K6" s="119"/>
      <c r="L6" s="119"/>
      <c r="M6" s="119"/>
      <c r="N6" s="119"/>
      <c r="O6" s="119"/>
      <c r="P6" s="120"/>
    </row>
    <row r="7" spans="1:17" ht="12.75" customHeight="1" x14ac:dyDescent="0.25">
      <c r="A7" s="167"/>
      <c r="B7" s="121"/>
      <c r="C7" s="121"/>
      <c r="D7" s="121"/>
      <c r="E7" s="121"/>
      <c r="F7" s="121"/>
      <c r="G7" s="121"/>
      <c r="H7" s="121"/>
      <c r="I7" s="121"/>
      <c r="J7" s="121"/>
      <c r="K7" s="121"/>
      <c r="L7" s="121"/>
      <c r="M7" s="121"/>
      <c r="N7" s="121"/>
      <c r="O7" s="121"/>
      <c r="P7" s="122"/>
    </row>
    <row r="8" spans="1:17" ht="12.75" customHeight="1" x14ac:dyDescent="0.25">
      <c r="A8" s="123"/>
      <c r="B8" s="124"/>
      <c r="C8" s="124"/>
      <c r="D8" s="124"/>
      <c r="E8" s="124"/>
      <c r="F8" s="124"/>
      <c r="G8" s="124"/>
      <c r="H8" s="124"/>
      <c r="I8" s="124"/>
      <c r="J8" s="124"/>
      <c r="K8" s="124"/>
      <c r="L8" s="124"/>
      <c r="M8" s="124"/>
      <c r="N8" s="124"/>
      <c r="O8" s="124"/>
      <c r="P8" s="125"/>
      <c r="Q8" s="126"/>
    </row>
    <row r="9" spans="1:17" ht="12.75" customHeight="1" x14ac:dyDescent="0.25">
      <c r="A9" s="127"/>
      <c r="B9" s="168" t="s">
        <v>1049</v>
      </c>
      <c r="C9" s="169"/>
      <c r="D9" s="169"/>
      <c r="E9" s="169"/>
      <c r="F9" s="169"/>
      <c r="G9" s="170"/>
      <c r="P9" s="128"/>
      <c r="Q9" s="126"/>
    </row>
    <row r="10" spans="1:17" ht="12.75" customHeight="1" x14ac:dyDescent="0.25">
      <c r="A10" s="127"/>
      <c r="B10" s="171" t="s">
        <v>1051</v>
      </c>
      <c r="C10" s="172"/>
      <c r="D10" s="172"/>
      <c r="E10" s="172"/>
      <c r="F10" s="172"/>
      <c r="G10" s="173"/>
      <c r="P10" s="128"/>
      <c r="Q10" s="126"/>
    </row>
    <row r="11" spans="1:17" ht="12.75" customHeight="1" x14ac:dyDescent="0.25">
      <c r="A11" s="280" t="s">
        <v>1869</v>
      </c>
      <c r="B11" s="130" t="s">
        <v>38</v>
      </c>
      <c r="C11" s="174"/>
      <c r="D11" s="175"/>
      <c r="E11" s="175"/>
      <c r="F11" s="175"/>
      <c r="G11" s="176"/>
      <c r="K11" s="131" t="s">
        <v>680</v>
      </c>
      <c r="L11" s="177"/>
      <c r="M11" s="177"/>
      <c r="N11" s="177"/>
      <c r="O11" s="178"/>
      <c r="P11" s="128"/>
      <c r="Q11" s="126"/>
    </row>
    <row r="12" spans="1:17" ht="36" x14ac:dyDescent="0.25">
      <c r="A12" s="280"/>
      <c r="B12" s="132" t="s">
        <v>681</v>
      </c>
      <c r="C12" s="133" t="s">
        <v>682</v>
      </c>
      <c r="D12" s="133" t="s">
        <v>683</v>
      </c>
      <c r="E12" s="133" t="s">
        <v>42</v>
      </c>
      <c r="F12" s="133" t="s">
        <v>684</v>
      </c>
      <c r="G12" s="134" t="s">
        <v>685</v>
      </c>
      <c r="K12" s="135" t="s">
        <v>37</v>
      </c>
      <c r="L12" s="35"/>
      <c r="M12" s="136" t="s">
        <v>34</v>
      </c>
      <c r="N12" s="136" t="s">
        <v>35</v>
      </c>
      <c r="O12" s="137" t="s">
        <v>36</v>
      </c>
      <c r="P12" s="128"/>
      <c r="Q12" s="126"/>
    </row>
    <row r="13" spans="1:17" ht="12.75" customHeight="1" x14ac:dyDescent="0.25">
      <c r="A13" s="129"/>
      <c r="B13" s="179">
        <f>COUNTIF('Gen Test Cases'!I3:I313,"Pass")+COUNTIF('DB2 v9.7 Test Cases'!J3:J311,"Pass")</f>
        <v>0</v>
      </c>
      <c r="C13" s="180">
        <f>COUNTIF('Gen Test Cases'!I3:I313,"Fail")+COUNTIF('DB2 v9.7 Test Cases'!J3:J311,"Fail")</f>
        <v>0</v>
      </c>
      <c r="D13" s="179">
        <f>COUNTIF('Gen Test Cases'!I3:I313,"Info")+COUNTIF('DB2 v9.7 Test Cases'!J3:J311,"Info")</f>
        <v>0</v>
      </c>
      <c r="E13" s="180">
        <f>COUNTIF('Gen Test Cases'!I3:I313,"N/A")+COUNTIF('DB2 v9.7 Test Cases'!J3:J311,"N/A")</f>
        <v>0</v>
      </c>
      <c r="F13" s="179">
        <f>B13+C13</f>
        <v>0</v>
      </c>
      <c r="G13" s="181">
        <f>D25/100</f>
        <v>0</v>
      </c>
      <c r="K13" s="139" t="s">
        <v>686</v>
      </c>
      <c r="L13" s="140"/>
      <c r="M13" s="141">
        <f>COUNTA('Gen Test Cases'!I3:I313)+COUNTA('DB2 v9.7 Test Cases'!J3:J311)</f>
        <v>0</v>
      </c>
      <c r="N13" s="141">
        <f>O13-M13</f>
        <v>101</v>
      </c>
      <c r="O13" s="142">
        <f>COUNTA('Gen Test Cases'!A3:A313)+COUNTA('DB2 v9.7 Test Cases'!A3:A311)</f>
        <v>101</v>
      </c>
      <c r="P13" s="143"/>
      <c r="Q13" s="126"/>
    </row>
    <row r="14" spans="1:17" ht="12.75" customHeight="1" x14ac:dyDescent="0.25">
      <c r="A14" s="129"/>
      <c r="B14" s="144"/>
      <c r="C14" s="145"/>
      <c r="D14" s="145"/>
      <c r="E14" s="145"/>
      <c r="F14" s="145"/>
      <c r="G14" s="145"/>
      <c r="K14" s="146"/>
      <c r="L14" s="146"/>
      <c r="M14" s="146"/>
      <c r="N14" s="146"/>
      <c r="O14" s="146"/>
      <c r="P14" s="143"/>
      <c r="Q14" s="126"/>
    </row>
    <row r="15" spans="1:17" ht="12.75" customHeight="1" x14ac:dyDescent="0.25">
      <c r="A15" s="129"/>
      <c r="B15" s="182" t="s">
        <v>687</v>
      </c>
      <c r="C15" s="183"/>
      <c r="D15" s="183"/>
      <c r="E15" s="183"/>
      <c r="F15" s="183"/>
      <c r="G15" s="184"/>
      <c r="K15" s="146"/>
      <c r="L15" s="146"/>
      <c r="M15" s="146"/>
      <c r="N15" s="146"/>
      <c r="O15" s="146"/>
      <c r="P15" s="143"/>
      <c r="Q15" s="126"/>
    </row>
    <row r="16" spans="1:17" ht="12.75" customHeight="1" x14ac:dyDescent="0.25">
      <c r="A16" s="147"/>
      <c r="B16" s="148" t="s">
        <v>688</v>
      </c>
      <c r="C16" s="148" t="s">
        <v>689</v>
      </c>
      <c r="D16" s="148" t="s">
        <v>39</v>
      </c>
      <c r="E16" s="148" t="s">
        <v>40</v>
      </c>
      <c r="F16" s="148" t="s">
        <v>42</v>
      </c>
      <c r="G16" s="148" t="s">
        <v>690</v>
      </c>
      <c r="H16" s="149" t="s">
        <v>691</v>
      </c>
      <c r="I16" s="149" t="s">
        <v>692</v>
      </c>
      <c r="K16" s="150"/>
      <c r="L16" s="150"/>
      <c r="M16" s="150"/>
      <c r="N16" s="150"/>
      <c r="O16" s="150"/>
      <c r="P16" s="128"/>
      <c r="Q16" s="126"/>
    </row>
    <row r="17" spans="1:18" ht="12.75" customHeight="1" x14ac:dyDescent="0.25">
      <c r="A17" s="147"/>
      <c r="B17" s="151">
        <v>8</v>
      </c>
      <c r="C17" s="152">
        <f>COUNTIF('Gen Test Cases'!AA:AA,B17)+COUNTIF('DB2 v9.7 Test Cases'!AA:AA,B17)</f>
        <v>0</v>
      </c>
      <c r="D17" s="138">
        <f>COUNTIFS('Gen Test Cases'!AA:AA,B17,'Gen Test Cases'!I:I,$D$16)+COUNTIFS('DB2 v9.7 Test Cases'!AA:AA,B17,'DB2 v9.7 Test Cases'!J:J,$D$16)</f>
        <v>0</v>
      </c>
      <c r="E17" s="138">
        <f>COUNTIFS('Gen Test Cases'!AA:AA,B17,'Gen Test Cases'!I:I,$E$16)+COUNTIFS('DB2 v9.7 Test Cases'!AA:AA,B17,'DB2 v9.7 Test Cases'!J:J,$E$16)</f>
        <v>0</v>
      </c>
      <c r="F17" s="138">
        <f>COUNTIFS('Gen Test Cases'!AA:AA,B17,'Gen Test Cases'!I:I,$F$16)+COUNTIFS('DB2 v9.7 Test Cases'!AA:AA,B17,'DB2 v9.7 Test Cases'!J:J,$F$16)</f>
        <v>0</v>
      </c>
      <c r="G17" s="185">
        <v>1500</v>
      </c>
      <c r="H17" s="116">
        <f t="shared" ref="H17:H22" si="0">(C17-F17)*(G17)</f>
        <v>0</v>
      </c>
      <c r="I17" s="116">
        <f t="shared" ref="I17:I22" si="1">D17*G17</f>
        <v>0</v>
      </c>
      <c r="J17" s="186">
        <f>D13+N13</f>
        <v>101</v>
      </c>
      <c r="K17" s="187" t="str">
        <f>"WARNING: THERE IS AT LEAST ONE TEST CASE WITH"</f>
        <v>WARNING: THERE IS AT LEAST ONE TEST CASE WITH</v>
      </c>
      <c r="L17" s="145"/>
      <c r="M17" s="145"/>
      <c r="N17" s="145"/>
      <c r="O17" s="145"/>
      <c r="P17" s="128"/>
      <c r="Q17" s="126"/>
    </row>
    <row r="18" spans="1:18" ht="12.75" customHeight="1" x14ac:dyDescent="0.25">
      <c r="A18" s="147"/>
      <c r="B18" s="151">
        <v>7</v>
      </c>
      <c r="C18" s="152">
        <f>COUNTIF('Gen Test Cases'!AA:AA,B18)+COUNTIF('DB2 v9.7 Test Cases'!AA:AA,B18)</f>
        <v>5</v>
      </c>
      <c r="D18" s="138">
        <f>COUNTIFS('Gen Test Cases'!AA:AA,B18,'Gen Test Cases'!I:I,$D$16)+COUNTIFS('DB2 v9.7 Test Cases'!AA:AA,B18,'DB2 v9.7 Test Cases'!J:J,$D$16)</f>
        <v>0</v>
      </c>
      <c r="E18" s="138">
        <f>COUNTIFS('Gen Test Cases'!AA:AA,B18,'Gen Test Cases'!I:I,$E$16)+COUNTIFS('DB2 v9.7 Test Cases'!AA:AA,B18,'DB2 v9.7 Test Cases'!J:J,$E$16)</f>
        <v>0</v>
      </c>
      <c r="F18" s="138">
        <f>COUNTIFS('Gen Test Cases'!AA:AA,B18,'Gen Test Cases'!I:I,$F$16)+COUNTIFS('DB2 v9.7 Test Cases'!AA:AA,B18,'DB2 v9.7 Test Cases'!J:J,$F$16)</f>
        <v>0</v>
      </c>
      <c r="G18" s="185">
        <v>750</v>
      </c>
      <c r="H18" s="116">
        <f t="shared" si="0"/>
        <v>3750</v>
      </c>
      <c r="I18" s="116">
        <f t="shared" si="1"/>
        <v>0</v>
      </c>
      <c r="J18" s="145"/>
      <c r="K18" s="187" t="str">
        <f>"AN 'INFO' OR BLANK STATUS (SEE ABOVE)"</f>
        <v>AN 'INFO' OR BLANK STATUS (SEE ABOVE)</v>
      </c>
      <c r="L18" s="145"/>
      <c r="M18" s="145"/>
      <c r="N18" s="145"/>
      <c r="O18" s="145"/>
      <c r="P18" s="128"/>
      <c r="Q18" s="126"/>
    </row>
    <row r="19" spans="1:18" ht="12.75" customHeight="1" x14ac:dyDescent="0.25">
      <c r="A19" s="147"/>
      <c r="B19" s="151">
        <v>6</v>
      </c>
      <c r="C19" s="152">
        <f>COUNTIF('Gen Test Cases'!AA:AA,B19)+COUNTIF('DB2 v9.7 Test Cases'!AA:AA,B19)</f>
        <v>6</v>
      </c>
      <c r="D19" s="138">
        <f>COUNTIFS('Gen Test Cases'!AA:AA,B19,'Gen Test Cases'!I:I,$D$16)+COUNTIFS('DB2 v9.7 Test Cases'!AA:AA,B19,'DB2 v9.7 Test Cases'!J:J,$D$16)</f>
        <v>0</v>
      </c>
      <c r="E19" s="138">
        <f>COUNTIFS('Gen Test Cases'!AA:AA,B19,'Gen Test Cases'!I:I,$E$16)+COUNTIFS('DB2 v9.7 Test Cases'!AA:AA,B19,'DB2 v9.7 Test Cases'!J:J,$E$16)</f>
        <v>0</v>
      </c>
      <c r="F19" s="138">
        <f>COUNTIFS('Gen Test Cases'!AA:AA,B19,'Gen Test Cases'!I:I,$F$16)+COUNTIFS('DB2 v9.7 Test Cases'!AA:AA,B19,'DB2 v9.7 Test Cases'!J:J,$F$16)</f>
        <v>0</v>
      </c>
      <c r="G19" s="185">
        <v>100</v>
      </c>
      <c r="H19" s="116">
        <f t="shared" si="0"/>
        <v>600</v>
      </c>
      <c r="I19" s="116">
        <f t="shared" si="1"/>
        <v>0</v>
      </c>
      <c r="L19" s="145"/>
      <c r="M19" s="145"/>
      <c r="N19" s="145"/>
      <c r="O19" s="145"/>
      <c r="P19" s="128"/>
      <c r="Q19" s="126"/>
    </row>
    <row r="20" spans="1:18" ht="12.75" customHeight="1" x14ac:dyDescent="0.25">
      <c r="A20" s="147"/>
      <c r="B20" s="151">
        <v>5</v>
      </c>
      <c r="C20" s="152">
        <f>COUNTIF('Gen Test Cases'!AA:AA,B20)+COUNTIF('DB2 v9.7 Test Cases'!AA:AA,B20)</f>
        <v>65</v>
      </c>
      <c r="D20" s="138">
        <f>COUNTIFS('Gen Test Cases'!AA:AA,B20,'Gen Test Cases'!I:I,$D$16)+COUNTIFS('DB2 v9.7 Test Cases'!AA:AA,B20,'DB2 v9.7 Test Cases'!J:J,$D$16)</f>
        <v>0</v>
      </c>
      <c r="E20" s="138">
        <f>COUNTIFS('Gen Test Cases'!AA:AA,B20,'Gen Test Cases'!I:I,$E$16)+COUNTIFS('DB2 v9.7 Test Cases'!AA:AA,B20,'DB2 v9.7 Test Cases'!J:J,$E$16)</f>
        <v>0</v>
      </c>
      <c r="F20" s="138">
        <f>COUNTIFS('Gen Test Cases'!AA:AA,B20,'Gen Test Cases'!I:I,$F$16)+COUNTIFS('DB2 v9.7 Test Cases'!AA:AA,B20,'DB2 v9.7 Test Cases'!J:J,$F$16)</f>
        <v>0</v>
      </c>
      <c r="G20" s="185">
        <v>50</v>
      </c>
      <c r="H20" s="116">
        <f t="shared" si="0"/>
        <v>3250</v>
      </c>
      <c r="I20" s="116">
        <f t="shared" si="1"/>
        <v>0</v>
      </c>
      <c r="J20" s="145"/>
      <c r="L20" s="145"/>
      <c r="M20" s="145"/>
      <c r="N20" s="145"/>
      <c r="O20" s="145"/>
      <c r="P20" s="128"/>
      <c r="Q20" s="126"/>
    </row>
    <row r="21" spans="1:18" ht="12.75" customHeight="1" x14ac:dyDescent="0.25">
      <c r="A21" s="147"/>
      <c r="B21" s="151">
        <v>4</v>
      </c>
      <c r="C21" s="152">
        <f>COUNTIF('Gen Test Cases'!AA:AA,B21)+COUNTIF('DB2 v9.7 Test Cases'!AA:AA,B21)</f>
        <v>14</v>
      </c>
      <c r="D21" s="138">
        <f>COUNTIFS('Gen Test Cases'!AA:AA,B21,'Gen Test Cases'!I:I,$D$16)+COUNTIFS('DB2 v9.7 Test Cases'!AA:AA,B21,'DB2 v9.7 Test Cases'!J:J,$D$16)</f>
        <v>0</v>
      </c>
      <c r="E21" s="138">
        <f>COUNTIFS('Gen Test Cases'!AA:AA,B21,'Gen Test Cases'!I:I,$E$16)+COUNTIFS('DB2 v9.7 Test Cases'!AA:AA,B21,'DB2 v9.7 Test Cases'!J:J,$E$16)</f>
        <v>0</v>
      </c>
      <c r="F21" s="138">
        <f>COUNTIFS('Gen Test Cases'!AA:AA,B21,'Gen Test Cases'!I:I,$F$16)+COUNTIFS('DB2 v9.7 Test Cases'!AA:AA,B21,'DB2 v9.7 Test Cases'!J:J,$F$16)</f>
        <v>0</v>
      </c>
      <c r="G21" s="185">
        <v>10</v>
      </c>
      <c r="H21" s="116">
        <f t="shared" si="0"/>
        <v>140</v>
      </c>
      <c r="I21" s="116">
        <f t="shared" si="1"/>
        <v>0</v>
      </c>
      <c r="J21" s="186">
        <f>SUMPRODUCT(--ISERROR('Gen Test Cases'!AA3:AA301))+SUMPRODUCT(--ISERROR('DB2 v9.7 Test Cases'!AA3:AA299))</f>
        <v>6</v>
      </c>
      <c r="K21" s="187" t="str">
        <f>"WARNING: THERE IS AT LEAST ONE TEST CASE WITH"</f>
        <v>WARNING: THERE IS AT LEAST ONE TEST CASE WITH</v>
      </c>
      <c r="L21" s="145"/>
      <c r="M21" s="145"/>
      <c r="N21" s="145"/>
      <c r="O21" s="145"/>
      <c r="P21" s="128"/>
      <c r="Q21" s="126"/>
    </row>
    <row r="22" spans="1:18" ht="12.75" customHeight="1" x14ac:dyDescent="0.25">
      <c r="A22" s="147"/>
      <c r="B22" s="151">
        <v>3</v>
      </c>
      <c r="C22" s="152">
        <f>COUNTIF('Gen Test Cases'!AA:AA,B22)+COUNTIF('DB2 v9.7 Test Cases'!AA:AA,B22)</f>
        <v>2</v>
      </c>
      <c r="D22" s="138">
        <f>COUNTIFS('Gen Test Cases'!AA:AA,B22,'Gen Test Cases'!I:I,$D$16)+COUNTIFS('DB2 v9.7 Test Cases'!AA:AA,B22,'DB2 v9.7 Test Cases'!J:J,$D$16)</f>
        <v>0</v>
      </c>
      <c r="E22" s="138">
        <f>COUNTIFS('Gen Test Cases'!AA:AA,B22,'Gen Test Cases'!I:I,$E$16)+COUNTIFS('DB2 v9.7 Test Cases'!AA:AA,B22,'DB2 v9.7 Test Cases'!J:J,$E$16)</f>
        <v>0</v>
      </c>
      <c r="F22" s="138">
        <f>COUNTIFS('Gen Test Cases'!AA:AA,B22,'Gen Test Cases'!I:I,$F$16)+COUNTIFS('DB2 v9.7 Test Cases'!AA:AA,B22,'DB2 v9.7 Test Cases'!J:J,$F$16)</f>
        <v>0</v>
      </c>
      <c r="G22" s="185">
        <v>5</v>
      </c>
      <c r="H22" s="116">
        <f t="shared" si="0"/>
        <v>10</v>
      </c>
      <c r="I22" s="116">
        <f t="shared" si="1"/>
        <v>0</v>
      </c>
      <c r="J22" s="188"/>
      <c r="K22" s="187" t="str">
        <f>"MULTIPLE OR INVALID ISSUE CODES (SEE TEST CASES TABS)"</f>
        <v>MULTIPLE OR INVALID ISSUE CODES (SEE TEST CASES TABS)</v>
      </c>
      <c r="L22" s="145"/>
      <c r="M22" s="145"/>
      <c r="N22" s="145"/>
      <c r="O22" s="145"/>
      <c r="P22" s="128"/>
      <c r="Q22" s="126"/>
    </row>
    <row r="23" spans="1:18" ht="12.75" customHeight="1" x14ac:dyDescent="0.25">
      <c r="A23" s="147"/>
      <c r="B23" s="151">
        <v>2</v>
      </c>
      <c r="C23" s="152">
        <f>COUNTIF('Gen Test Cases'!AA:AA,B23)+COUNTIF('DB2 v9.7 Test Cases'!AA:AA,B23)</f>
        <v>3</v>
      </c>
      <c r="D23" s="138">
        <f>COUNTIFS('Gen Test Cases'!AA:AA,B23,'Gen Test Cases'!I:I,$D$16)+COUNTIFS('DB2 v9.7 Test Cases'!AA:AA,B23,'DB2 v9.7 Test Cases'!J:J,$D$16)</f>
        <v>0</v>
      </c>
      <c r="E23" s="138">
        <f>COUNTIFS('Gen Test Cases'!AA:AA,B23,'Gen Test Cases'!I:I,$E$16)+COUNTIFS('DB2 v9.7 Test Cases'!AA:AA,B23,'DB2 v9.7 Test Cases'!J:J,$E$16)</f>
        <v>0</v>
      </c>
      <c r="F23" s="138">
        <f>COUNTIFS('Gen Test Cases'!AA:AA,B23,'Gen Test Cases'!I:I,$F$16)+COUNTIFS('DB2 v9.7 Test Cases'!AA:AA,B23,'DB2 v9.7 Test Cases'!J:J,$F$16)</f>
        <v>0</v>
      </c>
      <c r="G23" s="185">
        <v>2</v>
      </c>
      <c r="H23" s="116">
        <f>(C23-F23)*(G23)</f>
        <v>6</v>
      </c>
      <c r="I23" s="116">
        <f>D23*G23</f>
        <v>0</v>
      </c>
      <c r="K23" s="145"/>
      <c r="L23" s="145"/>
      <c r="M23" s="145"/>
      <c r="N23" s="145"/>
      <c r="O23" s="145"/>
      <c r="P23" s="128"/>
      <c r="Q23" s="126"/>
    </row>
    <row r="24" spans="1:18" ht="12.75" customHeight="1" x14ac:dyDescent="0.25">
      <c r="A24" s="147"/>
      <c r="B24" s="151">
        <v>1</v>
      </c>
      <c r="C24" s="152">
        <f>COUNTIF('Gen Test Cases'!AA:AA,B24)+COUNTIF('DB2 v9.7 Test Cases'!AA:AA,B24)</f>
        <v>0</v>
      </c>
      <c r="D24" s="138">
        <f>COUNTIFS('Gen Test Cases'!AA:AA,B24,'Gen Test Cases'!I:I,$D$16)+COUNTIFS('DB2 v9.7 Test Cases'!AA:AA,B24,'DB2 v9.7 Test Cases'!J:J,$D$16)</f>
        <v>0</v>
      </c>
      <c r="E24" s="138">
        <f>COUNTIFS('Gen Test Cases'!AA:AA,B24,'Gen Test Cases'!I:I,$E$16)+COUNTIFS('DB2 v9.7 Test Cases'!AA:AA,B24,'DB2 v9.7 Test Cases'!J:J,$E$16)</f>
        <v>0</v>
      </c>
      <c r="F24" s="138">
        <f>COUNTIFS('Gen Test Cases'!AA:AA,B24,'Gen Test Cases'!I:I,$F$16)+COUNTIFS('DB2 v9.7 Test Cases'!AA:AA,B24,'DB2 v9.7 Test Cases'!J:J,$F$16)</f>
        <v>0</v>
      </c>
      <c r="G24" s="185">
        <v>1</v>
      </c>
      <c r="H24" s="116">
        <f>(C24-F24)*(G24)</f>
        <v>0</v>
      </c>
      <c r="I24" s="116">
        <f>D24*G24</f>
        <v>0</v>
      </c>
      <c r="K24" s="145"/>
      <c r="L24" s="145"/>
      <c r="M24" s="145"/>
      <c r="N24" s="145"/>
      <c r="O24" s="145"/>
      <c r="P24" s="128"/>
      <c r="Q24" s="126"/>
    </row>
    <row r="25" spans="1:18" ht="12.75" hidden="1" customHeight="1" x14ac:dyDescent="0.25">
      <c r="A25" s="147"/>
      <c r="B25" s="189" t="s">
        <v>693</v>
      </c>
      <c r="C25" s="190"/>
      <c r="D25" s="191">
        <f>SUM(I17:I24)/SUM(H17:H24)*100</f>
        <v>0</v>
      </c>
      <c r="E25" s="192"/>
      <c r="F25" s="192"/>
      <c r="G25" s="192"/>
      <c r="K25" s="145"/>
      <c r="L25" s="145"/>
      <c r="M25" s="145"/>
      <c r="N25" s="145"/>
      <c r="O25" s="145"/>
      <c r="P25" s="128"/>
      <c r="Q25" s="126"/>
    </row>
    <row r="26" spans="1:18" ht="12.75" customHeight="1" x14ac:dyDescent="0.25">
      <c r="A26" s="153"/>
      <c r="B26" s="154"/>
      <c r="C26" s="154"/>
      <c r="D26" s="154"/>
      <c r="E26" s="154"/>
      <c r="F26" s="154"/>
      <c r="G26" s="154"/>
      <c r="H26" s="154"/>
      <c r="I26" s="154"/>
      <c r="J26" s="154"/>
      <c r="K26" s="155"/>
      <c r="L26" s="155"/>
      <c r="M26" s="155"/>
      <c r="N26" s="155"/>
      <c r="O26" s="155"/>
      <c r="P26" s="156"/>
      <c r="Q26" s="126"/>
    </row>
    <row r="27" spans="1:18" ht="12.75" customHeight="1" x14ac:dyDescent="0.25">
      <c r="A27" s="123"/>
      <c r="B27" s="124"/>
      <c r="C27" s="124"/>
      <c r="D27" s="124"/>
      <c r="E27" s="124"/>
      <c r="F27" s="124"/>
      <c r="G27" s="124"/>
      <c r="H27" s="124"/>
      <c r="I27" s="124"/>
      <c r="J27" s="124"/>
      <c r="K27" s="124"/>
      <c r="L27" s="124"/>
      <c r="M27" s="124"/>
      <c r="N27" s="124"/>
      <c r="O27" s="124"/>
      <c r="P27" s="125"/>
      <c r="Q27" s="126"/>
      <c r="R27" s="126"/>
    </row>
    <row r="28" spans="1:18" ht="12.75" customHeight="1" x14ac:dyDescent="0.25">
      <c r="A28" s="127"/>
      <c r="B28" s="168" t="s">
        <v>1050</v>
      </c>
      <c r="C28" s="169"/>
      <c r="D28" s="169"/>
      <c r="E28" s="169"/>
      <c r="F28" s="169"/>
      <c r="G28" s="170"/>
      <c r="H28" s="192"/>
      <c r="I28" s="192"/>
      <c r="J28" s="192"/>
      <c r="K28" s="192"/>
      <c r="L28" s="192"/>
      <c r="M28" s="192"/>
      <c r="N28" s="192"/>
      <c r="O28" s="192"/>
      <c r="P28" s="128"/>
      <c r="Q28" s="126"/>
      <c r="R28" s="126"/>
    </row>
    <row r="29" spans="1:18" ht="12.75" customHeight="1" x14ac:dyDescent="0.25">
      <c r="A29" s="127"/>
      <c r="B29" s="171" t="s">
        <v>1052</v>
      </c>
      <c r="C29" s="172"/>
      <c r="D29" s="172"/>
      <c r="E29" s="172"/>
      <c r="F29" s="172"/>
      <c r="G29" s="173"/>
      <c r="H29" s="192"/>
      <c r="I29" s="192"/>
      <c r="J29" s="192"/>
      <c r="K29" s="192"/>
      <c r="L29" s="192"/>
      <c r="M29" s="192"/>
      <c r="N29" s="192"/>
      <c r="O29" s="192"/>
      <c r="P29" s="128"/>
      <c r="Q29" s="126"/>
      <c r="R29" s="126"/>
    </row>
    <row r="30" spans="1:18" ht="12.75" customHeight="1" x14ac:dyDescent="0.25">
      <c r="A30" s="280" t="s">
        <v>1870</v>
      </c>
      <c r="B30" s="130" t="s">
        <v>38</v>
      </c>
      <c r="C30" s="174"/>
      <c r="D30" s="175"/>
      <c r="E30" s="175"/>
      <c r="F30" s="175"/>
      <c r="G30" s="176"/>
      <c r="H30" s="192"/>
      <c r="I30" s="192"/>
      <c r="J30" s="192"/>
      <c r="K30" s="131" t="s">
        <v>680</v>
      </c>
      <c r="L30" s="177"/>
      <c r="M30" s="177"/>
      <c r="N30" s="177"/>
      <c r="O30" s="178"/>
      <c r="P30" s="128"/>
      <c r="Q30" s="126"/>
      <c r="R30" s="126"/>
    </row>
    <row r="31" spans="1:18" ht="36" x14ac:dyDescent="0.25">
      <c r="A31" s="280"/>
      <c r="B31" s="132" t="s">
        <v>681</v>
      </c>
      <c r="C31" s="133" t="s">
        <v>682</v>
      </c>
      <c r="D31" s="133" t="s">
        <v>683</v>
      </c>
      <c r="E31" s="133" t="s">
        <v>42</v>
      </c>
      <c r="F31" s="133" t="s">
        <v>684</v>
      </c>
      <c r="G31" s="134" t="s">
        <v>685</v>
      </c>
      <c r="H31" s="192"/>
      <c r="I31" s="192"/>
      <c r="J31" s="192"/>
      <c r="K31" s="135" t="s">
        <v>37</v>
      </c>
      <c r="L31" s="35"/>
      <c r="M31" s="136" t="s">
        <v>34</v>
      </c>
      <c r="N31" s="136" t="s">
        <v>35</v>
      </c>
      <c r="O31" s="137" t="s">
        <v>36</v>
      </c>
      <c r="P31" s="128"/>
      <c r="Q31" s="126"/>
      <c r="R31" s="126"/>
    </row>
    <row r="32" spans="1:18" ht="12.75" customHeight="1" x14ac:dyDescent="0.25">
      <c r="A32" s="129"/>
      <c r="B32" s="179">
        <f>COUNTIF('Gen Test Cases'!I3:I313,"Pass")+COUNTIF('DB2 v10 Test Cases'!J3:J321,"Pass")</f>
        <v>0</v>
      </c>
      <c r="C32" s="180">
        <f>COUNTIF('Gen Test Cases'!I3:I313,"Fail")+COUNTIF('DB2 v10 Test Cases'!J3:J321,"Fail")</f>
        <v>0</v>
      </c>
      <c r="D32" s="179">
        <f>COUNTIF('Gen Test Cases'!I3:I313,"Info")+COUNTIF('DB2 v10 Test Cases'!J3:J321,"Info")</f>
        <v>0</v>
      </c>
      <c r="E32" s="180">
        <f>COUNTIF('Gen Test Cases'!I3:I313,"N/A")+COUNTIF('DB2 v10 Test Cases'!J3:J321,"N/A")</f>
        <v>0</v>
      </c>
      <c r="F32" s="179">
        <f>B32+C32</f>
        <v>0</v>
      </c>
      <c r="G32" s="181">
        <f>D44/100</f>
        <v>0</v>
      </c>
      <c r="H32" s="192"/>
      <c r="I32" s="192"/>
      <c r="J32" s="192"/>
      <c r="K32" s="139" t="s">
        <v>686</v>
      </c>
      <c r="L32" s="140"/>
      <c r="M32" s="141">
        <f>COUNTA('Gen Test Cases'!I3:I313)+COUNTA('DB2 v10 Test Cases'!J3:J321)</f>
        <v>0</v>
      </c>
      <c r="N32" s="141">
        <f>O32-M32</f>
        <v>108</v>
      </c>
      <c r="O32" s="142">
        <f>COUNTA('Gen Test Cases'!A3:A313)+COUNTA('DB2 v10 Test Cases'!A3:A321)</f>
        <v>108</v>
      </c>
      <c r="P32" s="143"/>
      <c r="Q32" s="126"/>
      <c r="R32" s="126"/>
    </row>
    <row r="33" spans="1:18" ht="12.75" customHeight="1" x14ac:dyDescent="0.25">
      <c r="A33" s="129"/>
      <c r="B33" s="193"/>
      <c r="C33" s="194"/>
      <c r="D33" s="194"/>
      <c r="E33" s="194"/>
      <c r="F33" s="194"/>
      <c r="G33" s="194"/>
      <c r="H33" s="192"/>
      <c r="I33" s="192"/>
      <c r="J33" s="192"/>
      <c r="K33" s="195"/>
      <c r="L33" s="195"/>
      <c r="M33" s="195"/>
      <c r="N33" s="195"/>
      <c r="O33" s="195"/>
      <c r="P33" s="143"/>
      <c r="Q33" s="126"/>
      <c r="R33" s="126"/>
    </row>
    <row r="34" spans="1:18" ht="12.75" customHeight="1" x14ac:dyDescent="0.25">
      <c r="A34" s="129"/>
      <c r="B34" s="182" t="s">
        <v>687</v>
      </c>
      <c r="C34" s="183"/>
      <c r="D34" s="183"/>
      <c r="E34" s="183"/>
      <c r="F34" s="183"/>
      <c r="G34" s="184"/>
      <c r="H34" s="192"/>
      <c r="I34" s="192"/>
      <c r="J34" s="192"/>
      <c r="K34" s="195"/>
      <c r="L34" s="195"/>
      <c r="M34" s="195"/>
      <c r="N34" s="195"/>
      <c r="O34" s="195"/>
      <c r="P34" s="143"/>
      <c r="Q34" s="126"/>
      <c r="R34" s="126"/>
    </row>
    <row r="35" spans="1:18" ht="12.75" customHeight="1" x14ac:dyDescent="0.25">
      <c r="A35" s="147"/>
      <c r="B35" s="148" t="s">
        <v>688</v>
      </c>
      <c r="C35" s="148" t="s">
        <v>689</v>
      </c>
      <c r="D35" s="148" t="s">
        <v>39</v>
      </c>
      <c r="E35" s="148" t="s">
        <v>40</v>
      </c>
      <c r="F35" s="148" t="s">
        <v>42</v>
      </c>
      <c r="G35" s="148" t="s">
        <v>690</v>
      </c>
      <c r="H35" s="149" t="s">
        <v>691</v>
      </c>
      <c r="I35" s="149" t="s">
        <v>692</v>
      </c>
      <c r="J35" s="192"/>
      <c r="K35" s="196"/>
      <c r="L35" s="196"/>
      <c r="M35" s="196"/>
      <c r="N35" s="196"/>
      <c r="O35" s="196"/>
      <c r="P35" s="128"/>
      <c r="Q35" s="126"/>
      <c r="R35" s="126"/>
    </row>
    <row r="36" spans="1:18" ht="12.75" customHeight="1" x14ac:dyDescent="0.25">
      <c r="A36" s="147"/>
      <c r="B36" s="151">
        <v>8</v>
      </c>
      <c r="C36" s="152">
        <f>COUNTIF('Gen Test Cases'!AA:AA,B36)+COUNTIF('DB2 v10 Test Cases'!AA:AA,B36)</f>
        <v>0</v>
      </c>
      <c r="D36" s="138">
        <f>COUNTIFS('Gen Test Cases'!AA:AA,B36,'Gen Test Cases'!I:I,$D$35)+COUNTIFS('DB2 v10 Test Cases'!AA:AA,B36,'DB2 v10 Test Cases'!J:J,$D$16)</f>
        <v>0</v>
      </c>
      <c r="E36" s="138">
        <f>COUNTIFS('Gen Test Cases'!AA:AA,B36,'Gen Test Cases'!I:I,$E$35)+COUNTIFS('DB2 v10 Test Cases'!AA:AA,B36,'DB2 v10 Test Cases'!J:J,$E$16)</f>
        <v>0</v>
      </c>
      <c r="F36" s="138">
        <f>COUNTIFS('Gen Test Cases'!AA:AA,B36,'Gen Test Cases'!I:I,$F$35)+COUNTIFS('DB2 v10 Test Cases'!AA:AA,B36,'DB2 v10 Test Cases'!J:J,$F$16)</f>
        <v>0</v>
      </c>
      <c r="G36" s="185">
        <v>1500</v>
      </c>
      <c r="H36" s="192">
        <f t="shared" ref="H36:H43" si="2">(C36-F36)*(G36)</f>
        <v>0</v>
      </c>
      <c r="I36" s="192">
        <f t="shared" ref="I36:I43" si="3">D36*G36</f>
        <v>0</v>
      </c>
      <c r="J36" s="186">
        <f>D32+N32</f>
        <v>108</v>
      </c>
      <c r="K36" s="187" t="str">
        <f>"WARNING: THERE IS AT LEAST ONE TEST CASE WITH"</f>
        <v>WARNING: THERE IS AT LEAST ONE TEST CASE WITH</v>
      </c>
      <c r="L36" s="194"/>
      <c r="M36" s="194"/>
      <c r="N36" s="194"/>
      <c r="O36" s="194"/>
      <c r="P36" s="128"/>
      <c r="Q36" s="126"/>
      <c r="R36" s="126"/>
    </row>
    <row r="37" spans="1:18" ht="12.75" customHeight="1" x14ac:dyDescent="0.25">
      <c r="A37" s="147"/>
      <c r="B37" s="151">
        <v>7</v>
      </c>
      <c r="C37" s="152">
        <f>COUNTIF('Gen Test Cases'!AA:AA,B37)+COUNTIF('DB2 v10 Test Cases'!AA:AA,B37)</f>
        <v>4</v>
      </c>
      <c r="D37" s="138">
        <f>COUNTIFS('Gen Test Cases'!AA:AA,B37,'Gen Test Cases'!I:I,$D$35)+COUNTIFS('DB2 v10 Test Cases'!AA:AA,B37,'DB2 v10 Test Cases'!J:J,$D$16)</f>
        <v>0</v>
      </c>
      <c r="E37" s="138">
        <f>COUNTIFS('Gen Test Cases'!AA:AA,B37,'Gen Test Cases'!I:I,$E$35)+COUNTIFS('DB2 v10 Test Cases'!AA:AA,B37,'DB2 v10 Test Cases'!J:J,$E$16)</f>
        <v>0</v>
      </c>
      <c r="F37" s="138">
        <f>COUNTIFS('Gen Test Cases'!AA:AA,B37,'Gen Test Cases'!I:I,$F$35)+COUNTIFS('DB2 v10 Test Cases'!AA:AA,B37,'DB2 v10 Test Cases'!J:J,$F$16)</f>
        <v>0</v>
      </c>
      <c r="G37" s="185">
        <v>750</v>
      </c>
      <c r="H37" s="192">
        <f t="shared" si="2"/>
        <v>3000</v>
      </c>
      <c r="I37" s="192">
        <f t="shared" si="3"/>
        <v>0</v>
      </c>
      <c r="J37" s="145"/>
      <c r="K37" s="187" t="str">
        <f>"AN 'INFO' OR BLANK STATUS (SEE ABOVE)"</f>
        <v>AN 'INFO' OR BLANK STATUS (SEE ABOVE)</v>
      </c>
      <c r="L37" s="194"/>
      <c r="M37" s="194"/>
      <c r="N37" s="194"/>
      <c r="O37" s="194"/>
      <c r="P37" s="128"/>
      <c r="Q37" s="126"/>
      <c r="R37" s="126"/>
    </row>
    <row r="38" spans="1:18" ht="12.75" customHeight="1" x14ac:dyDescent="0.25">
      <c r="A38" s="147"/>
      <c r="B38" s="151">
        <v>6</v>
      </c>
      <c r="C38" s="152">
        <f>COUNTIF('Gen Test Cases'!AA:AA,B38)+COUNTIF('DB2 v10 Test Cases'!AA:AA,B38)</f>
        <v>6</v>
      </c>
      <c r="D38" s="138">
        <f>COUNTIFS('Gen Test Cases'!AA:AA,B38,'Gen Test Cases'!I:I,$D$35)+COUNTIFS('DB2 v10 Test Cases'!AA:AA,B38,'DB2 v10 Test Cases'!J:J,$D$16)</f>
        <v>0</v>
      </c>
      <c r="E38" s="138">
        <f>COUNTIFS('Gen Test Cases'!AA:AA,B38,'Gen Test Cases'!I:I,$E$35)+COUNTIFS('DB2 v10 Test Cases'!AA:AA,B38,'DB2 v10 Test Cases'!J:J,$E$16)</f>
        <v>0</v>
      </c>
      <c r="F38" s="138">
        <f>COUNTIFS('Gen Test Cases'!AA:AA,B38,'Gen Test Cases'!I:I,$F$35)+COUNTIFS('DB2 v10 Test Cases'!AA:AA,B38,'DB2 v10 Test Cases'!J:J,$F$16)</f>
        <v>0</v>
      </c>
      <c r="G38" s="185">
        <v>100</v>
      </c>
      <c r="H38" s="192">
        <f t="shared" si="2"/>
        <v>600</v>
      </c>
      <c r="I38" s="192">
        <f t="shared" si="3"/>
        <v>0</v>
      </c>
      <c r="L38" s="194"/>
      <c r="M38" s="194"/>
      <c r="N38" s="194"/>
      <c r="O38" s="194"/>
      <c r="P38" s="128"/>
      <c r="Q38" s="126"/>
      <c r="R38" s="126"/>
    </row>
    <row r="39" spans="1:18" ht="12.75" customHeight="1" x14ac:dyDescent="0.25">
      <c r="A39" s="147"/>
      <c r="B39" s="151">
        <v>5</v>
      </c>
      <c r="C39" s="152">
        <f>COUNTIF('Gen Test Cases'!AA:AA,B39)+COUNTIF('DB2 v10 Test Cases'!AA:AA,B39)</f>
        <v>74</v>
      </c>
      <c r="D39" s="138">
        <f>COUNTIFS('Gen Test Cases'!AA:AA,B39,'Gen Test Cases'!I:I,$D$35)+COUNTIFS('DB2 v10 Test Cases'!AA:AA,B39,'DB2 v10 Test Cases'!J:J,$D$16)</f>
        <v>0</v>
      </c>
      <c r="E39" s="138">
        <f>COUNTIFS('Gen Test Cases'!AA:AA,B39,'Gen Test Cases'!I:I,$E$35)+COUNTIFS('DB2 v10 Test Cases'!AA:AA,B39,'DB2 v10 Test Cases'!J:J,$E$16)</f>
        <v>0</v>
      </c>
      <c r="F39" s="138">
        <f>COUNTIFS('Gen Test Cases'!AA:AA,B39,'Gen Test Cases'!I:I,$F$35)+COUNTIFS('DB2 v10 Test Cases'!AA:AA,B39,'DB2 v10 Test Cases'!J:J,$F$16)</f>
        <v>0</v>
      </c>
      <c r="G39" s="185">
        <v>50</v>
      </c>
      <c r="H39" s="192">
        <f t="shared" si="2"/>
        <v>3700</v>
      </c>
      <c r="I39" s="192">
        <f t="shared" si="3"/>
        <v>0</v>
      </c>
      <c r="J39" s="145"/>
      <c r="L39" s="194"/>
      <c r="M39" s="194"/>
      <c r="N39" s="194"/>
      <c r="O39" s="194"/>
      <c r="P39" s="128"/>
      <c r="Q39" s="126"/>
      <c r="R39" s="126"/>
    </row>
    <row r="40" spans="1:18" ht="12.75" customHeight="1" x14ac:dyDescent="0.25">
      <c r="A40" s="147"/>
      <c r="B40" s="151">
        <v>4</v>
      </c>
      <c r="C40" s="152">
        <f>COUNTIF('Gen Test Cases'!AA:AA,B40)+COUNTIF('DB2 v10 Test Cases'!AA:AA,B40)</f>
        <v>11</v>
      </c>
      <c r="D40" s="138">
        <f>COUNTIFS('Gen Test Cases'!AA:AA,B40,'Gen Test Cases'!I:I,$D$35)+COUNTIFS('DB2 v10 Test Cases'!AA:AA,B40,'DB2 v10 Test Cases'!J:J,$D$16)</f>
        <v>0</v>
      </c>
      <c r="E40" s="138">
        <f>COUNTIFS('Gen Test Cases'!AA:AA,B40,'Gen Test Cases'!I:I,$E$35)+COUNTIFS('DB2 v10 Test Cases'!AA:AA,B40,'DB2 v10 Test Cases'!J:J,$E$16)</f>
        <v>0</v>
      </c>
      <c r="F40" s="138">
        <f>COUNTIFS('Gen Test Cases'!AA:AA,B40,'Gen Test Cases'!I:I,$F$35)+COUNTIFS('DB2 v10 Test Cases'!AA:AA,B40,'DB2 v10 Test Cases'!J:J,$F$16)</f>
        <v>0</v>
      </c>
      <c r="G40" s="185">
        <v>10</v>
      </c>
      <c r="H40" s="192">
        <f t="shared" si="2"/>
        <v>110</v>
      </c>
      <c r="I40" s="192">
        <f t="shared" si="3"/>
        <v>0</v>
      </c>
      <c r="J40" s="186">
        <f>SUMPRODUCT(--ISERROR('Gen Test Cases'!AA3:AA301))+SUMPRODUCT(--ISERROR('DB2 v10 Test Cases'!AA3:AA309))</f>
        <v>8</v>
      </c>
      <c r="K40" s="187" t="str">
        <f>"WARNING: THERE IS AT LEAST ONE TEST CASE WITH"</f>
        <v>WARNING: THERE IS AT LEAST ONE TEST CASE WITH</v>
      </c>
      <c r="L40" s="194"/>
      <c r="M40" s="194"/>
      <c r="N40" s="194"/>
      <c r="O40" s="194"/>
      <c r="P40" s="128"/>
      <c r="Q40" s="126"/>
      <c r="R40" s="126"/>
    </row>
    <row r="41" spans="1:18" ht="12.75" customHeight="1" x14ac:dyDescent="0.25">
      <c r="A41" s="147"/>
      <c r="B41" s="151">
        <v>3</v>
      </c>
      <c r="C41" s="152">
        <f>COUNTIF('Gen Test Cases'!AA:AA,B41)+COUNTIF('DB2 v10 Test Cases'!AA:AA,B41)</f>
        <v>2</v>
      </c>
      <c r="D41" s="138">
        <f>COUNTIFS('Gen Test Cases'!AA:AA,B41,'Gen Test Cases'!I:I,$D$35)+COUNTIFS('DB2 v10 Test Cases'!AA:AA,B41,'DB2 v10 Test Cases'!J:J,$D$16)</f>
        <v>0</v>
      </c>
      <c r="E41" s="138">
        <f>COUNTIFS('Gen Test Cases'!AA:AA,B41,'Gen Test Cases'!I:I,$E$35)+COUNTIFS('DB2 v10 Test Cases'!AA:AA,B41,'DB2 v10 Test Cases'!J:J,$E$16)</f>
        <v>0</v>
      </c>
      <c r="F41" s="138">
        <f>COUNTIFS('Gen Test Cases'!AA:AA,B41,'Gen Test Cases'!I:I,$F$35)+COUNTIFS('DB2 v10 Test Cases'!AA:AA,B41,'DB2 v10 Test Cases'!J:J,$F$16)</f>
        <v>0</v>
      </c>
      <c r="G41" s="185">
        <v>5</v>
      </c>
      <c r="H41" s="192">
        <f t="shared" si="2"/>
        <v>10</v>
      </c>
      <c r="I41" s="192">
        <f t="shared" si="3"/>
        <v>0</v>
      </c>
      <c r="J41" s="188"/>
      <c r="K41" s="187" t="str">
        <f>"MULTIPLE OR INVALID ISSUE CODES (SEE TEST CASES TABS)"</f>
        <v>MULTIPLE OR INVALID ISSUE CODES (SEE TEST CASES TABS)</v>
      </c>
      <c r="L41" s="194"/>
      <c r="M41" s="194"/>
      <c r="N41" s="194"/>
      <c r="O41" s="194"/>
      <c r="P41" s="128"/>
      <c r="Q41" s="126"/>
      <c r="R41" s="126"/>
    </row>
    <row r="42" spans="1:18" ht="12.75" customHeight="1" x14ac:dyDescent="0.25">
      <c r="A42" s="147"/>
      <c r="B42" s="151">
        <v>2</v>
      </c>
      <c r="C42" s="152">
        <f>COUNTIF('Gen Test Cases'!AA:AA,B42)+COUNTIF('DB2 v10 Test Cases'!AA:AA,B42)</f>
        <v>3</v>
      </c>
      <c r="D42" s="138">
        <f>COUNTIFS('Gen Test Cases'!AA:AA,B42,'Gen Test Cases'!I:I,$D$35)+COUNTIFS('DB2 v10 Test Cases'!AA:AA,B42,'DB2 v10 Test Cases'!J:J,$D$16)</f>
        <v>0</v>
      </c>
      <c r="E42" s="138">
        <f>COUNTIFS('Gen Test Cases'!AA:AA,B42,'Gen Test Cases'!I:I,$E$35)+COUNTIFS('DB2 v10 Test Cases'!AA:AA,B42,'DB2 v10 Test Cases'!J:J,$E$16)</f>
        <v>0</v>
      </c>
      <c r="F42" s="138">
        <f>COUNTIFS('Gen Test Cases'!AA:AA,B42,'Gen Test Cases'!I:I,$F$35)+COUNTIFS('DB2 v10 Test Cases'!AA:AA,B42,'DB2 v10 Test Cases'!J:J,$F$16)</f>
        <v>0</v>
      </c>
      <c r="G42" s="185">
        <v>2</v>
      </c>
      <c r="H42" s="192">
        <f t="shared" si="2"/>
        <v>6</v>
      </c>
      <c r="I42" s="192">
        <f t="shared" si="3"/>
        <v>0</v>
      </c>
      <c r="J42" s="192"/>
      <c r="K42" s="194"/>
      <c r="L42" s="194"/>
      <c r="M42" s="194"/>
      <c r="N42" s="194"/>
      <c r="O42" s="194"/>
      <c r="P42" s="128"/>
      <c r="Q42" s="126"/>
      <c r="R42" s="126"/>
    </row>
    <row r="43" spans="1:18" ht="12.75" customHeight="1" x14ac:dyDescent="0.25">
      <c r="A43" s="147"/>
      <c r="B43" s="151">
        <v>1</v>
      </c>
      <c r="C43" s="152">
        <f>COUNTIF('Gen Test Cases'!AA:AA,B43)+COUNTIF('DB2 v10 Test Cases'!AA:AA,B43)</f>
        <v>0</v>
      </c>
      <c r="D43" s="138">
        <f>COUNTIFS('Gen Test Cases'!AA:AA,B43,'Gen Test Cases'!I:I,$D$35)+COUNTIFS('DB2 v10 Test Cases'!AA:AA,B43,'DB2 v10 Test Cases'!J:J,$D$16)</f>
        <v>0</v>
      </c>
      <c r="E43" s="138">
        <f>COUNTIFS('Gen Test Cases'!AA:AA,B43,'Gen Test Cases'!I:I,$E$35)+COUNTIFS('DB2 v10 Test Cases'!AA:AA,B43,'DB2 v10 Test Cases'!J:J,$E$16)</f>
        <v>0</v>
      </c>
      <c r="F43" s="138">
        <f>COUNTIFS('Gen Test Cases'!AA:AA,B43,'Gen Test Cases'!I:I,$F$35)+COUNTIFS('DB2 v10 Test Cases'!AA:AA,B43,'DB2 v10 Test Cases'!J:J,$F$16)</f>
        <v>0</v>
      </c>
      <c r="G43" s="185">
        <v>1</v>
      </c>
      <c r="H43" s="192">
        <f t="shared" si="2"/>
        <v>0</v>
      </c>
      <c r="I43" s="192">
        <f t="shared" si="3"/>
        <v>0</v>
      </c>
      <c r="J43" s="192"/>
      <c r="K43" s="194"/>
      <c r="L43" s="194"/>
      <c r="M43" s="194"/>
      <c r="N43" s="194"/>
      <c r="O43" s="194"/>
      <c r="P43" s="128"/>
      <c r="Q43" s="126"/>
      <c r="R43" s="126"/>
    </row>
    <row r="44" spans="1:18" ht="12.75" hidden="1" customHeight="1" x14ac:dyDescent="0.25">
      <c r="A44" s="147"/>
      <c r="B44" s="189" t="s">
        <v>693</v>
      </c>
      <c r="C44" s="190"/>
      <c r="D44" s="191">
        <f>SUM(I36:I43)/SUM(H36:H43)*100</f>
        <v>0</v>
      </c>
      <c r="E44" s="192"/>
      <c r="F44" s="192"/>
      <c r="G44" s="192"/>
      <c r="H44" s="192"/>
      <c r="I44" s="192"/>
      <c r="J44" s="192"/>
      <c r="K44" s="194"/>
      <c r="L44" s="194"/>
      <c r="M44" s="194"/>
      <c r="N44" s="194"/>
      <c r="O44" s="194"/>
      <c r="P44" s="128"/>
      <c r="Q44" s="126"/>
      <c r="R44" s="126"/>
    </row>
    <row r="45" spans="1:18" ht="12.75" customHeight="1" x14ac:dyDescent="0.25">
      <c r="A45" s="153"/>
      <c r="B45" s="154"/>
      <c r="C45" s="154"/>
      <c r="D45" s="154"/>
      <c r="E45" s="154"/>
      <c r="F45" s="154"/>
      <c r="G45" s="154"/>
      <c r="H45" s="154"/>
      <c r="I45" s="154"/>
      <c r="J45" s="154"/>
      <c r="K45" s="155"/>
      <c r="L45" s="155"/>
      <c r="M45" s="155"/>
      <c r="N45" s="155"/>
      <c r="O45" s="155"/>
      <c r="P45" s="156"/>
      <c r="Q45" s="126"/>
      <c r="R45" s="126"/>
    </row>
    <row r="46" spans="1:18" x14ac:dyDescent="0.25">
      <c r="A46" s="119"/>
      <c r="B46" s="119"/>
      <c r="C46" s="119"/>
      <c r="D46" s="119"/>
      <c r="E46" s="119"/>
      <c r="F46" s="119"/>
      <c r="G46" s="119"/>
      <c r="H46" s="119"/>
      <c r="I46" s="119"/>
      <c r="J46" s="119"/>
      <c r="K46" s="119"/>
      <c r="L46" s="119"/>
      <c r="M46" s="119"/>
      <c r="N46" s="119"/>
    </row>
    <row r="47" spans="1:18" x14ac:dyDescent="0.25">
      <c r="A47" s="119"/>
      <c r="B47" s="119"/>
      <c r="C47" s="119"/>
      <c r="D47" s="119"/>
      <c r="E47" s="119"/>
      <c r="F47" s="119"/>
      <c r="G47" s="119"/>
      <c r="H47" s="119"/>
      <c r="I47" s="119"/>
      <c r="J47" s="119"/>
      <c r="K47" s="119"/>
      <c r="L47" s="119"/>
      <c r="M47" s="119"/>
      <c r="N47" s="119"/>
    </row>
  </sheetData>
  <sheetCalcPr fullCalcOnLoad="1"/>
  <mergeCells count="2">
    <mergeCell ref="A11:A12"/>
    <mergeCell ref="A30:A31"/>
  </mergeCells>
  <conditionalFormatting sqref="D13">
    <cfRule type="cellIs" dxfId="24" priority="10" stopIfTrue="1" operator="greaterThan">
      <formula>0</formula>
    </cfRule>
  </conditionalFormatting>
  <conditionalFormatting sqref="N13">
    <cfRule type="cellIs" dxfId="23" priority="8" stopIfTrue="1" operator="greaterThan">
      <formula>0</formula>
    </cfRule>
    <cfRule type="cellIs" dxfId="22" priority="9" stopIfTrue="1" operator="lessThan">
      <formula>0</formula>
    </cfRule>
  </conditionalFormatting>
  <conditionalFormatting sqref="D32">
    <cfRule type="cellIs" dxfId="21" priority="7" stopIfTrue="1" operator="greaterThan">
      <formula>0</formula>
    </cfRule>
  </conditionalFormatting>
  <conditionalFormatting sqref="N32">
    <cfRule type="cellIs" dxfId="20" priority="5" stopIfTrue="1" operator="greaterThan">
      <formula>0</formula>
    </cfRule>
    <cfRule type="cellIs" dxfId="19" priority="6" stopIfTrue="1" operator="lessThan">
      <formula>0</formula>
    </cfRule>
  </conditionalFormatting>
  <conditionalFormatting sqref="K17:K18">
    <cfRule type="expression" dxfId="18" priority="3" stopIfTrue="1">
      <formula>$J$17=0</formula>
    </cfRule>
  </conditionalFormatting>
  <conditionalFormatting sqref="K21:K22">
    <cfRule type="expression" dxfId="17" priority="4" stopIfTrue="1">
      <formula>$J$21=0</formula>
    </cfRule>
  </conditionalFormatting>
  <conditionalFormatting sqref="K36:K37">
    <cfRule type="expression" dxfId="16" priority="1" stopIfTrue="1">
      <formula>$J$36=0</formula>
    </cfRule>
  </conditionalFormatting>
  <conditionalFormatting sqref="K40:K41">
    <cfRule type="expression" dxfId="15" priority="2" stopIfTrue="1">
      <formula>$J$40=0</formula>
    </cfRule>
  </conditionalFormatting>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60"/>
  <sheetViews>
    <sheetView topLeftCell="A10" zoomScale="80" zoomScaleNormal="80" workbookViewId="0">
      <selection activeCell="D40" sqref="D40:N41"/>
    </sheetView>
  </sheetViews>
  <sheetFormatPr defaultColWidth="11.42578125" defaultRowHeight="15" x14ac:dyDescent="0.25"/>
  <cols>
    <col min="1" max="13" width="11.42578125" style="39" customWidth="1"/>
    <col min="14" max="14" width="9.28515625" style="39" customWidth="1"/>
    <col min="15" max="25" width="11.42578125" style="221"/>
    <col min="26" max="16384" width="11.42578125" style="39"/>
  </cols>
  <sheetData>
    <row r="1" spans="1:25" x14ac:dyDescent="0.25">
      <c r="A1" s="36" t="s">
        <v>43</v>
      </c>
      <c r="B1" s="37"/>
      <c r="C1" s="37"/>
      <c r="D1" s="37"/>
      <c r="E1" s="37"/>
      <c r="F1" s="37"/>
      <c r="G1" s="37"/>
      <c r="H1" s="37"/>
      <c r="I1" s="37"/>
      <c r="J1" s="37"/>
      <c r="K1" s="37"/>
      <c r="L1" s="37"/>
      <c r="M1" s="37"/>
      <c r="N1" s="38"/>
    </row>
    <row r="2" spans="1:25" s="43" customFormat="1" ht="12.75" customHeight="1" x14ac:dyDescent="0.25">
      <c r="A2" s="71" t="s">
        <v>44</v>
      </c>
      <c r="B2" s="72"/>
      <c r="C2" s="72"/>
      <c r="D2" s="72"/>
      <c r="E2" s="72"/>
      <c r="F2" s="72"/>
      <c r="G2" s="72"/>
      <c r="H2" s="72"/>
      <c r="I2" s="72"/>
      <c r="J2" s="72"/>
      <c r="K2" s="72"/>
      <c r="L2" s="72"/>
      <c r="M2" s="72"/>
      <c r="N2" s="73"/>
      <c r="O2" s="221"/>
      <c r="P2" s="221"/>
      <c r="Q2" s="221"/>
      <c r="R2" s="221"/>
      <c r="S2" s="221"/>
      <c r="T2" s="221"/>
      <c r="U2" s="221"/>
      <c r="V2" s="221"/>
      <c r="W2" s="221"/>
      <c r="X2" s="221"/>
      <c r="Y2" s="221"/>
    </row>
    <row r="3" spans="1:25" s="44" customFormat="1" ht="12.75" customHeight="1" x14ac:dyDescent="0.2">
      <c r="A3" s="281" t="s">
        <v>1678</v>
      </c>
      <c r="B3" s="282"/>
      <c r="C3" s="282"/>
      <c r="D3" s="282"/>
      <c r="E3" s="282"/>
      <c r="F3" s="282"/>
      <c r="G3" s="282"/>
      <c r="H3" s="282"/>
      <c r="I3" s="282"/>
      <c r="J3" s="282"/>
      <c r="K3" s="282"/>
      <c r="L3" s="282"/>
      <c r="M3" s="282"/>
      <c r="N3" s="283"/>
      <c r="O3" s="222"/>
      <c r="P3" s="222"/>
      <c r="Q3" s="222"/>
      <c r="R3" s="222"/>
      <c r="S3" s="222"/>
      <c r="T3" s="222"/>
      <c r="U3" s="222"/>
      <c r="V3" s="222"/>
      <c r="W3" s="222"/>
      <c r="X3" s="222"/>
      <c r="Y3" s="222"/>
    </row>
    <row r="4" spans="1:25" s="44" customFormat="1" ht="12.75" x14ac:dyDescent="0.2">
      <c r="A4" s="299"/>
      <c r="B4" s="300"/>
      <c r="C4" s="300"/>
      <c r="D4" s="300"/>
      <c r="E4" s="300"/>
      <c r="F4" s="300"/>
      <c r="G4" s="300"/>
      <c r="H4" s="300"/>
      <c r="I4" s="300"/>
      <c r="J4" s="300"/>
      <c r="K4" s="300"/>
      <c r="L4" s="300"/>
      <c r="M4" s="300"/>
      <c r="N4" s="301"/>
      <c r="O4" s="222"/>
      <c r="P4" s="222"/>
      <c r="Q4" s="222"/>
      <c r="R4" s="222"/>
      <c r="S4" s="222"/>
      <c r="T4" s="222"/>
      <c r="U4" s="222"/>
      <c r="V4" s="222"/>
      <c r="W4" s="222"/>
      <c r="X4" s="222"/>
      <c r="Y4" s="222"/>
    </row>
    <row r="5" spans="1:25" s="44" customFormat="1" ht="12.75" x14ac:dyDescent="0.2">
      <c r="A5" s="299"/>
      <c r="B5" s="300"/>
      <c r="C5" s="300"/>
      <c r="D5" s="300"/>
      <c r="E5" s="300"/>
      <c r="F5" s="300"/>
      <c r="G5" s="300"/>
      <c r="H5" s="300"/>
      <c r="I5" s="300"/>
      <c r="J5" s="300"/>
      <c r="K5" s="300"/>
      <c r="L5" s="300"/>
      <c r="M5" s="300"/>
      <c r="N5" s="301"/>
      <c r="O5" s="222"/>
      <c r="P5" s="222"/>
      <c r="Q5" s="222"/>
      <c r="R5" s="222"/>
      <c r="S5" s="222"/>
      <c r="T5" s="222"/>
      <c r="U5" s="222"/>
      <c r="V5" s="222"/>
      <c r="W5" s="222"/>
      <c r="X5" s="222"/>
      <c r="Y5" s="222"/>
    </row>
    <row r="6" spans="1:25" s="44" customFormat="1" ht="12.75" x14ac:dyDescent="0.2">
      <c r="A6" s="299"/>
      <c r="B6" s="300"/>
      <c r="C6" s="300"/>
      <c r="D6" s="300"/>
      <c r="E6" s="300"/>
      <c r="F6" s="300"/>
      <c r="G6" s="300"/>
      <c r="H6" s="300"/>
      <c r="I6" s="300"/>
      <c r="J6" s="300"/>
      <c r="K6" s="300"/>
      <c r="L6" s="300"/>
      <c r="M6" s="300"/>
      <c r="N6" s="301"/>
      <c r="O6" s="222"/>
      <c r="P6" s="222"/>
      <c r="Q6" s="222"/>
      <c r="R6" s="222"/>
      <c r="S6" s="222"/>
      <c r="T6" s="222"/>
      <c r="U6" s="222"/>
      <c r="V6" s="222"/>
      <c r="W6" s="222"/>
      <c r="X6" s="222"/>
      <c r="Y6" s="222"/>
    </row>
    <row r="7" spans="1:25" s="44" customFormat="1" ht="12.75" x14ac:dyDescent="0.2">
      <c r="A7" s="299"/>
      <c r="B7" s="300"/>
      <c r="C7" s="300"/>
      <c r="D7" s="300"/>
      <c r="E7" s="300"/>
      <c r="F7" s="300"/>
      <c r="G7" s="300"/>
      <c r="H7" s="300"/>
      <c r="I7" s="300"/>
      <c r="J7" s="300"/>
      <c r="K7" s="300"/>
      <c r="L7" s="300"/>
      <c r="M7" s="300"/>
      <c r="N7" s="301"/>
      <c r="O7" s="222"/>
      <c r="P7" s="222"/>
      <c r="Q7" s="222"/>
      <c r="R7" s="222"/>
      <c r="S7" s="222"/>
      <c r="T7" s="222"/>
      <c r="U7" s="222"/>
      <c r="V7" s="222"/>
      <c r="W7" s="222"/>
      <c r="X7" s="222"/>
      <c r="Y7" s="222"/>
    </row>
    <row r="8" spans="1:25" s="44" customFormat="1" ht="12.75" x14ac:dyDescent="0.2">
      <c r="A8" s="299"/>
      <c r="B8" s="300"/>
      <c r="C8" s="300"/>
      <c r="D8" s="300"/>
      <c r="E8" s="300"/>
      <c r="F8" s="300"/>
      <c r="G8" s="300"/>
      <c r="H8" s="300"/>
      <c r="I8" s="300"/>
      <c r="J8" s="300"/>
      <c r="K8" s="300"/>
      <c r="L8" s="300"/>
      <c r="M8" s="300"/>
      <c r="N8" s="301"/>
      <c r="O8" s="222"/>
      <c r="P8" s="222"/>
      <c r="Q8" s="222"/>
      <c r="R8" s="222"/>
      <c r="S8" s="222"/>
      <c r="T8" s="222"/>
      <c r="U8" s="222"/>
      <c r="V8" s="222"/>
      <c r="W8" s="222"/>
      <c r="X8" s="222"/>
      <c r="Y8" s="222"/>
    </row>
    <row r="9" spans="1:25" s="44" customFormat="1" ht="0.75" customHeight="1" x14ac:dyDescent="0.2">
      <c r="A9" s="299"/>
      <c r="B9" s="300"/>
      <c r="C9" s="300"/>
      <c r="D9" s="300"/>
      <c r="E9" s="300"/>
      <c r="F9" s="300"/>
      <c r="G9" s="300"/>
      <c r="H9" s="300"/>
      <c r="I9" s="300"/>
      <c r="J9" s="300"/>
      <c r="K9" s="300"/>
      <c r="L9" s="300"/>
      <c r="M9" s="300"/>
      <c r="N9" s="301"/>
      <c r="O9" s="222"/>
      <c r="P9" s="222"/>
      <c r="Q9" s="222"/>
      <c r="R9" s="222"/>
      <c r="S9" s="222"/>
      <c r="T9" s="222"/>
      <c r="U9" s="222"/>
      <c r="V9" s="222"/>
      <c r="W9" s="222"/>
      <c r="X9" s="222"/>
      <c r="Y9" s="222"/>
    </row>
    <row r="10" spans="1:25" s="45" customFormat="1" ht="12.75" x14ac:dyDescent="0.2">
      <c r="A10" s="299"/>
      <c r="B10" s="300"/>
      <c r="C10" s="300"/>
      <c r="D10" s="300"/>
      <c r="E10" s="300"/>
      <c r="F10" s="300"/>
      <c r="G10" s="300"/>
      <c r="H10" s="300"/>
      <c r="I10" s="300"/>
      <c r="J10" s="300"/>
      <c r="K10" s="300"/>
      <c r="L10" s="300"/>
      <c r="M10" s="300"/>
      <c r="N10" s="301"/>
      <c r="O10" s="222"/>
      <c r="P10" s="222"/>
      <c r="Q10" s="222"/>
      <c r="R10" s="222"/>
      <c r="S10" s="222"/>
      <c r="T10" s="222"/>
      <c r="U10" s="222"/>
      <c r="V10" s="222"/>
      <c r="W10" s="222"/>
      <c r="X10" s="222"/>
      <c r="Y10" s="222"/>
    </row>
    <row r="11" spans="1:25" s="45" customFormat="1" ht="12.75" x14ac:dyDescent="0.2">
      <c r="A11" s="299"/>
      <c r="B11" s="300"/>
      <c r="C11" s="300"/>
      <c r="D11" s="300"/>
      <c r="E11" s="300"/>
      <c r="F11" s="300"/>
      <c r="G11" s="300"/>
      <c r="H11" s="300"/>
      <c r="I11" s="300"/>
      <c r="J11" s="300"/>
      <c r="K11" s="300"/>
      <c r="L11" s="300"/>
      <c r="M11" s="300"/>
      <c r="N11" s="301"/>
      <c r="O11" s="222"/>
      <c r="P11" s="222"/>
      <c r="Q11" s="222"/>
      <c r="R11" s="222"/>
      <c r="S11" s="222"/>
      <c r="T11" s="222"/>
      <c r="U11" s="222"/>
      <c r="V11" s="222"/>
      <c r="W11" s="222"/>
      <c r="X11" s="222"/>
      <c r="Y11" s="222"/>
    </row>
    <row r="12" spans="1:25" s="45" customFormat="1" ht="12.75" customHeight="1" x14ac:dyDescent="0.2">
      <c r="A12" s="299"/>
      <c r="B12" s="300"/>
      <c r="C12" s="300"/>
      <c r="D12" s="300"/>
      <c r="E12" s="300"/>
      <c r="F12" s="300"/>
      <c r="G12" s="300"/>
      <c r="H12" s="300"/>
      <c r="I12" s="300"/>
      <c r="J12" s="300"/>
      <c r="K12" s="300"/>
      <c r="L12" s="300"/>
      <c r="M12" s="300"/>
      <c r="N12" s="301"/>
      <c r="O12" s="222"/>
      <c r="P12" s="222"/>
      <c r="Q12" s="222"/>
      <c r="R12" s="222"/>
      <c r="S12" s="222"/>
      <c r="T12" s="222"/>
      <c r="U12" s="222"/>
      <c r="V12" s="222"/>
      <c r="W12" s="222"/>
      <c r="X12" s="222"/>
      <c r="Y12" s="222"/>
    </row>
    <row r="13" spans="1:25" s="45" customFormat="1" ht="12.75" customHeight="1" x14ac:dyDescent="0.2">
      <c r="A13" s="299"/>
      <c r="B13" s="300"/>
      <c r="C13" s="300"/>
      <c r="D13" s="300"/>
      <c r="E13" s="300"/>
      <c r="F13" s="300"/>
      <c r="G13" s="300"/>
      <c r="H13" s="300"/>
      <c r="I13" s="300"/>
      <c r="J13" s="300"/>
      <c r="K13" s="300"/>
      <c r="L13" s="300"/>
      <c r="M13" s="300"/>
      <c r="N13" s="301"/>
      <c r="O13" s="222"/>
      <c r="P13" s="222"/>
      <c r="Q13" s="222"/>
      <c r="R13" s="222"/>
      <c r="S13" s="222"/>
      <c r="T13" s="222"/>
      <c r="U13" s="222"/>
      <c r="V13" s="222"/>
      <c r="W13" s="222"/>
      <c r="X13" s="222"/>
      <c r="Y13" s="222"/>
    </row>
    <row r="14" spans="1:25" s="45" customFormat="1" ht="12.75" customHeight="1" x14ac:dyDescent="0.2">
      <c r="A14" s="299"/>
      <c r="B14" s="300"/>
      <c r="C14" s="300"/>
      <c r="D14" s="300"/>
      <c r="E14" s="300"/>
      <c r="F14" s="300"/>
      <c r="G14" s="300"/>
      <c r="H14" s="300"/>
      <c r="I14" s="300"/>
      <c r="J14" s="300"/>
      <c r="K14" s="300"/>
      <c r="L14" s="300"/>
      <c r="M14" s="300"/>
      <c r="N14" s="301"/>
      <c r="O14" s="222"/>
      <c r="P14" s="222"/>
      <c r="Q14" s="222"/>
      <c r="R14" s="222"/>
      <c r="S14" s="222"/>
      <c r="T14" s="222"/>
      <c r="U14" s="222"/>
      <c r="V14" s="222"/>
      <c r="W14" s="222"/>
      <c r="X14" s="222"/>
      <c r="Y14" s="222"/>
    </row>
    <row r="15" spans="1:25" s="45" customFormat="1" ht="12.75" x14ac:dyDescent="0.2">
      <c r="A15" s="299"/>
      <c r="B15" s="300"/>
      <c r="C15" s="300"/>
      <c r="D15" s="300"/>
      <c r="E15" s="300"/>
      <c r="F15" s="300"/>
      <c r="G15" s="300"/>
      <c r="H15" s="300"/>
      <c r="I15" s="300"/>
      <c r="J15" s="300"/>
      <c r="K15" s="300"/>
      <c r="L15" s="300"/>
      <c r="M15" s="300"/>
      <c r="N15" s="301"/>
      <c r="O15" s="222"/>
      <c r="P15" s="222"/>
      <c r="Q15" s="222"/>
      <c r="R15" s="222"/>
      <c r="S15" s="222"/>
      <c r="T15" s="222"/>
      <c r="U15" s="222"/>
      <c r="V15" s="222"/>
      <c r="W15" s="222"/>
      <c r="X15" s="222"/>
      <c r="Y15" s="222"/>
    </row>
    <row r="16" spans="1:25" s="45" customFormat="1" ht="96" customHeight="1" x14ac:dyDescent="0.2">
      <c r="A16" s="284"/>
      <c r="B16" s="285"/>
      <c r="C16" s="285"/>
      <c r="D16" s="285"/>
      <c r="E16" s="285"/>
      <c r="F16" s="285"/>
      <c r="G16" s="285"/>
      <c r="H16" s="285"/>
      <c r="I16" s="285"/>
      <c r="J16" s="285"/>
      <c r="K16" s="285"/>
      <c r="L16" s="285"/>
      <c r="M16" s="285"/>
      <c r="N16" s="286"/>
      <c r="O16" s="222"/>
      <c r="P16" s="222"/>
      <c r="Q16" s="222"/>
      <c r="R16" s="222"/>
      <c r="S16" s="222"/>
      <c r="T16" s="222"/>
      <c r="U16" s="222"/>
      <c r="V16" s="222"/>
      <c r="W16" s="222"/>
      <c r="X16" s="222"/>
      <c r="Y16" s="222"/>
    </row>
    <row r="17" spans="1:25" ht="12.75" customHeight="1" x14ac:dyDescent="0.25">
      <c r="A17" s="90"/>
      <c r="B17" s="90"/>
      <c r="C17" s="90"/>
      <c r="D17" s="90"/>
      <c r="E17" s="90"/>
      <c r="F17" s="90"/>
      <c r="G17" s="90"/>
      <c r="H17" s="90"/>
      <c r="I17" s="90"/>
      <c r="J17" s="90"/>
      <c r="K17" s="90"/>
      <c r="L17" s="90"/>
      <c r="M17" s="90"/>
      <c r="N17" s="90"/>
    </row>
    <row r="18" spans="1:25" s="45" customFormat="1" ht="12.75" customHeight="1" x14ac:dyDescent="0.2">
      <c r="A18" s="40" t="s">
        <v>45</v>
      </c>
      <c r="B18" s="41"/>
      <c r="C18" s="41"/>
      <c r="D18" s="41"/>
      <c r="E18" s="41"/>
      <c r="F18" s="41"/>
      <c r="G18" s="41"/>
      <c r="H18" s="41"/>
      <c r="I18" s="41"/>
      <c r="J18" s="41"/>
      <c r="K18" s="41"/>
      <c r="L18" s="41"/>
      <c r="M18" s="41"/>
      <c r="N18" s="42"/>
      <c r="O18" s="222"/>
      <c r="P18" s="222"/>
      <c r="Q18" s="222"/>
      <c r="R18" s="222"/>
      <c r="S18" s="222"/>
      <c r="T18" s="222"/>
      <c r="U18" s="222"/>
      <c r="V18" s="222"/>
      <c r="W18" s="222"/>
      <c r="X18" s="222"/>
      <c r="Y18" s="222"/>
    </row>
    <row r="19" spans="1:25" s="45" customFormat="1" ht="12.75" x14ac:dyDescent="0.2">
      <c r="A19" s="46" t="s">
        <v>46</v>
      </c>
      <c r="B19" s="47"/>
      <c r="C19" s="48"/>
      <c r="D19" s="91" t="s">
        <v>47</v>
      </c>
      <c r="E19" s="92"/>
      <c r="F19" s="92"/>
      <c r="G19" s="92"/>
      <c r="H19" s="92"/>
      <c r="I19" s="92"/>
      <c r="J19" s="92"/>
      <c r="K19" s="92"/>
      <c r="L19" s="92"/>
      <c r="M19" s="92"/>
      <c r="N19" s="93"/>
      <c r="O19" s="222"/>
      <c r="P19" s="222"/>
      <c r="Q19" s="222"/>
      <c r="R19" s="222"/>
      <c r="S19" s="222"/>
      <c r="T19" s="222"/>
      <c r="U19" s="222"/>
      <c r="V19" s="222"/>
      <c r="W19" s="222"/>
      <c r="X19" s="222"/>
      <c r="Y19" s="222"/>
    </row>
    <row r="20" spans="1:25" s="45" customFormat="1" ht="12.75" customHeight="1" x14ac:dyDescent="0.2">
      <c r="A20" s="49"/>
      <c r="B20" s="50"/>
      <c r="C20" s="51"/>
      <c r="D20" s="94" t="s">
        <v>48</v>
      </c>
      <c r="E20" s="95"/>
      <c r="F20" s="95"/>
      <c r="G20" s="95"/>
      <c r="H20" s="95"/>
      <c r="I20" s="95"/>
      <c r="J20" s="95"/>
      <c r="K20" s="95"/>
      <c r="L20" s="95"/>
      <c r="M20" s="95"/>
      <c r="N20" s="96"/>
      <c r="O20" s="222"/>
      <c r="P20" s="222"/>
      <c r="Q20" s="222"/>
      <c r="R20" s="222"/>
      <c r="S20" s="222"/>
      <c r="T20" s="222"/>
      <c r="U20" s="222"/>
      <c r="V20" s="222"/>
      <c r="W20" s="222"/>
      <c r="X20" s="222"/>
      <c r="Y20" s="222"/>
    </row>
    <row r="21" spans="1:25" ht="12.75" customHeight="1" x14ac:dyDescent="0.25">
      <c r="A21" s="52" t="s">
        <v>49</v>
      </c>
      <c r="B21" s="53"/>
      <c r="C21" s="54"/>
      <c r="D21" s="97" t="s">
        <v>50</v>
      </c>
      <c r="E21" s="98"/>
      <c r="F21" s="98"/>
      <c r="G21" s="98"/>
      <c r="H21" s="98"/>
      <c r="I21" s="98"/>
      <c r="J21" s="98"/>
      <c r="K21" s="98"/>
      <c r="L21" s="98"/>
      <c r="M21" s="98"/>
      <c r="N21" s="99"/>
    </row>
    <row r="22" spans="1:25" x14ac:dyDescent="0.25">
      <c r="A22" s="46" t="s">
        <v>51</v>
      </c>
      <c r="B22" s="47"/>
      <c r="C22" s="48"/>
      <c r="D22" s="91" t="s">
        <v>52</v>
      </c>
      <c r="E22" s="92"/>
      <c r="F22" s="92"/>
      <c r="G22" s="92"/>
      <c r="H22" s="92"/>
      <c r="I22" s="92"/>
      <c r="J22" s="92"/>
      <c r="K22" s="92"/>
      <c r="L22" s="92"/>
      <c r="M22" s="92"/>
      <c r="N22" s="93"/>
    </row>
    <row r="23" spans="1:25" ht="12.75" customHeight="1" x14ac:dyDescent="0.25">
      <c r="A23" s="46" t="s">
        <v>667</v>
      </c>
      <c r="B23" s="47"/>
      <c r="C23" s="48"/>
      <c r="D23" s="302" t="s">
        <v>668</v>
      </c>
      <c r="E23" s="303"/>
      <c r="F23" s="303"/>
      <c r="G23" s="303"/>
      <c r="H23" s="303"/>
      <c r="I23" s="303"/>
      <c r="J23" s="303"/>
      <c r="K23" s="303"/>
      <c r="L23" s="303"/>
      <c r="M23" s="303"/>
      <c r="N23" s="304"/>
    </row>
    <row r="24" spans="1:25" x14ac:dyDescent="0.25">
      <c r="A24" s="55"/>
      <c r="B24" s="56"/>
      <c r="C24" s="57"/>
      <c r="D24" s="305"/>
      <c r="E24" s="306"/>
      <c r="F24" s="306"/>
      <c r="G24" s="306"/>
      <c r="H24" s="306"/>
      <c r="I24" s="306"/>
      <c r="J24" s="306"/>
      <c r="K24" s="306"/>
      <c r="L24" s="306"/>
      <c r="M24" s="306"/>
      <c r="N24" s="307"/>
    </row>
    <row r="25" spans="1:25" ht="12.75" customHeight="1" x14ac:dyDescent="0.25">
      <c r="A25" s="100" t="s">
        <v>669</v>
      </c>
      <c r="B25" s="101"/>
      <c r="C25" s="102"/>
      <c r="D25" s="103" t="s">
        <v>670</v>
      </c>
      <c r="E25" s="104"/>
      <c r="F25" s="104"/>
      <c r="G25" s="104"/>
      <c r="H25" s="104"/>
      <c r="I25" s="104"/>
      <c r="J25" s="104"/>
      <c r="K25" s="104"/>
      <c r="L25" s="104"/>
      <c r="M25" s="104"/>
      <c r="N25" s="105"/>
    </row>
    <row r="26" spans="1:25" ht="12.75" customHeight="1" x14ac:dyDescent="0.25">
      <c r="A26" s="55" t="s">
        <v>91</v>
      </c>
      <c r="B26" s="56"/>
      <c r="C26" s="57"/>
      <c r="D26" s="106" t="s">
        <v>53</v>
      </c>
      <c r="E26" s="107"/>
      <c r="F26" s="107"/>
      <c r="G26" s="107"/>
      <c r="H26" s="107"/>
      <c r="I26" s="107"/>
      <c r="J26" s="107"/>
      <c r="K26" s="107"/>
      <c r="L26" s="107"/>
      <c r="M26" s="107"/>
      <c r="N26" s="108"/>
    </row>
    <row r="27" spans="1:25" x14ac:dyDescent="0.25">
      <c r="A27" s="49"/>
      <c r="B27" s="50"/>
      <c r="C27" s="51"/>
      <c r="D27" s="94" t="s">
        <v>54</v>
      </c>
      <c r="E27" s="95"/>
      <c r="F27" s="95"/>
      <c r="G27" s="95"/>
      <c r="H27" s="95"/>
      <c r="I27" s="95"/>
      <c r="J27" s="95"/>
      <c r="K27" s="95"/>
      <c r="L27" s="95"/>
      <c r="M27" s="95"/>
      <c r="N27" s="96"/>
    </row>
    <row r="28" spans="1:25" ht="12.75" customHeight="1" x14ac:dyDescent="0.25">
      <c r="A28" s="46" t="s">
        <v>55</v>
      </c>
      <c r="B28" s="47"/>
      <c r="C28" s="48"/>
      <c r="D28" s="91" t="s">
        <v>56</v>
      </c>
      <c r="E28" s="92"/>
      <c r="F28" s="92"/>
      <c r="G28" s="92"/>
      <c r="H28" s="92"/>
      <c r="I28" s="92"/>
      <c r="J28" s="92"/>
      <c r="K28" s="92"/>
      <c r="L28" s="92"/>
      <c r="M28" s="92"/>
      <c r="N28" s="93"/>
    </row>
    <row r="29" spans="1:25" x14ac:dyDescent="0.25">
      <c r="A29" s="49"/>
      <c r="B29" s="50"/>
      <c r="C29" s="51"/>
      <c r="D29" s="94" t="s">
        <v>92</v>
      </c>
      <c r="E29" s="95"/>
      <c r="F29" s="95"/>
      <c r="G29" s="95"/>
      <c r="H29" s="95"/>
      <c r="I29" s="95"/>
      <c r="J29" s="95"/>
      <c r="K29" s="95"/>
      <c r="L29" s="95"/>
      <c r="M29" s="95"/>
      <c r="N29" s="96"/>
    </row>
    <row r="30" spans="1:25" x14ac:dyDescent="0.25">
      <c r="A30" s="52" t="s">
        <v>57</v>
      </c>
      <c r="B30" s="53"/>
      <c r="C30" s="54"/>
      <c r="D30" s="97" t="s">
        <v>58</v>
      </c>
      <c r="E30" s="98"/>
      <c r="F30" s="98"/>
      <c r="G30" s="98"/>
      <c r="H30" s="98"/>
      <c r="I30" s="98"/>
      <c r="J30" s="98"/>
      <c r="K30" s="98"/>
      <c r="L30" s="98"/>
      <c r="M30" s="98"/>
      <c r="N30" s="99"/>
    </row>
    <row r="31" spans="1:25" x14ac:dyDescent="0.25">
      <c r="A31" s="46" t="s">
        <v>59</v>
      </c>
      <c r="B31" s="47"/>
      <c r="C31" s="48"/>
      <c r="D31" s="91" t="s">
        <v>60</v>
      </c>
      <c r="E31" s="92"/>
      <c r="F31" s="92"/>
      <c r="G31" s="92"/>
      <c r="H31" s="92"/>
      <c r="I31" s="92"/>
      <c r="J31" s="92"/>
      <c r="K31" s="92"/>
      <c r="L31" s="92"/>
      <c r="M31" s="92"/>
      <c r="N31" s="93"/>
    </row>
    <row r="32" spans="1:25" x14ac:dyDescent="0.25">
      <c r="A32" s="49"/>
      <c r="B32" s="50"/>
      <c r="C32" s="51"/>
      <c r="D32" s="94" t="s">
        <v>61</v>
      </c>
      <c r="E32" s="95"/>
      <c r="F32" s="95"/>
      <c r="G32" s="95"/>
      <c r="H32" s="95"/>
      <c r="I32" s="95"/>
      <c r="J32" s="95"/>
      <c r="K32" s="95"/>
      <c r="L32" s="95"/>
      <c r="M32" s="95"/>
      <c r="N32" s="96"/>
    </row>
    <row r="33" spans="1:14" ht="12.75" customHeight="1" x14ac:dyDescent="0.25">
      <c r="A33" s="46" t="s">
        <v>62</v>
      </c>
      <c r="B33" s="47"/>
      <c r="C33" s="48"/>
      <c r="D33" s="91" t="s">
        <v>63</v>
      </c>
      <c r="E33" s="92"/>
      <c r="F33" s="92"/>
      <c r="G33" s="92"/>
      <c r="H33" s="92"/>
      <c r="I33" s="92"/>
      <c r="J33" s="92"/>
      <c r="K33" s="92"/>
      <c r="L33" s="92"/>
      <c r="M33" s="92"/>
      <c r="N33" s="93"/>
    </row>
    <row r="34" spans="1:14" x14ac:dyDescent="0.25">
      <c r="A34" s="55"/>
      <c r="B34" s="56"/>
      <c r="C34" s="57"/>
      <c r="D34" s="106" t="s">
        <v>64</v>
      </c>
      <c r="E34" s="107"/>
      <c r="F34" s="107"/>
      <c r="G34" s="107"/>
      <c r="H34" s="107"/>
      <c r="I34" s="107"/>
      <c r="J34" s="107"/>
      <c r="K34" s="107"/>
      <c r="L34" s="107"/>
      <c r="M34" s="107"/>
      <c r="N34" s="108"/>
    </row>
    <row r="35" spans="1:14" x14ac:dyDescent="0.25">
      <c r="A35" s="55"/>
      <c r="B35" s="56"/>
      <c r="C35" s="57"/>
      <c r="D35" s="106" t="s">
        <v>65</v>
      </c>
      <c r="E35" s="107"/>
      <c r="F35" s="107"/>
      <c r="G35" s="107"/>
      <c r="H35" s="107"/>
      <c r="I35" s="107"/>
      <c r="J35" s="107"/>
      <c r="K35" s="107"/>
      <c r="L35" s="107"/>
      <c r="M35" s="107"/>
      <c r="N35" s="108"/>
    </row>
    <row r="36" spans="1:14" x14ac:dyDescent="0.25">
      <c r="A36" s="55"/>
      <c r="B36" s="56"/>
      <c r="C36" s="57"/>
      <c r="D36" s="106" t="s">
        <v>66</v>
      </c>
      <c r="E36" s="107"/>
      <c r="F36" s="107"/>
      <c r="G36" s="107"/>
      <c r="H36" s="107"/>
      <c r="I36" s="107"/>
      <c r="J36" s="107"/>
      <c r="K36" s="107"/>
      <c r="L36" s="107"/>
      <c r="M36" s="107"/>
      <c r="N36" s="108"/>
    </row>
    <row r="37" spans="1:14" x14ac:dyDescent="0.25">
      <c r="A37" s="49"/>
      <c r="B37" s="50"/>
      <c r="C37" s="51"/>
      <c r="D37" s="94" t="s">
        <v>67</v>
      </c>
      <c r="E37" s="95"/>
      <c r="F37" s="95"/>
      <c r="G37" s="95"/>
      <c r="H37" s="95"/>
      <c r="I37" s="95"/>
      <c r="J37" s="95"/>
      <c r="K37" s="95"/>
      <c r="L37" s="95"/>
      <c r="M37" s="95"/>
      <c r="N37" s="96"/>
    </row>
    <row r="38" spans="1:14" x14ac:dyDescent="0.25">
      <c r="A38" s="46" t="s">
        <v>68</v>
      </c>
      <c r="B38" s="47"/>
      <c r="C38" s="48"/>
      <c r="D38" s="91" t="s">
        <v>69</v>
      </c>
      <c r="E38" s="92"/>
      <c r="F38" s="92"/>
      <c r="G38" s="92"/>
      <c r="H38" s="92"/>
      <c r="I38" s="92"/>
      <c r="J38" s="92"/>
      <c r="K38" s="92"/>
      <c r="L38" s="92"/>
      <c r="M38" s="92"/>
      <c r="N38" s="93"/>
    </row>
    <row r="39" spans="1:14" x14ac:dyDescent="0.25">
      <c r="A39" s="49"/>
      <c r="B39" s="50"/>
      <c r="C39" s="51"/>
      <c r="D39" s="94" t="s">
        <v>70</v>
      </c>
      <c r="E39" s="95"/>
      <c r="F39" s="95"/>
      <c r="G39" s="95"/>
      <c r="H39" s="95"/>
      <c r="I39" s="95"/>
      <c r="J39" s="95"/>
      <c r="K39" s="95"/>
      <c r="L39" s="95"/>
      <c r="M39" s="95"/>
      <c r="N39" s="96"/>
    </row>
    <row r="40" spans="1:14" x14ac:dyDescent="0.25">
      <c r="A40" s="109" t="s">
        <v>671</v>
      </c>
      <c r="B40" s="110"/>
      <c r="C40" s="111"/>
      <c r="D40" s="293" t="s">
        <v>2408</v>
      </c>
      <c r="E40" s="294"/>
      <c r="F40" s="294"/>
      <c r="G40" s="294"/>
      <c r="H40" s="294"/>
      <c r="I40" s="294"/>
      <c r="J40" s="294"/>
      <c r="K40" s="294"/>
      <c r="L40" s="294"/>
      <c r="M40" s="294"/>
      <c r="N40" s="295"/>
    </row>
    <row r="41" spans="1:14" x14ac:dyDescent="0.25">
      <c r="A41" s="112"/>
      <c r="B41" s="56"/>
      <c r="C41" s="113"/>
      <c r="D41" s="308"/>
      <c r="E41" s="309"/>
      <c r="F41" s="309"/>
      <c r="G41" s="309"/>
      <c r="H41" s="309"/>
      <c r="I41" s="309"/>
      <c r="J41" s="309"/>
      <c r="K41" s="309"/>
      <c r="L41" s="309"/>
      <c r="M41" s="309"/>
      <c r="N41" s="310"/>
    </row>
    <row r="42" spans="1:14" x14ac:dyDescent="0.25">
      <c r="A42" s="114" t="s">
        <v>672</v>
      </c>
      <c r="B42" s="101"/>
      <c r="C42" s="115"/>
      <c r="D42" s="97" t="s">
        <v>673</v>
      </c>
      <c r="E42" s="98"/>
      <c r="F42" s="98"/>
      <c r="G42" s="98"/>
      <c r="H42" s="98"/>
      <c r="I42" s="98"/>
      <c r="J42" s="98"/>
      <c r="K42" s="98"/>
      <c r="L42" s="98"/>
      <c r="M42" s="98"/>
      <c r="N42" s="99"/>
    </row>
    <row r="43" spans="1:14" x14ac:dyDescent="0.25">
      <c r="A43" s="100" t="s">
        <v>674</v>
      </c>
      <c r="B43" s="101"/>
      <c r="C43" s="115"/>
      <c r="D43" s="97" t="s">
        <v>675</v>
      </c>
      <c r="E43" s="98"/>
      <c r="F43" s="98"/>
      <c r="G43" s="98"/>
      <c r="H43" s="98"/>
      <c r="I43" s="98"/>
      <c r="J43" s="98"/>
      <c r="K43" s="98"/>
      <c r="L43" s="98"/>
      <c r="M43" s="98"/>
      <c r="N43" s="99"/>
    </row>
    <row r="44" spans="1:14" x14ac:dyDescent="0.25">
      <c r="A44" s="287" t="s">
        <v>676</v>
      </c>
      <c r="B44" s="288"/>
      <c r="C44" s="289"/>
      <c r="D44" s="293" t="s">
        <v>677</v>
      </c>
      <c r="E44" s="294"/>
      <c r="F44" s="294"/>
      <c r="G44" s="294"/>
      <c r="H44" s="294"/>
      <c r="I44" s="294"/>
      <c r="J44" s="294"/>
      <c r="K44" s="294"/>
      <c r="L44" s="294"/>
      <c r="M44" s="294"/>
      <c r="N44" s="295"/>
    </row>
    <row r="45" spans="1:14" x14ac:dyDescent="0.25">
      <c r="A45" s="290"/>
      <c r="B45" s="291"/>
      <c r="C45" s="292"/>
      <c r="D45" s="296"/>
      <c r="E45" s="297"/>
      <c r="F45" s="297"/>
      <c r="G45" s="297"/>
      <c r="H45" s="297"/>
      <c r="I45" s="297"/>
      <c r="J45" s="297"/>
      <c r="K45" s="297"/>
      <c r="L45" s="297"/>
      <c r="M45" s="297"/>
      <c r="N45" s="298"/>
    </row>
    <row r="46" spans="1:14" x14ac:dyDescent="0.25">
      <c r="A46" s="287" t="s">
        <v>678</v>
      </c>
      <c r="B46" s="288"/>
      <c r="C46" s="289"/>
      <c r="D46" s="293" t="s">
        <v>679</v>
      </c>
      <c r="E46" s="294"/>
      <c r="F46" s="294"/>
      <c r="G46" s="294"/>
      <c r="H46" s="294"/>
      <c r="I46" s="294"/>
      <c r="J46" s="294"/>
      <c r="K46" s="294"/>
      <c r="L46" s="294"/>
      <c r="M46" s="294"/>
      <c r="N46" s="295"/>
    </row>
    <row r="47" spans="1:14" x14ac:dyDescent="0.25">
      <c r="A47" s="290"/>
      <c r="B47" s="291"/>
      <c r="C47" s="292"/>
      <c r="D47" s="296"/>
      <c r="E47" s="297"/>
      <c r="F47" s="297"/>
      <c r="G47" s="297"/>
      <c r="H47" s="297"/>
      <c r="I47" s="297"/>
      <c r="J47" s="297"/>
      <c r="K47" s="297"/>
      <c r="L47" s="297"/>
      <c r="M47" s="297"/>
      <c r="N47" s="298"/>
    </row>
    <row r="48" spans="1:14" x14ac:dyDescent="0.25">
      <c r="A48" s="109" t="s">
        <v>1718</v>
      </c>
      <c r="B48" s="110"/>
      <c r="C48" s="111"/>
      <c r="D48" s="281" t="s">
        <v>1719</v>
      </c>
      <c r="E48" s="282"/>
      <c r="F48" s="282"/>
      <c r="G48" s="282"/>
      <c r="H48" s="282"/>
      <c r="I48" s="282"/>
      <c r="J48" s="282"/>
      <c r="K48" s="282"/>
      <c r="L48" s="282"/>
      <c r="M48" s="282"/>
      <c r="N48" s="283"/>
    </row>
    <row r="49" spans="1:14" x14ac:dyDescent="0.25">
      <c r="A49" s="218"/>
      <c r="B49" s="219"/>
      <c r="C49" s="220"/>
      <c r="D49" s="284"/>
      <c r="E49" s="285"/>
      <c r="F49" s="285"/>
      <c r="G49" s="285"/>
      <c r="H49" s="285"/>
      <c r="I49" s="285"/>
      <c r="J49" s="285"/>
      <c r="K49" s="285"/>
      <c r="L49" s="285"/>
      <c r="M49" s="285"/>
      <c r="N49" s="286"/>
    </row>
    <row r="50" spans="1:14" x14ac:dyDescent="0.25">
      <c r="A50" s="221"/>
      <c r="B50" s="221"/>
      <c r="C50" s="221"/>
      <c r="D50" s="221"/>
      <c r="E50" s="221"/>
      <c r="F50" s="221"/>
      <c r="G50" s="221"/>
      <c r="H50" s="221"/>
      <c r="I50" s="221"/>
      <c r="J50" s="221"/>
      <c r="K50" s="221"/>
      <c r="L50" s="221"/>
      <c r="M50" s="221"/>
      <c r="N50" s="221"/>
    </row>
    <row r="51" spans="1:14" x14ac:dyDescent="0.25">
      <c r="A51" s="221"/>
      <c r="B51" s="221"/>
      <c r="C51" s="221"/>
      <c r="D51" s="221"/>
      <c r="E51" s="221"/>
      <c r="F51" s="221"/>
      <c r="G51" s="221"/>
      <c r="H51" s="221"/>
      <c r="I51" s="221"/>
      <c r="J51" s="221"/>
      <c r="K51" s="221"/>
      <c r="L51" s="221"/>
      <c r="M51" s="221"/>
      <c r="N51" s="221"/>
    </row>
    <row r="52" spans="1:14" x14ac:dyDescent="0.25">
      <c r="A52" s="221"/>
      <c r="B52" s="221"/>
      <c r="C52" s="221"/>
      <c r="D52" s="221"/>
      <c r="E52" s="221"/>
      <c r="F52" s="221"/>
      <c r="G52" s="221"/>
      <c r="H52" s="221"/>
      <c r="I52" s="221"/>
      <c r="J52" s="221"/>
      <c r="K52" s="221"/>
      <c r="L52" s="221"/>
      <c r="M52" s="221"/>
      <c r="N52" s="221"/>
    </row>
    <row r="53" spans="1:14" x14ac:dyDescent="0.25">
      <c r="A53" s="221"/>
      <c r="B53" s="221"/>
      <c r="C53" s="221"/>
      <c r="D53" s="221"/>
      <c r="E53" s="221"/>
      <c r="F53" s="221"/>
      <c r="G53" s="221"/>
      <c r="H53" s="221"/>
      <c r="I53" s="221"/>
      <c r="J53" s="221"/>
      <c r="K53" s="221"/>
      <c r="L53" s="221"/>
      <c r="M53" s="221"/>
      <c r="N53" s="221"/>
    </row>
    <row r="54" spans="1:14" x14ac:dyDescent="0.25">
      <c r="A54" s="221"/>
      <c r="B54" s="221"/>
      <c r="C54" s="221"/>
      <c r="D54" s="221"/>
      <c r="E54" s="221"/>
      <c r="F54" s="221"/>
      <c r="G54" s="221"/>
      <c r="H54" s="221"/>
      <c r="I54" s="221"/>
      <c r="J54" s="221"/>
      <c r="K54" s="221"/>
      <c r="L54" s="221"/>
      <c r="M54" s="221"/>
      <c r="N54" s="221"/>
    </row>
    <row r="55" spans="1:14" x14ac:dyDescent="0.25">
      <c r="A55" s="221"/>
      <c r="B55" s="221"/>
      <c r="C55" s="221"/>
      <c r="D55" s="221"/>
      <c r="E55" s="221"/>
      <c r="F55" s="221"/>
      <c r="G55" s="221"/>
      <c r="H55" s="221"/>
      <c r="I55" s="221"/>
      <c r="J55" s="221"/>
      <c r="K55" s="221"/>
      <c r="L55" s="221"/>
      <c r="M55" s="221"/>
      <c r="N55" s="221"/>
    </row>
    <row r="56" spans="1:14" x14ac:dyDescent="0.25">
      <c r="A56" s="221"/>
      <c r="B56" s="221"/>
      <c r="C56" s="221"/>
      <c r="D56" s="221"/>
      <c r="E56" s="221"/>
      <c r="F56" s="221"/>
      <c r="G56" s="221"/>
      <c r="H56" s="221"/>
      <c r="I56" s="221"/>
      <c r="J56" s="221"/>
      <c r="K56" s="221"/>
      <c r="L56" s="221"/>
      <c r="M56" s="221"/>
      <c r="N56" s="221"/>
    </row>
    <row r="57" spans="1:14" x14ac:dyDescent="0.25">
      <c r="A57" s="221"/>
      <c r="B57" s="221"/>
      <c r="C57" s="221"/>
      <c r="D57" s="221"/>
      <c r="E57" s="221"/>
      <c r="F57" s="221"/>
      <c r="G57" s="221"/>
      <c r="H57" s="221"/>
      <c r="I57" s="221"/>
      <c r="J57" s="221"/>
      <c r="K57" s="221"/>
      <c r="L57" s="221"/>
      <c r="M57" s="221"/>
      <c r="N57" s="221"/>
    </row>
    <row r="58" spans="1:14" x14ac:dyDescent="0.25">
      <c r="A58" s="221"/>
      <c r="B58" s="221"/>
      <c r="C58" s="221"/>
      <c r="D58" s="221"/>
      <c r="E58" s="221"/>
      <c r="F58" s="221"/>
      <c r="G58" s="221"/>
      <c r="H58" s="221"/>
      <c r="I58" s="221"/>
      <c r="J58" s="221"/>
      <c r="K58" s="221"/>
      <c r="L58" s="221"/>
      <c r="M58" s="221"/>
      <c r="N58" s="221"/>
    </row>
    <row r="59" spans="1:14" x14ac:dyDescent="0.25">
      <c r="A59" s="221"/>
      <c r="B59" s="221"/>
      <c r="C59" s="221"/>
      <c r="D59" s="221"/>
      <c r="E59" s="221"/>
      <c r="F59" s="221"/>
      <c r="G59" s="221"/>
      <c r="H59" s="221"/>
      <c r="I59" s="221"/>
      <c r="J59" s="221"/>
      <c r="K59" s="221"/>
      <c r="L59" s="221"/>
      <c r="M59" s="221"/>
      <c r="N59" s="221"/>
    </row>
    <row r="60" spans="1:14" x14ac:dyDescent="0.25">
      <c r="A60" s="221"/>
      <c r="B60" s="221"/>
      <c r="C60" s="221"/>
      <c r="D60" s="221"/>
      <c r="E60" s="221"/>
      <c r="F60" s="221"/>
      <c r="G60" s="221"/>
      <c r="H60" s="221"/>
      <c r="I60" s="221"/>
      <c r="J60" s="221"/>
      <c r="K60" s="221"/>
      <c r="L60" s="221"/>
      <c r="M60" s="221"/>
      <c r="N60" s="221"/>
    </row>
  </sheetData>
  <mergeCells count="8">
    <mergeCell ref="D48:N49"/>
    <mergeCell ref="A46:C47"/>
    <mergeCell ref="D46:N47"/>
    <mergeCell ref="A3:N16"/>
    <mergeCell ref="D23:N24"/>
    <mergeCell ref="D40:N41"/>
    <mergeCell ref="A44:C45"/>
    <mergeCell ref="D44:N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37"/>
  <sheetViews>
    <sheetView zoomScale="80" zoomScaleNormal="80" workbookViewId="0">
      <selection activeCell="H7" sqref="H7"/>
    </sheetView>
  </sheetViews>
  <sheetFormatPr defaultColWidth="8.7109375" defaultRowHeight="12.75" x14ac:dyDescent="0.2"/>
  <cols>
    <col min="1" max="1" width="12.42578125" style="224" customWidth="1"/>
    <col min="2" max="2" width="11.28515625" style="224" customWidth="1"/>
    <col min="3" max="3" width="21.28515625" style="224" customWidth="1"/>
    <col min="4" max="4" width="20.42578125" style="224" customWidth="1"/>
    <col min="5" max="6" width="35" style="224" customWidth="1"/>
    <col min="7" max="7" width="23" style="224" customWidth="1"/>
    <col min="8" max="8" width="23.28515625" style="239" customWidth="1"/>
    <col min="9" max="9" width="17.7109375" style="224" customWidth="1"/>
    <col min="10" max="10" width="18" style="224" customWidth="1"/>
    <col min="11" max="11" width="13.28515625" style="224" customWidth="1"/>
    <col min="12" max="12" width="16.7109375" style="224" customWidth="1"/>
    <col min="13" max="13" width="92.7109375" style="89" customWidth="1"/>
    <col min="14" max="26" width="8.7109375" style="224"/>
    <col min="27" max="27" width="21.28515625" style="89" hidden="1" customWidth="1"/>
    <col min="28" max="16384" width="8.7109375" style="224"/>
  </cols>
  <sheetData>
    <row r="1" spans="1:27" x14ac:dyDescent="0.2">
      <c r="A1" s="201" t="s">
        <v>689</v>
      </c>
      <c r="B1" s="202"/>
      <c r="C1" s="202"/>
      <c r="D1" s="202"/>
      <c r="E1" s="202"/>
      <c r="F1" s="202"/>
      <c r="G1" s="202"/>
      <c r="H1" s="236"/>
      <c r="I1" s="202"/>
      <c r="J1" s="202"/>
      <c r="K1" s="202"/>
      <c r="L1" s="203"/>
      <c r="M1" s="202"/>
      <c r="N1" s="212"/>
      <c r="AA1" s="202"/>
    </row>
    <row r="2" spans="1:27" ht="35.25" customHeight="1" x14ac:dyDescent="0.2">
      <c r="A2" s="62" t="s">
        <v>78</v>
      </c>
      <c r="B2" s="62" t="s">
        <v>79</v>
      </c>
      <c r="C2" s="77" t="s">
        <v>2494</v>
      </c>
      <c r="D2" s="86" t="s">
        <v>80</v>
      </c>
      <c r="E2" s="86" t="s">
        <v>89</v>
      </c>
      <c r="F2" s="86" t="s">
        <v>2495</v>
      </c>
      <c r="G2" s="86" t="s">
        <v>87</v>
      </c>
      <c r="H2" s="86" t="s">
        <v>84</v>
      </c>
      <c r="I2" s="86" t="s">
        <v>85</v>
      </c>
      <c r="J2" s="86" t="s">
        <v>86</v>
      </c>
      <c r="K2" s="86" t="s">
        <v>694</v>
      </c>
      <c r="L2" s="86" t="s">
        <v>695</v>
      </c>
      <c r="M2" s="86" t="s">
        <v>698</v>
      </c>
      <c r="AA2" s="87" t="s">
        <v>555</v>
      </c>
    </row>
    <row r="3" spans="1:27" ht="85.5" customHeight="1" x14ac:dyDescent="0.2">
      <c r="A3" s="251" t="s">
        <v>643</v>
      </c>
      <c r="B3" s="251" t="s">
        <v>556</v>
      </c>
      <c r="C3" s="252" t="s">
        <v>557</v>
      </c>
      <c r="D3" s="251" t="s">
        <v>534</v>
      </c>
      <c r="E3" s="251" t="s">
        <v>2412</v>
      </c>
      <c r="F3" s="251" t="s">
        <v>1725</v>
      </c>
      <c r="G3" s="251" t="s">
        <v>2413</v>
      </c>
      <c r="H3" s="251"/>
      <c r="I3" s="253"/>
      <c r="J3" s="251" t="s">
        <v>558</v>
      </c>
      <c r="K3" s="246" t="s">
        <v>559</v>
      </c>
      <c r="L3" s="246" t="s">
        <v>696</v>
      </c>
      <c r="M3" s="247" t="s">
        <v>697</v>
      </c>
      <c r="AA3" s="223" t="e">
        <f>IF(OR(I3="Fail",ISBLANK(I3)),INDEX('Issue Code Table'!C:C,MATCH(L:L,'Issue Code Table'!A:A,0)),IF(K3="Critical",6,IF(K3="Significant",5,IF(K3="Moderate",3,2))))</f>
        <v>#N/A</v>
      </c>
    </row>
    <row r="4" spans="1:27" ht="72" customHeight="1" x14ac:dyDescent="0.2">
      <c r="A4" s="251" t="s">
        <v>644</v>
      </c>
      <c r="B4" s="251" t="s">
        <v>560</v>
      </c>
      <c r="C4" s="252" t="s">
        <v>561</v>
      </c>
      <c r="D4" s="251" t="s">
        <v>534</v>
      </c>
      <c r="E4" s="251" t="s">
        <v>562</v>
      </c>
      <c r="F4" s="251" t="s">
        <v>563</v>
      </c>
      <c r="G4" s="251" t="s">
        <v>564</v>
      </c>
      <c r="H4" s="251"/>
      <c r="I4" s="253"/>
      <c r="J4" s="251" t="s">
        <v>558</v>
      </c>
      <c r="K4" s="251" t="s">
        <v>622</v>
      </c>
      <c r="L4" s="246" t="s">
        <v>700</v>
      </c>
      <c r="M4" s="247" t="s">
        <v>2419</v>
      </c>
      <c r="AA4" s="223">
        <f>IF(OR(I4="Fail",ISBLANK(I4)),INDEX('Issue Code Table'!C:C,MATCH(L:L,'Issue Code Table'!A:A,0)),IF(K4="Critical",6,IF(K4="Significant",5,IF(K4="Moderate",3,2))))</f>
        <v>2</v>
      </c>
    </row>
    <row r="5" spans="1:27" ht="69" customHeight="1" x14ac:dyDescent="0.2">
      <c r="A5" s="251" t="s">
        <v>645</v>
      </c>
      <c r="B5" s="251" t="s">
        <v>513</v>
      </c>
      <c r="C5" s="252" t="s">
        <v>514</v>
      </c>
      <c r="D5" s="251" t="s">
        <v>534</v>
      </c>
      <c r="E5" s="251" t="s">
        <v>2414</v>
      </c>
      <c r="F5" s="251" t="s">
        <v>565</v>
      </c>
      <c r="G5" s="251" t="s">
        <v>2415</v>
      </c>
      <c r="H5" s="251"/>
      <c r="I5" s="253"/>
      <c r="J5" s="251" t="s">
        <v>558</v>
      </c>
      <c r="K5" s="251" t="s">
        <v>492</v>
      </c>
      <c r="L5" s="246" t="s">
        <v>1116</v>
      </c>
      <c r="M5" s="247" t="s">
        <v>2418</v>
      </c>
      <c r="AA5" s="223">
        <f>IF(OR(I5="Fail",ISBLANK(I5)),INDEX('Issue Code Table'!C:C,MATCH(L:L,'Issue Code Table'!A:A,0)),IF(K5="Critical",6,IF(K5="Significant",5,IF(K5="Moderate",3,2))))</f>
        <v>5</v>
      </c>
    </row>
    <row r="6" spans="1:27" ht="81.75" customHeight="1" x14ac:dyDescent="0.2">
      <c r="A6" s="251" t="s">
        <v>646</v>
      </c>
      <c r="B6" s="251" t="s">
        <v>567</v>
      </c>
      <c r="C6" s="252" t="s">
        <v>568</v>
      </c>
      <c r="D6" s="251" t="s">
        <v>534</v>
      </c>
      <c r="E6" s="251" t="s">
        <v>569</v>
      </c>
      <c r="F6" s="251" t="s">
        <v>570</v>
      </c>
      <c r="G6" s="251" t="s">
        <v>571</v>
      </c>
      <c r="H6" s="251"/>
      <c r="I6" s="253"/>
      <c r="J6" s="251" t="s">
        <v>572</v>
      </c>
      <c r="K6" s="251" t="s">
        <v>622</v>
      </c>
      <c r="L6" s="246" t="s">
        <v>573</v>
      </c>
      <c r="M6" s="247" t="s">
        <v>2417</v>
      </c>
      <c r="AA6" s="223" t="e">
        <f>IF(OR(I6="Fail",ISBLANK(I6)),INDEX('Issue Code Table'!C:C,MATCH(L:L,'Issue Code Table'!A:A,0)),IF(K6="Critical",6,IF(K6="Significant",5,IF(K6="Moderate",3,2))))</f>
        <v>#N/A</v>
      </c>
    </row>
    <row r="7" spans="1:27" ht="71.25" customHeight="1" x14ac:dyDescent="0.2">
      <c r="A7" s="251" t="s">
        <v>647</v>
      </c>
      <c r="B7" s="251" t="s">
        <v>574</v>
      </c>
      <c r="C7" s="252" t="s">
        <v>575</v>
      </c>
      <c r="D7" s="251" t="s">
        <v>534</v>
      </c>
      <c r="E7" s="251" t="s">
        <v>576</v>
      </c>
      <c r="F7" s="251" t="s">
        <v>2416</v>
      </c>
      <c r="G7" s="251" t="s">
        <v>577</v>
      </c>
      <c r="H7" s="251"/>
      <c r="I7" s="253"/>
      <c r="J7" s="251" t="s">
        <v>558</v>
      </c>
      <c r="K7" s="251" t="s">
        <v>492</v>
      </c>
      <c r="L7" s="246" t="s">
        <v>578</v>
      </c>
      <c r="M7" s="247" t="s">
        <v>722</v>
      </c>
      <c r="AA7" s="223">
        <f>IF(OR(I7="Fail",ISBLANK(I7)),INDEX('Issue Code Table'!C:C,MATCH(L:L,'Issue Code Table'!A:A,0)),IF(K7="Critical",6,IF(K7="Significant",5,IF(K7="Moderate",3,2))))</f>
        <v>7</v>
      </c>
    </row>
    <row r="8" spans="1:27" ht="85.5" customHeight="1" x14ac:dyDescent="0.2">
      <c r="A8" s="251" t="s">
        <v>648</v>
      </c>
      <c r="B8" s="251" t="s">
        <v>579</v>
      </c>
      <c r="C8" s="252" t="s">
        <v>580</v>
      </c>
      <c r="D8" s="251" t="s">
        <v>534</v>
      </c>
      <c r="E8" s="251" t="s">
        <v>581</v>
      </c>
      <c r="F8" s="251" t="s">
        <v>582</v>
      </c>
      <c r="G8" s="251" t="s">
        <v>583</v>
      </c>
      <c r="H8" s="251"/>
      <c r="I8" s="253"/>
      <c r="J8" s="251" t="s">
        <v>558</v>
      </c>
      <c r="K8" s="251" t="s">
        <v>492</v>
      </c>
      <c r="L8" s="246" t="s">
        <v>584</v>
      </c>
      <c r="M8" s="247" t="s">
        <v>2420</v>
      </c>
      <c r="AA8" s="223">
        <f>IF(OR(I8="Fail",ISBLANK(I8)),INDEX('Issue Code Table'!C:C,MATCH(L:L,'Issue Code Table'!A:A,0)),IF(K8="Critical",6,IF(K8="Significant",5,IF(K8="Moderate",3,2))))</f>
        <v>7</v>
      </c>
    </row>
    <row r="9" spans="1:27" ht="73.5" customHeight="1" x14ac:dyDescent="0.2">
      <c r="A9" s="251" t="s">
        <v>649</v>
      </c>
      <c r="B9" s="251" t="s">
        <v>511</v>
      </c>
      <c r="C9" s="252" t="s">
        <v>512</v>
      </c>
      <c r="D9" s="251" t="s">
        <v>534</v>
      </c>
      <c r="E9" s="251" t="s">
        <v>585</v>
      </c>
      <c r="F9" s="251" t="s">
        <v>586</v>
      </c>
      <c r="G9" s="251" t="s">
        <v>587</v>
      </c>
      <c r="H9" s="251"/>
      <c r="I9" s="253"/>
      <c r="J9" s="251" t="s">
        <v>558</v>
      </c>
      <c r="K9" s="251" t="s">
        <v>492</v>
      </c>
      <c r="L9" s="246" t="s">
        <v>588</v>
      </c>
      <c r="M9" s="254" t="s">
        <v>702</v>
      </c>
      <c r="AA9" s="223">
        <f>IF(OR(I9="Fail",ISBLANK(I9)),INDEX('Issue Code Table'!C:C,MATCH(L:L,'Issue Code Table'!A:A,0)),IF(K9="Critical",6,IF(K9="Significant",5,IF(K9="Moderate",3,2))))</f>
        <v>6</v>
      </c>
    </row>
    <row r="10" spans="1:27" ht="68.25" customHeight="1" x14ac:dyDescent="0.2">
      <c r="A10" s="251" t="s">
        <v>650</v>
      </c>
      <c r="B10" s="251" t="s">
        <v>511</v>
      </c>
      <c r="C10" s="252" t="s">
        <v>512</v>
      </c>
      <c r="D10" s="251" t="s">
        <v>534</v>
      </c>
      <c r="E10" s="251" t="s">
        <v>589</v>
      </c>
      <c r="F10" s="255" t="s">
        <v>590</v>
      </c>
      <c r="G10" s="255" t="s">
        <v>2424</v>
      </c>
      <c r="H10" s="251"/>
      <c r="I10" s="253"/>
      <c r="J10" s="251" t="s">
        <v>558</v>
      </c>
      <c r="K10" s="251" t="s">
        <v>497</v>
      </c>
      <c r="L10" s="246" t="s">
        <v>591</v>
      </c>
      <c r="M10" s="247" t="s">
        <v>2427</v>
      </c>
      <c r="AA10" s="223">
        <f>IF(OR(I10="Fail",ISBLANK(I10)),INDEX('Issue Code Table'!C:C,MATCH(L:L,'Issue Code Table'!A:A,0)),IF(K10="Critical",6,IF(K10="Significant",5,IF(K10="Moderate",3,2))))</f>
        <v>4</v>
      </c>
    </row>
    <row r="11" spans="1:27" ht="83.25" customHeight="1" x14ac:dyDescent="0.2">
      <c r="A11" s="251" t="s">
        <v>651</v>
      </c>
      <c r="B11" s="251" t="s">
        <v>511</v>
      </c>
      <c r="C11" s="252" t="s">
        <v>512</v>
      </c>
      <c r="D11" s="251" t="s">
        <v>534</v>
      </c>
      <c r="E11" s="251" t="s">
        <v>592</v>
      </c>
      <c r="F11" s="251" t="s">
        <v>593</v>
      </c>
      <c r="G11" s="251" t="s">
        <v>594</v>
      </c>
      <c r="H11" s="251"/>
      <c r="I11" s="253"/>
      <c r="J11" s="251" t="s">
        <v>558</v>
      </c>
      <c r="K11" s="251" t="s">
        <v>492</v>
      </c>
      <c r="L11" s="246" t="s">
        <v>595</v>
      </c>
      <c r="M11" s="254" t="s">
        <v>701</v>
      </c>
      <c r="AA11" s="223">
        <f>IF(OR(I11="Fail",ISBLANK(I11)),INDEX('Issue Code Table'!C:C,MATCH(L:L,'Issue Code Table'!A:A,0)),IF(K11="Critical",6,IF(K11="Significant",5,IF(K11="Moderate",3,2))))</f>
        <v>5</v>
      </c>
    </row>
    <row r="12" spans="1:27" ht="76.5" customHeight="1" x14ac:dyDescent="0.2">
      <c r="A12" s="251" t="s">
        <v>652</v>
      </c>
      <c r="B12" s="251" t="s">
        <v>511</v>
      </c>
      <c r="C12" s="252" t="s">
        <v>512</v>
      </c>
      <c r="D12" s="251" t="s">
        <v>534</v>
      </c>
      <c r="E12" s="251" t="s">
        <v>596</v>
      </c>
      <c r="F12" s="251" t="s">
        <v>2422</v>
      </c>
      <c r="G12" s="251" t="s">
        <v>597</v>
      </c>
      <c r="H12" s="251"/>
      <c r="I12" s="253"/>
      <c r="J12" s="251" t="s">
        <v>558</v>
      </c>
      <c r="K12" s="251" t="s">
        <v>497</v>
      </c>
      <c r="L12" s="246" t="s">
        <v>598</v>
      </c>
      <c r="M12" s="247" t="s">
        <v>2428</v>
      </c>
      <c r="AA12" s="223">
        <f>IF(OR(I12="Fail",ISBLANK(I12)),INDEX('Issue Code Table'!C:C,MATCH(L:L,'Issue Code Table'!A:A,0)),IF(K12="Critical",6,IF(K12="Significant",5,IF(K12="Moderate",3,2))))</f>
        <v>3</v>
      </c>
    </row>
    <row r="13" spans="1:27" ht="75" customHeight="1" x14ac:dyDescent="0.2">
      <c r="A13" s="251" t="s">
        <v>653</v>
      </c>
      <c r="B13" s="269" t="s">
        <v>2007</v>
      </c>
      <c r="C13" s="269" t="s">
        <v>2008</v>
      </c>
      <c r="D13" s="269" t="s">
        <v>2009</v>
      </c>
      <c r="E13" s="269" t="s">
        <v>2421</v>
      </c>
      <c r="F13" s="269" t="s">
        <v>2010</v>
      </c>
      <c r="G13" s="269" t="s">
        <v>2011</v>
      </c>
      <c r="H13" s="269"/>
      <c r="I13" s="253"/>
      <c r="J13" s="270" t="s">
        <v>558</v>
      </c>
      <c r="K13" s="269" t="s">
        <v>492</v>
      </c>
      <c r="L13" s="271" t="s">
        <v>1078</v>
      </c>
      <c r="M13" s="272" t="s">
        <v>2012</v>
      </c>
      <c r="AA13" s="223">
        <f>IF(OR(I13="Fail",ISBLANK(I13)),INDEX('Issue Code Table'!C:C,MATCH(L:L,'Issue Code Table'!A:A,0)),IF(K13="Critical",6,IF(K13="Significant",5,IF(K13="Moderate",3,2))))</f>
        <v>5</v>
      </c>
    </row>
    <row r="14" spans="1:27" ht="89.25" customHeight="1" x14ac:dyDescent="0.2">
      <c r="A14" s="251" t="s">
        <v>654</v>
      </c>
      <c r="B14" s="251" t="s">
        <v>515</v>
      </c>
      <c r="C14" s="252" t="s">
        <v>516</v>
      </c>
      <c r="D14" s="251" t="s">
        <v>534</v>
      </c>
      <c r="E14" s="251" t="s">
        <v>599</v>
      </c>
      <c r="F14" s="251" t="s">
        <v>2423</v>
      </c>
      <c r="G14" s="251" t="s">
        <v>2425</v>
      </c>
      <c r="H14" s="251"/>
      <c r="I14" s="253"/>
      <c r="J14" s="251" t="s">
        <v>558</v>
      </c>
      <c r="K14" s="251" t="s">
        <v>492</v>
      </c>
      <c r="L14" s="246" t="s">
        <v>494</v>
      </c>
      <c r="M14" s="254" t="s">
        <v>703</v>
      </c>
      <c r="AA14" s="223">
        <f>IF(OR(I14="Fail",ISBLANK(I14)),INDEX('Issue Code Table'!C:C,MATCH(L:L,'Issue Code Table'!A:A,0)),IF(K14="Critical",6,IF(K14="Significant",5,IF(K14="Moderate",3,2))))</f>
        <v>5</v>
      </c>
    </row>
    <row r="15" spans="1:27" ht="95.25" customHeight="1" x14ac:dyDescent="0.2">
      <c r="A15" s="251" t="s">
        <v>655</v>
      </c>
      <c r="B15" s="251" t="s">
        <v>515</v>
      </c>
      <c r="C15" s="252" t="s">
        <v>516</v>
      </c>
      <c r="D15" s="251" t="s">
        <v>534</v>
      </c>
      <c r="E15" s="251" t="s">
        <v>600</v>
      </c>
      <c r="F15" s="251" t="s">
        <v>601</v>
      </c>
      <c r="G15" s="251" t="s">
        <v>2426</v>
      </c>
      <c r="H15" s="251"/>
      <c r="I15" s="253"/>
      <c r="J15" s="251" t="s">
        <v>558</v>
      </c>
      <c r="K15" s="251" t="s">
        <v>492</v>
      </c>
      <c r="L15" s="246" t="s">
        <v>1116</v>
      </c>
      <c r="M15" s="247" t="s">
        <v>2418</v>
      </c>
      <c r="AA15" s="223">
        <f>IF(OR(I15="Fail",ISBLANK(I15)),INDEX('Issue Code Table'!C:C,MATCH(L:L,'Issue Code Table'!A:A,0)),IF(K15="Critical",6,IF(K15="Significant",5,IF(K15="Moderate",3,2))))</f>
        <v>5</v>
      </c>
    </row>
    <row r="16" spans="1:27" ht="75" customHeight="1" x14ac:dyDescent="0.2">
      <c r="A16" s="251" t="s">
        <v>656</v>
      </c>
      <c r="B16" s="251" t="s">
        <v>515</v>
      </c>
      <c r="C16" s="252" t="s">
        <v>516</v>
      </c>
      <c r="D16" s="251" t="s">
        <v>534</v>
      </c>
      <c r="E16" s="251" t="s">
        <v>602</v>
      </c>
      <c r="F16" s="251" t="s">
        <v>603</v>
      </c>
      <c r="G16" s="251" t="s">
        <v>604</v>
      </c>
      <c r="H16" s="251"/>
      <c r="I16" s="253"/>
      <c r="J16" s="251" t="s">
        <v>558</v>
      </c>
      <c r="K16" s="251" t="s">
        <v>492</v>
      </c>
      <c r="L16" s="246" t="s">
        <v>605</v>
      </c>
      <c r="M16" s="254" t="s">
        <v>704</v>
      </c>
      <c r="AA16" s="223">
        <f>IF(OR(I16="Fail",ISBLANK(I16)),INDEX('Issue Code Table'!C:C,MATCH(L:L,'Issue Code Table'!A:A,0)),IF(K16="Critical",6,IF(K16="Significant",5,IF(K16="Moderate",3,2))))</f>
        <v>5</v>
      </c>
    </row>
    <row r="17" spans="1:27" ht="99" customHeight="1" x14ac:dyDescent="0.2">
      <c r="A17" s="251" t="s">
        <v>657</v>
      </c>
      <c r="B17" s="251" t="s">
        <v>606</v>
      </c>
      <c r="C17" s="252" t="s">
        <v>607</v>
      </c>
      <c r="D17" s="251" t="s">
        <v>534</v>
      </c>
      <c r="E17" s="251" t="s">
        <v>608</v>
      </c>
      <c r="F17" s="251" t="s">
        <v>1950</v>
      </c>
      <c r="G17" s="251" t="s">
        <v>2429</v>
      </c>
      <c r="H17" s="251"/>
      <c r="I17" s="253"/>
      <c r="J17" s="251" t="s">
        <v>558</v>
      </c>
      <c r="K17" s="251" t="s">
        <v>497</v>
      </c>
      <c r="L17" s="246" t="s">
        <v>1059</v>
      </c>
      <c r="M17" s="247" t="s">
        <v>1720</v>
      </c>
      <c r="AA17" s="223">
        <f>IF(OR(I17="Fail",ISBLANK(I17)),INDEX('Issue Code Table'!C:C,MATCH(L:L,'Issue Code Table'!A:A,0)),IF(K17="Critical",6,IF(K17="Significant",5,IF(K17="Moderate",3,2))))</f>
        <v>2</v>
      </c>
    </row>
    <row r="18" spans="1:27" ht="80.25" customHeight="1" x14ac:dyDescent="0.2">
      <c r="A18" s="251" t="s">
        <v>658</v>
      </c>
      <c r="B18" s="251" t="s">
        <v>525</v>
      </c>
      <c r="C18" s="252" t="s">
        <v>610</v>
      </c>
      <c r="D18" s="251" t="s">
        <v>534</v>
      </c>
      <c r="E18" s="251" t="s">
        <v>666</v>
      </c>
      <c r="F18" s="251" t="s">
        <v>611</v>
      </c>
      <c r="G18" s="251" t="s">
        <v>612</v>
      </c>
      <c r="H18" s="251"/>
      <c r="I18" s="253"/>
      <c r="J18" s="251" t="s">
        <v>558</v>
      </c>
      <c r="K18" s="251" t="s">
        <v>497</v>
      </c>
      <c r="L18" s="246" t="s">
        <v>705</v>
      </c>
      <c r="M18" s="247" t="s">
        <v>2430</v>
      </c>
      <c r="AA18" s="223" t="e">
        <f>IF(OR(I18="Fail",ISBLANK(I18)),INDEX('Issue Code Table'!C:C,MATCH(L:L,'Issue Code Table'!A:A,0)),IF(K18="Critical",6,IF(K18="Significant",5,IF(K18="Moderate",3,2))))</f>
        <v>#N/A</v>
      </c>
    </row>
    <row r="19" spans="1:27" ht="102" x14ac:dyDescent="0.2">
      <c r="A19" s="251" t="s">
        <v>659</v>
      </c>
      <c r="B19" s="251" t="s">
        <v>613</v>
      </c>
      <c r="C19" s="252" t="s">
        <v>614</v>
      </c>
      <c r="D19" s="251" t="s">
        <v>534</v>
      </c>
      <c r="E19" s="251" t="s">
        <v>615</v>
      </c>
      <c r="F19" s="251" t="s">
        <v>616</v>
      </c>
      <c r="G19" s="251" t="s">
        <v>617</v>
      </c>
      <c r="H19" s="251"/>
      <c r="I19" s="253"/>
      <c r="J19" s="251" t="s">
        <v>558</v>
      </c>
      <c r="K19" s="251" t="s">
        <v>492</v>
      </c>
      <c r="L19" s="246" t="s">
        <v>1721</v>
      </c>
      <c r="M19" s="247" t="s">
        <v>1722</v>
      </c>
      <c r="AA19" s="223" t="e">
        <f>IF(OR(I19="Fail",ISBLANK(I19)),INDEX('Issue Code Table'!C:C,MATCH(L:L,'Issue Code Table'!A:A,0)),IF(K19="Critical",6,IF(K19="Significant",5,IF(K19="Moderate",3,2))))</f>
        <v>#N/A</v>
      </c>
    </row>
    <row r="20" spans="1:27" ht="80.25" customHeight="1" x14ac:dyDescent="0.2">
      <c r="A20" s="251" t="s">
        <v>660</v>
      </c>
      <c r="B20" s="251" t="s">
        <v>619</v>
      </c>
      <c r="C20" s="252" t="s">
        <v>620</v>
      </c>
      <c r="D20" s="251" t="s">
        <v>534</v>
      </c>
      <c r="E20" s="251" t="s">
        <v>1732</v>
      </c>
      <c r="F20" s="251" t="s">
        <v>621</v>
      </c>
      <c r="G20" s="251" t="s">
        <v>1733</v>
      </c>
      <c r="H20" s="251"/>
      <c r="I20" s="253"/>
      <c r="J20" s="251" t="s">
        <v>558</v>
      </c>
      <c r="K20" s="251" t="s">
        <v>497</v>
      </c>
      <c r="L20" s="246" t="s">
        <v>623</v>
      </c>
      <c r="M20" s="254" t="s">
        <v>707</v>
      </c>
      <c r="AA20" s="223">
        <f>IF(OR(I20="Fail",ISBLANK(I20)),INDEX('Issue Code Table'!C:C,MATCH(L:L,'Issue Code Table'!A:A,0)),IF(K20="Critical",6,IF(K20="Significant",5,IF(K20="Moderate",3,2))))</f>
        <v>3</v>
      </c>
    </row>
    <row r="21" spans="1:27" ht="90" customHeight="1" x14ac:dyDescent="0.2">
      <c r="A21" s="251" t="s">
        <v>661</v>
      </c>
      <c r="B21" s="251" t="s">
        <v>519</v>
      </c>
      <c r="C21" s="252" t="s">
        <v>520</v>
      </c>
      <c r="D21" s="251" t="s">
        <v>534</v>
      </c>
      <c r="E21" s="251" t="s">
        <v>624</v>
      </c>
      <c r="F21" s="251" t="s">
        <v>625</v>
      </c>
      <c r="G21" s="251" t="s">
        <v>626</v>
      </c>
      <c r="H21" s="251"/>
      <c r="I21" s="253"/>
      <c r="J21" s="251" t="s">
        <v>558</v>
      </c>
      <c r="K21" s="251" t="s">
        <v>497</v>
      </c>
      <c r="L21" s="246" t="s">
        <v>498</v>
      </c>
      <c r="M21" s="254" t="s">
        <v>706</v>
      </c>
      <c r="AA21" s="223">
        <f>IF(OR(I21="Fail",ISBLANK(I21)),INDEX('Issue Code Table'!C:C,MATCH(L:L,'Issue Code Table'!A:A,0)),IF(K21="Critical",6,IF(K21="Significant",5,IF(K21="Moderate",3,2))))</f>
        <v>4</v>
      </c>
    </row>
    <row r="22" spans="1:27" ht="86.25" customHeight="1" x14ac:dyDescent="0.2">
      <c r="A22" s="251" t="s">
        <v>662</v>
      </c>
      <c r="B22" s="251" t="s">
        <v>505</v>
      </c>
      <c r="C22" s="252" t="s">
        <v>506</v>
      </c>
      <c r="D22" s="251" t="s">
        <v>534</v>
      </c>
      <c r="E22" s="251" t="s">
        <v>627</v>
      </c>
      <c r="F22" s="251" t="s">
        <v>628</v>
      </c>
      <c r="G22" s="251" t="s">
        <v>2431</v>
      </c>
      <c r="H22" s="251"/>
      <c r="I22" s="253"/>
      <c r="J22" s="251" t="s">
        <v>572</v>
      </c>
      <c r="K22" s="251" t="s">
        <v>497</v>
      </c>
      <c r="L22" s="246" t="s">
        <v>498</v>
      </c>
      <c r="M22" s="254" t="s">
        <v>706</v>
      </c>
      <c r="AA22" s="223">
        <f>IF(OR(I22="Fail",ISBLANK(I22)),INDEX('Issue Code Table'!C:C,MATCH(L:L,'Issue Code Table'!A:A,0)),IF(K22="Critical",6,IF(K22="Significant",5,IF(K22="Moderate",3,2))))</f>
        <v>4</v>
      </c>
    </row>
    <row r="23" spans="1:27" ht="76.5" x14ac:dyDescent="0.2">
      <c r="A23" s="251" t="s">
        <v>663</v>
      </c>
      <c r="B23" s="251" t="s">
        <v>629</v>
      </c>
      <c r="C23" s="252" t="s">
        <v>630</v>
      </c>
      <c r="D23" s="251" t="s">
        <v>534</v>
      </c>
      <c r="E23" s="251" t="s">
        <v>2434</v>
      </c>
      <c r="F23" s="251" t="s">
        <v>2433</v>
      </c>
      <c r="G23" s="251" t="s">
        <v>2432</v>
      </c>
      <c r="H23" s="251"/>
      <c r="I23" s="253"/>
      <c r="J23" s="251" t="s">
        <v>558</v>
      </c>
      <c r="K23" s="251" t="s">
        <v>492</v>
      </c>
      <c r="L23" s="246" t="s">
        <v>708</v>
      </c>
      <c r="M23" s="247" t="s">
        <v>709</v>
      </c>
      <c r="AA23" s="223">
        <f>IF(OR(I23="Fail",ISBLANK(I23)),INDEX('Issue Code Table'!C:C,MATCH(L:L,'Issue Code Table'!A:A,0)),IF(K23="Critical",6,IF(K23="Significant",5,IF(K23="Moderate",3,2))))</f>
        <v>6</v>
      </c>
    </row>
    <row r="24" spans="1:27" ht="74.25" customHeight="1" x14ac:dyDescent="0.2">
      <c r="A24" s="251" t="s">
        <v>664</v>
      </c>
      <c r="B24" s="255" t="s">
        <v>631</v>
      </c>
      <c r="C24" s="255" t="s">
        <v>632</v>
      </c>
      <c r="D24" s="251" t="s">
        <v>534</v>
      </c>
      <c r="E24" s="251" t="s">
        <v>633</v>
      </c>
      <c r="F24" s="255" t="s">
        <v>634</v>
      </c>
      <c r="G24" s="255" t="s">
        <v>2006</v>
      </c>
      <c r="H24" s="251"/>
      <c r="I24" s="253"/>
      <c r="J24" s="252" t="s">
        <v>558</v>
      </c>
      <c r="K24" s="251" t="s">
        <v>622</v>
      </c>
      <c r="L24" s="246" t="s">
        <v>1724</v>
      </c>
      <c r="M24" s="251" t="s">
        <v>1723</v>
      </c>
      <c r="AA24" s="223" t="e">
        <f>IF(OR(I24="Fail",ISBLANK(I24)),INDEX('Issue Code Table'!C:C,MATCH(L:L,'Issue Code Table'!A:A,0)),IF(K24="Critical",6,IF(K24="Significant",5,IF(K24="Moderate",3,2))))</f>
        <v>#N/A</v>
      </c>
    </row>
    <row r="25" spans="1:27" ht="87" customHeight="1" x14ac:dyDescent="0.2">
      <c r="A25" s="251" t="s">
        <v>665</v>
      </c>
      <c r="B25" s="251" t="s">
        <v>1734</v>
      </c>
      <c r="C25" s="252" t="s">
        <v>1735</v>
      </c>
      <c r="D25" s="251" t="s">
        <v>534</v>
      </c>
      <c r="E25" s="251" t="s">
        <v>636</v>
      </c>
      <c r="F25" s="251" t="s">
        <v>1736</v>
      </c>
      <c r="G25" s="251" t="s">
        <v>1737</v>
      </c>
      <c r="H25" s="251"/>
      <c r="I25" s="253"/>
      <c r="J25" s="251" t="s">
        <v>558</v>
      </c>
      <c r="K25" s="251" t="s">
        <v>497</v>
      </c>
      <c r="L25" s="246" t="s">
        <v>637</v>
      </c>
      <c r="M25" s="247" t="s">
        <v>1726</v>
      </c>
      <c r="AA25" s="223">
        <f>IF(OR(I25="Fail",ISBLANK(I25)),INDEX('Issue Code Table'!C:C,MATCH(L:L,'Issue Code Table'!A:A,0)),IF(K25="Critical",6,IF(K25="Significant",5,IF(K25="Moderate",3,2))))</f>
        <v>4</v>
      </c>
    </row>
    <row r="26" spans="1:27" ht="121.5" customHeight="1" x14ac:dyDescent="0.2">
      <c r="A26" s="251" t="s">
        <v>2013</v>
      </c>
      <c r="B26" s="248" t="s">
        <v>519</v>
      </c>
      <c r="C26" s="249" t="s">
        <v>520</v>
      </c>
      <c r="D26" s="251" t="s">
        <v>534</v>
      </c>
      <c r="E26" s="250" t="s">
        <v>638</v>
      </c>
      <c r="F26" s="250" t="s">
        <v>639</v>
      </c>
      <c r="G26" s="250" t="s">
        <v>640</v>
      </c>
      <c r="H26" s="251"/>
      <c r="I26" s="253"/>
      <c r="J26" s="256" t="s">
        <v>572</v>
      </c>
      <c r="K26" s="251" t="s">
        <v>497</v>
      </c>
      <c r="L26" s="246" t="s">
        <v>641</v>
      </c>
      <c r="M26" s="247" t="s">
        <v>710</v>
      </c>
      <c r="AA26" s="223">
        <f>IF(OR(I26="Fail",ISBLANK(I26)),INDEX('Issue Code Table'!C:C,MATCH(L:L,'Issue Code Table'!A:A,0)),IF(K26="Critical",6,IF(K26="Significant",5,IF(K26="Moderate",3,2))))</f>
        <v>2</v>
      </c>
    </row>
    <row r="27" spans="1:27" x14ac:dyDescent="0.2">
      <c r="A27" s="225"/>
      <c r="B27" s="225"/>
      <c r="C27" s="225"/>
      <c r="D27" s="225"/>
      <c r="E27" s="225"/>
      <c r="F27" s="225"/>
      <c r="G27" s="225"/>
      <c r="H27" s="237"/>
      <c r="I27" s="225"/>
      <c r="J27" s="225"/>
      <c r="K27" s="225"/>
      <c r="L27" s="225"/>
      <c r="M27" s="225"/>
      <c r="AA27" s="225"/>
    </row>
    <row r="28" spans="1:27" hidden="1" x14ac:dyDescent="0.2">
      <c r="H28" s="238" t="s">
        <v>39</v>
      </c>
      <c r="AA28" s="224"/>
    </row>
    <row r="29" spans="1:27" hidden="1" x14ac:dyDescent="0.2">
      <c r="H29" s="238" t="s">
        <v>40</v>
      </c>
    </row>
    <row r="30" spans="1:27" hidden="1" x14ac:dyDescent="0.2">
      <c r="H30" s="238" t="s">
        <v>42</v>
      </c>
    </row>
    <row r="31" spans="1:27" ht="12.75" hidden="1" customHeight="1" x14ac:dyDescent="0.2">
      <c r="H31" s="238" t="s">
        <v>41</v>
      </c>
    </row>
    <row r="32" spans="1:27" hidden="1" x14ac:dyDescent="0.2"/>
    <row r="33" spans="8:8" hidden="1" x14ac:dyDescent="0.2">
      <c r="H33" s="238" t="s">
        <v>642</v>
      </c>
    </row>
    <row r="34" spans="8:8" hidden="1" x14ac:dyDescent="0.2">
      <c r="H34" s="238" t="s">
        <v>559</v>
      </c>
    </row>
    <row r="35" spans="8:8" hidden="1" x14ac:dyDescent="0.2">
      <c r="H35" s="238" t="s">
        <v>492</v>
      </c>
    </row>
    <row r="36" spans="8:8" hidden="1" x14ac:dyDescent="0.2">
      <c r="H36" s="238" t="s">
        <v>497</v>
      </c>
    </row>
    <row r="37" spans="8:8" hidden="1" x14ac:dyDescent="0.2">
      <c r="H37" s="238" t="s">
        <v>622</v>
      </c>
    </row>
  </sheetData>
  <sheetCalcPr fullCalcOnLoad="1"/>
  <protectedRanges>
    <protectedRange password="E1A2" sqref="AA2" name="Range1"/>
    <protectedRange password="E1A2" sqref="L2:M2" name="Range1_5_1_2"/>
    <protectedRange password="E1A2" sqref="L3" name="Range1_1_3"/>
    <protectedRange password="E1A2" sqref="L13:M13" name="Range1_3_1"/>
  </protectedRanges>
  <autoFilter ref="A2:M26"/>
  <conditionalFormatting sqref="I3:I26">
    <cfRule type="cellIs" dxfId="14" priority="11" stopIfTrue="1" operator="equal">
      <formula>"Fail"</formula>
    </cfRule>
    <cfRule type="cellIs" dxfId="13" priority="16" stopIfTrue="1" operator="equal">
      <formula>"Pass"</formula>
    </cfRule>
    <cfRule type="cellIs" dxfId="12" priority="17" stopIfTrue="1" operator="equal">
      <formula>"Info"</formula>
    </cfRule>
  </conditionalFormatting>
  <conditionalFormatting sqref="L3:L26">
    <cfRule type="expression" dxfId="11" priority="39" stopIfTrue="1">
      <formula>ISERROR(AA3)</formula>
    </cfRule>
  </conditionalFormatting>
  <conditionalFormatting sqref="I13">
    <cfRule type="cellIs" dxfId="10" priority="1" operator="equal">
      <formula>"Pass"</formula>
    </cfRule>
    <cfRule type="cellIs" dxfId="9" priority="2" operator="equal">
      <formula>"Fail"</formula>
    </cfRule>
    <cfRule type="cellIs" dxfId="8" priority="3" operator="equal">
      <formula>"Info"</formula>
    </cfRule>
  </conditionalFormatting>
  <dataValidations count="4">
    <dataValidation type="list" allowBlank="1" showInputMessage="1" showErrorMessage="1" sqref="I3:I26">
      <formula1>$H$28:$H$31</formula1>
    </dataValidation>
    <dataValidation type="list" allowBlank="1" showInputMessage="1" showErrorMessage="1" sqref="K3:K12 K14:K26">
      <formula1>$H$34:$H$37</formula1>
    </dataValidation>
    <dataValidation type="list" allowBlank="1" showInputMessage="1" showErrorMessage="1" sqref="J26">
      <formula1>#REF!</formula1>
    </dataValidation>
    <dataValidation type="list" allowBlank="1" showInputMessage="1" showErrorMessage="1" sqref="K13">
      <formula1>$H$34:$H$37</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tint="-0.249977111117893"/>
  </sheetPr>
  <dimension ref="A1:AA91"/>
  <sheetViews>
    <sheetView topLeftCell="Q1" zoomScale="80" zoomScaleNormal="80" workbookViewId="0">
      <pane ySplit="2" topLeftCell="A5" activePane="bottomLeft" state="frozen"/>
      <selection activeCell="O1" sqref="O1"/>
      <selection pane="bottomLeft" activeCell="T10" sqref="T10"/>
    </sheetView>
  </sheetViews>
  <sheetFormatPr defaultColWidth="11.42578125" defaultRowHeight="12.75" x14ac:dyDescent="0.2"/>
  <cols>
    <col min="1" max="1" width="12.28515625" style="63" customWidth="1"/>
    <col min="2" max="2" width="10" style="63" customWidth="1"/>
    <col min="3" max="3" width="14.7109375" style="67" customWidth="1"/>
    <col min="4" max="4" width="12.28515625" style="63" customWidth="1"/>
    <col min="5" max="5" width="23.7109375" style="63" customWidth="1"/>
    <col min="6" max="6" width="32.5703125" style="63" customWidth="1"/>
    <col min="7" max="7" width="45.5703125" style="63" customWidth="1"/>
    <col min="8" max="8" width="42.7109375" style="76" customWidth="1"/>
    <col min="9" max="9" width="23" style="63" customWidth="1"/>
    <col min="10" max="10" width="15.7109375" style="63" customWidth="1"/>
    <col min="11" max="11" width="20.7109375" style="63" customWidth="1"/>
    <col min="12" max="14" width="23" style="63" customWidth="1"/>
    <col min="15" max="15" width="69.7109375" style="63" customWidth="1"/>
    <col min="16" max="16" width="3.42578125" style="63" customWidth="1"/>
    <col min="17" max="17" width="14.7109375" style="63" customWidth="1"/>
    <col min="18" max="18" width="23" style="63" customWidth="1"/>
    <col min="19" max="19" width="43.7109375" style="63" customWidth="1"/>
    <col min="20" max="20" width="43.28515625" style="63" customWidth="1"/>
    <col min="21" max="26" width="11.42578125" style="63"/>
    <col min="27" max="27" width="11" style="63" hidden="1" customWidth="1"/>
    <col min="28" max="16384" width="11.42578125" style="63"/>
  </cols>
  <sheetData>
    <row r="1" spans="1:27" x14ac:dyDescent="0.2">
      <c r="A1" s="201" t="s">
        <v>689</v>
      </c>
      <c r="B1" s="211"/>
      <c r="C1" s="211"/>
      <c r="D1" s="211"/>
      <c r="E1" s="211"/>
      <c r="F1" s="211"/>
      <c r="G1" s="211"/>
      <c r="H1" s="211"/>
      <c r="I1" s="211"/>
      <c r="J1" s="211"/>
      <c r="K1" s="211"/>
      <c r="L1" s="211"/>
      <c r="M1" s="211"/>
      <c r="N1" s="211"/>
      <c r="O1" s="211"/>
      <c r="P1" s="211"/>
      <c r="Q1" s="211"/>
      <c r="R1" s="211"/>
      <c r="S1" s="211"/>
      <c r="T1" s="211"/>
      <c r="AA1" s="211"/>
    </row>
    <row r="2" spans="1:27" ht="42.75" customHeight="1" x14ac:dyDescent="0.2">
      <c r="A2" s="62" t="s">
        <v>78</v>
      </c>
      <c r="B2" s="205" t="s">
        <v>79</v>
      </c>
      <c r="C2" s="206" t="s">
        <v>2494</v>
      </c>
      <c r="D2" s="205" t="s">
        <v>80</v>
      </c>
      <c r="E2" s="205" t="s">
        <v>83</v>
      </c>
      <c r="F2" s="205" t="s">
        <v>89</v>
      </c>
      <c r="G2" s="205" t="s">
        <v>2495</v>
      </c>
      <c r="H2" s="207" t="s">
        <v>87</v>
      </c>
      <c r="I2" s="207" t="s">
        <v>84</v>
      </c>
      <c r="J2" s="207" t="s">
        <v>85</v>
      </c>
      <c r="K2" s="208" t="s">
        <v>2513</v>
      </c>
      <c r="L2" s="207" t="s">
        <v>86</v>
      </c>
      <c r="M2" s="207" t="s">
        <v>694</v>
      </c>
      <c r="N2" s="207" t="s">
        <v>695</v>
      </c>
      <c r="O2" s="207" t="s">
        <v>699</v>
      </c>
      <c r="P2" s="84"/>
      <c r="Q2" s="209" t="s">
        <v>81</v>
      </c>
      <c r="R2" s="210" t="s">
        <v>82</v>
      </c>
      <c r="S2" s="210" t="s">
        <v>90</v>
      </c>
      <c r="T2" s="210" t="s">
        <v>88</v>
      </c>
      <c r="AA2" s="197" t="s">
        <v>555</v>
      </c>
    </row>
    <row r="3" spans="1:27" ht="95.25" customHeight="1" x14ac:dyDescent="0.2">
      <c r="A3" s="257" t="s">
        <v>2014</v>
      </c>
      <c r="B3" s="81" t="s">
        <v>503</v>
      </c>
      <c r="C3" s="82" t="s">
        <v>504</v>
      </c>
      <c r="D3" s="75" t="s">
        <v>534</v>
      </c>
      <c r="E3" s="251" t="s">
        <v>112</v>
      </c>
      <c r="F3" s="251" t="s">
        <v>189</v>
      </c>
      <c r="G3" s="251" t="s">
        <v>2113</v>
      </c>
      <c r="H3" s="251" t="s">
        <v>2091</v>
      </c>
      <c r="I3" s="74"/>
      <c r="J3" s="68"/>
      <c r="K3" s="74" t="s">
        <v>433</v>
      </c>
      <c r="L3" s="65"/>
      <c r="M3" s="65" t="s">
        <v>492</v>
      </c>
      <c r="N3" s="65" t="s">
        <v>1728</v>
      </c>
      <c r="O3" s="65" t="s">
        <v>1727</v>
      </c>
      <c r="P3" s="85"/>
      <c r="Q3" s="75">
        <v>1</v>
      </c>
      <c r="R3" s="78" t="s">
        <v>333</v>
      </c>
      <c r="S3" s="251" t="s">
        <v>264</v>
      </c>
      <c r="T3" s="279" t="s">
        <v>329</v>
      </c>
      <c r="AA3" s="198" t="e">
        <f>IF(OR(J3="Fail",ISBLANK(J3)),INDEX('Issue Code Table'!C:C,MATCH(N:N,'Issue Code Table'!A:A,0)),IF(M3="Critical",6,IF(M3="Significant",5,IF(M3="Moderate",3,2))))</f>
        <v>#N/A</v>
      </c>
    </row>
    <row r="4" spans="1:27" ht="86.25" customHeight="1" x14ac:dyDescent="0.2">
      <c r="A4" s="257" t="s">
        <v>2015</v>
      </c>
      <c r="B4" s="81" t="s">
        <v>517</v>
      </c>
      <c r="C4" s="82" t="s">
        <v>518</v>
      </c>
      <c r="D4" s="75" t="s">
        <v>93</v>
      </c>
      <c r="E4" s="251" t="s">
        <v>113</v>
      </c>
      <c r="F4" s="251" t="s">
        <v>190</v>
      </c>
      <c r="G4" s="251" t="s">
        <v>2436</v>
      </c>
      <c r="H4" s="251" t="s">
        <v>2435</v>
      </c>
      <c r="I4" s="74"/>
      <c r="J4" s="68"/>
      <c r="K4" s="74" t="s">
        <v>435</v>
      </c>
      <c r="L4" s="65"/>
      <c r="M4" s="65" t="s">
        <v>492</v>
      </c>
      <c r="N4" s="65" t="s">
        <v>500</v>
      </c>
      <c r="O4" s="65" t="s">
        <v>720</v>
      </c>
      <c r="P4" s="85"/>
      <c r="Q4" s="75">
        <v>1</v>
      </c>
      <c r="R4" s="78" t="s">
        <v>334</v>
      </c>
      <c r="S4" s="251" t="s">
        <v>265</v>
      </c>
      <c r="T4" s="279" t="s">
        <v>434</v>
      </c>
      <c r="AA4" s="198">
        <f>IF(OR(J4="Fail",ISBLANK(J4)),INDEX('Issue Code Table'!C:C,MATCH(N:N,'Issue Code Table'!A:A,0)),IF(M4="Critical",6,IF(M4="Significant",5,IF(M4="Moderate",3,2))))</f>
        <v>6</v>
      </c>
    </row>
    <row r="5" spans="1:27" ht="76.5" customHeight="1" x14ac:dyDescent="0.2">
      <c r="A5" s="257" t="s">
        <v>2016</v>
      </c>
      <c r="B5" s="81" t="s">
        <v>513</v>
      </c>
      <c r="C5" s="82" t="s">
        <v>514</v>
      </c>
      <c r="D5" s="75" t="s">
        <v>93</v>
      </c>
      <c r="E5" s="251" t="s">
        <v>114</v>
      </c>
      <c r="F5" s="251" t="s">
        <v>191</v>
      </c>
      <c r="G5" s="251" t="s">
        <v>331</v>
      </c>
      <c r="H5" s="251" t="s">
        <v>436</v>
      </c>
      <c r="I5" s="74"/>
      <c r="J5" s="68"/>
      <c r="K5" s="74" t="s">
        <v>437</v>
      </c>
      <c r="L5" s="65"/>
      <c r="M5" s="65" t="s">
        <v>497</v>
      </c>
      <c r="N5" s="65" t="s">
        <v>495</v>
      </c>
      <c r="O5" s="65" t="s">
        <v>713</v>
      </c>
      <c r="P5" s="85"/>
      <c r="Q5" s="75">
        <v>1</v>
      </c>
      <c r="R5" s="78" t="s">
        <v>376</v>
      </c>
      <c r="S5" s="251" t="s">
        <v>266</v>
      </c>
      <c r="T5" s="279" t="s">
        <v>2183</v>
      </c>
      <c r="AA5" s="198">
        <f>IF(OR(J5="Fail",ISBLANK(J5)),INDEX('Issue Code Table'!C:C,MATCH(N:N,'Issue Code Table'!A:A,0)),IF(M5="Critical",6,IF(M5="Significant",5,IF(M5="Moderate",3,2))))</f>
        <v>6</v>
      </c>
    </row>
    <row r="6" spans="1:27" ht="78" customHeight="1" x14ac:dyDescent="0.2">
      <c r="A6" s="257" t="s">
        <v>2017</v>
      </c>
      <c r="B6" s="81" t="s">
        <v>515</v>
      </c>
      <c r="C6" s="82" t="s">
        <v>516</v>
      </c>
      <c r="D6" s="75" t="s">
        <v>534</v>
      </c>
      <c r="E6" s="251" t="s">
        <v>115</v>
      </c>
      <c r="F6" s="251" t="s">
        <v>192</v>
      </c>
      <c r="G6" s="251" t="s">
        <v>2114</v>
      </c>
      <c r="H6" s="251" t="s">
        <v>438</v>
      </c>
      <c r="I6" s="74"/>
      <c r="J6" s="68"/>
      <c r="K6" s="74" t="s">
        <v>439</v>
      </c>
      <c r="L6" s="65"/>
      <c r="M6" s="65" t="s">
        <v>492</v>
      </c>
      <c r="N6" s="65" t="s">
        <v>496</v>
      </c>
      <c r="O6" s="65" t="s">
        <v>715</v>
      </c>
      <c r="P6" s="85"/>
      <c r="Q6" s="75">
        <v>2</v>
      </c>
      <c r="R6" s="78" t="s">
        <v>377</v>
      </c>
      <c r="S6" s="251" t="s">
        <v>267</v>
      </c>
      <c r="T6" s="279" t="s">
        <v>2184</v>
      </c>
      <c r="AA6" s="198">
        <f>IF(OR(J6="Fail",ISBLANK(J6)),INDEX('Issue Code Table'!C:C,MATCH(N:N,'Issue Code Table'!A:A,0)),IF(M6="Critical",6,IF(M6="Significant",5,IF(M6="Moderate",3,2))))</f>
        <v>5</v>
      </c>
    </row>
    <row r="7" spans="1:27" ht="75.75" customHeight="1" x14ac:dyDescent="0.2">
      <c r="A7" s="257" t="s">
        <v>2018</v>
      </c>
      <c r="B7" s="81" t="s">
        <v>515</v>
      </c>
      <c r="C7" s="82" t="s">
        <v>516</v>
      </c>
      <c r="D7" s="75" t="s">
        <v>534</v>
      </c>
      <c r="E7" s="251" t="s">
        <v>116</v>
      </c>
      <c r="F7" s="251" t="s">
        <v>193</v>
      </c>
      <c r="G7" s="251" t="s">
        <v>332</v>
      </c>
      <c r="H7" s="251" t="s">
        <v>2437</v>
      </c>
      <c r="I7" s="74"/>
      <c r="J7" s="68"/>
      <c r="K7" s="74" t="s">
        <v>440</v>
      </c>
      <c r="L7" s="65"/>
      <c r="M7" s="65" t="s">
        <v>492</v>
      </c>
      <c r="N7" s="65" t="s">
        <v>496</v>
      </c>
      <c r="O7" s="65" t="s">
        <v>715</v>
      </c>
      <c r="P7" s="85"/>
      <c r="Q7" s="75">
        <v>2</v>
      </c>
      <c r="R7" s="78" t="s">
        <v>378</v>
      </c>
      <c r="S7" s="251" t="s">
        <v>268</v>
      </c>
      <c r="T7" s="279" t="s">
        <v>330</v>
      </c>
      <c r="AA7" s="198">
        <f>IF(OR(J7="Fail",ISBLANK(J7)),INDEX('Issue Code Table'!C:C,MATCH(N:N,'Issue Code Table'!A:A,0)),IF(M7="Critical",6,IF(M7="Significant",5,IF(M7="Moderate",3,2))))</f>
        <v>5</v>
      </c>
    </row>
    <row r="8" spans="1:27" ht="93.75" customHeight="1" x14ac:dyDescent="0.2">
      <c r="A8" s="257" t="s">
        <v>2019</v>
      </c>
      <c r="B8" s="81" t="s">
        <v>515</v>
      </c>
      <c r="C8" s="82" t="s">
        <v>516</v>
      </c>
      <c r="D8" s="75" t="s">
        <v>534</v>
      </c>
      <c r="E8" s="251" t="s">
        <v>117</v>
      </c>
      <c r="F8" s="251" t="s">
        <v>194</v>
      </c>
      <c r="G8" s="251" t="s">
        <v>441</v>
      </c>
      <c r="H8" s="251" t="s">
        <v>335</v>
      </c>
      <c r="I8" s="74"/>
      <c r="J8" s="68"/>
      <c r="K8" s="74" t="s">
        <v>442</v>
      </c>
      <c r="L8" s="65"/>
      <c r="M8" s="65" t="s">
        <v>492</v>
      </c>
      <c r="N8" s="65" t="s">
        <v>494</v>
      </c>
      <c r="O8" s="65" t="s">
        <v>703</v>
      </c>
      <c r="P8" s="85"/>
      <c r="Q8" s="75">
        <v>2</v>
      </c>
      <c r="R8" s="78" t="s">
        <v>379</v>
      </c>
      <c r="S8" s="251" t="s">
        <v>269</v>
      </c>
      <c r="T8" s="279" t="s">
        <v>443</v>
      </c>
      <c r="AA8" s="198">
        <f>IF(OR(J8="Fail",ISBLANK(J8)),INDEX('Issue Code Table'!C:C,MATCH(N:N,'Issue Code Table'!A:A,0)),IF(M8="Critical",6,IF(M8="Significant",5,IF(M8="Moderate",3,2))))</f>
        <v>5</v>
      </c>
    </row>
    <row r="9" spans="1:27" ht="93" customHeight="1" x14ac:dyDescent="0.2">
      <c r="A9" s="257" t="s">
        <v>2020</v>
      </c>
      <c r="B9" s="81" t="s">
        <v>519</v>
      </c>
      <c r="C9" s="82" t="s">
        <v>520</v>
      </c>
      <c r="D9" s="75" t="s">
        <v>93</v>
      </c>
      <c r="E9" s="251" t="s">
        <v>118</v>
      </c>
      <c r="F9" s="251" t="s">
        <v>195</v>
      </c>
      <c r="G9" s="251" t="s">
        <v>2115</v>
      </c>
      <c r="H9" s="251" t="s">
        <v>2438</v>
      </c>
      <c r="I9" s="74"/>
      <c r="J9" s="68"/>
      <c r="K9" s="74" t="s">
        <v>444</v>
      </c>
      <c r="L9" s="65"/>
      <c r="M9" s="65" t="s">
        <v>497</v>
      </c>
      <c r="N9" s="65" t="s">
        <v>498</v>
      </c>
      <c r="O9" s="65" t="s">
        <v>706</v>
      </c>
      <c r="P9" s="85"/>
      <c r="Q9" s="75">
        <v>3.1</v>
      </c>
      <c r="R9" s="78" t="s">
        <v>94</v>
      </c>
      <c r="S9" s="251" t="s">
        <v>270</v>
      </c>
      <c r="T9" s="279" t="s">
        <v>2185</v>
      </c>
      <c r="AA9" s="198">
        <f>IF(OR(J9="Fail",ISBLANK(J9)),INDEX('Issue Code Table'!C:C,MATCH(N:N,'Issue Code Table'!A:A,0)),IF(M9="Critical",6,IF(M9="Significant",5,IF(M9="Moderate",3,2))))</f>
        <v>4</v>
      </c>
    </row>
    <row r="10" spans="1:27" ht="91.5" customHeight="1" x14ac:dyDescent="0.2">
      <c r="A10" s="257" t="s">
        <v>2021</v>
      </c>
      <c r="B10" s="81" t="s">
        <v>521</v>
      </c>
      <c r="C10" s="82" t="s">
        <v>522</v>
      </c>
      <c r="D10" s="75" t="s">
        <v>93</v>
      </c>
      <c r="E10" s="251" t="s">
        <v>119</v>
      </c>
      <c r="F10" s="251" t="s">
        <v>196</v>
      </c>
      <c r="G10" s="251" t="s">
        <v>2116</v>
      </c>
      <c r="H10" s="251" t="s">
        <v>2439</v>
      </c>
      <c r="I10" s="74"/>
      <c r="J10" s="68"/>
      <c r="K10" s="74" t="s">
        <v>445</v>
      </c>
      <c r="L10" s="65"/>
      <c r="M10" s="65" t="s">
        <v>492</v>
      </c>
      <c r="N10" s="65" t="s">
        <v>708</v>
      </c>
      <c r="O10" s="65" t="s">
        <v>721</v>
      </c>
      <c r="P10" s="85"/>
      <c r="Q10" s="75">
        <v>3.1</v>
      </c>
      <c r="R10" s="78" t="s">
        <v>95</v>
      </c>
      <c r="S10" s="251" t="s">
        <v>271</v>
      </c>
      <c r="T10" s="279" t="s">
        <v>2186</v>
      </c>
      <c r="AA10" s="198">
        <f>IF(OR(J10="Fail",ISBLANK(J10)),INDEX('Issue Code Table'!C:C,MATCH(N:N,'Issue Code Table'!A:A,0)),IF(M10="Critical",6,IF(M10="Significant",5,IF(M10="Moderate",3,2))))</f>
        <v>6</v>
      </c>
    </row>
    <row r="11" spans="1:27" ht="112.5" customHeight="1" x14ac:dyDescent="0.2">
      <c r="A11" s="257" t="s">
        <v>2022</v>
      </c>
      <c r="B11" s="81" t="s">
        <v>507</v>
      </c>
      <c r="C11" s="82" t="s">
        <v>508</v>
      </c>
      <c r="D11" s="75" t="s">
        <v>93</v>
      </c>
      <c r="E11" s="251" t="s">
        <v>120</v>
      </c>
      <c r="F11" s="251" t="s">
        <v>2505</v>
      </c>
      <c r="G11" s="251" t="s">
        <v>2117</v>
      </c>
      <c r="H11" s="251" t="s">
        <v>2440</v>
      </c>
      <c r="I11" s="74"/>
      <c r="J11" s="68"/>
      <c r="K11" s="74" t="s">
        <v>446</v>
      </c>
      <c r="L11" s="65"/>
      <c r="M11" s="65" t="s">
        <v>492</v>
      </c>
      <c r="N11" s="65" t="s">
        <v>496</v>
      </c>
      <c r="O11" s="65" t="s">
        <v>715</v>
      </c>
      <c r="P11" s="85"/>
      <c r="Q11" s="75">
        <v>3.1</v>
      </c>
      <c r="R11" s="78" t="s">
        <v>96</v>
      </c>
      <c r="S11" s="251" t="s">
        <v>272</v>
      </c>
      <c r="T11" s="279" t="s">
        <v>2187</v>
      </c>
      <c r="AA11" s="198">
        <f>IF(OR(J11="Fail",ISBLANK(J11)),INDEX('Issue Code Table'!C:C,MATCH(N:N,'Issue Code Table'!A:A,0)),IF(M11="Critical",6,IF(M11="Significant",5,IF(M11="Moderate",3,2))))</f>
        <v>5</v>
      </c>
    </row>
    <row r="12" spans="1:27" ht="75.75" customHeight="1" x14ac:dyDescent="0.2">
      <c r="A12" s="257" t="s">
        <v>2023</v>
      </c>
      <c r="B12" s="81" t="s">
        <v>507</v>
      </c>
      <c r="C12" s="82" t="s">
        <v>508</v>
      </c>
      <c r="D12" s="75" t="s">
        <v>534</v>
      </c>
      <c r="E12" s="251" t="s">
        <v>121</v>
      </c>
      <c r="F12" s="251" t="s">
        <v>197</v>
      </c>
      <c r="G12" s="251" t="s">
        <v>2118</v>
      </c>
      <c r="H12" s="251" t="s">
        <v>552</v>
      </c>
      <c r="I12" s="74"/>
      <c r="J12" s="68"/>
      <c r="K12" s="75" t="s">
        <v>553</v>
      </c>
      <c r="L12" s="65"/>
      <c r="M12" s="65" t="s">
        <v>492</v>
      </c>
      <c r="N12" s="65" t="s">
        <v>496</v>
      </c>
      <c r="O12" s="65" t="s">
        <v>715</v>
      </c>
      <c r="P12" s="85"/>
      <c r="Q12" s="75">
        <v>3.1</v>
      </c>
      <c r="R12" s="78" t="s">
        <v>97</v>
      </c>
      <c r="S12" s="251" t="s">
        <v>273</v>
      </c>
      <c r="T12" s="279" t="s">
        <v>2188</v>
      </c>
      <c r="AA12" s="198">
        <f>IF(OR(J12="Fail",ISBLANK(J12)),INDEX('Issue Code Table'!C:C,MATCH(N:N,'Issue Code Table'!A:A,0)),IF(M12="Critical",6,IF(M12="Significant",5,IF(M12="Moderate",3,2))))</f>
        <v>5</v>
      </c>
    </row>
    <row r="13" spans="1:27" ht="66" customHeight="1" x14ac:dyDescent="0.2">
      <c r="A13" s="257" t="s">
        <v>2024</v>
      </c>
      <c r="B13" s="81" t="s">
        <v>525</v>
      </c>
      <c r="C13" s="82" t="s">
        <v>526</v>
      </c>
      <c r="D13" s="75" t="s">
        <v>93</v>
      </c>
      <c r="E13" s="251" t="s">
        <v>122</v>
      </c>
      <c r="F13" s="251" t="s">
        <v>198</v>
      </c>
      <c r="G13" s="251" t="s">
        <v>2119</v>
      </c>
      <c r="H13" s="251" t="s">
        <v>2441</v>
      </c>
      <c r="I13" s="74"/>
      <c r="J13" s="68"/>
      <c r="K13" s="75" t="s">
        <v>549</v>
      </c>
      <c r="L13" s="65"/>
      <c r="M13" s="65" t="s">
        <v>497</v>
      </c>
      <c r="N13" s="65" t="s">
        <v>717</v>
      </c>
      <c r="O13" s="65" t="s">
        <v>716</v>
      </c>
      <c r="P13" s="85"/>
      <c r="Q13" s="75">
        <v>3.1</v>
      </c>
      <c r="R13" s="78" t="s">
        <v>98</v>
      </c>
      <c r="S13" s="251" t="s">
        <v>274</v>
      </c>
      <c r="T13" s="279" t="s">
        <v>2189</v>
      </c>
      <c r="AA13" s="198">
        <f>IF(OR(J13="Fail",ISBLANK(J13)),INDEX('Issue Code Table'!C:C,MATCH(N:N,'Issue Code Table'!A:A,0)),IF(M13="Critical",6,IF(M13="Significant",5,IF(M13="Moderate",3,2))))</f>
        <v>5</v>
      </c>
    </row>
    <row r="14" spans="1:27" ht="110.25" customHeight="1" x14ac:dyDescent="0.2">
      <c r="A14" s="257" t="s">
        <v>2025</v>
      </c>
      <c r="B14" s="81" t="s">
        <v>519</v>
      </c>
      <c r="C14" s="82" t="s">
        <v>520</v>
      </c>
      <c r="D14" s="75" t="s">
        <v>534</v>
      </c>
      <c r="E14" s="251" t="s">
        <v>123</v>
      </c>
      <c r="F14" s="251" t="s">
        <v>199</v>
      </c>
      <c r="G14" s="251" t="s">
        <v>2120</v>
      </c>
      <c r="H14" s="251" t="s">
        <v>1952</v>
      </c>
      <c r="I14" s="74"/>
      <c r="J14" s="68"/>
      <c r="K14" s="75" t="s">
        <v>550</v>
      </c>
      <c r="L14" s="65"/>
      <c r="M14" s="65" t="s">
        <v>492</v>
      </c>
      <c r="N14" s="65" t="s">
        <v>496</v>
      </c>
      <c r="O14" s="65" t="s">
        <v>715</v>
      </c>
      <c r="P14" s="85"/>
      <c r="Q14" s="75">
        <v>3.1</v>
      </c>
      <c r="R14" s="78" t="s">
        <v>99</v>
      </c>
      <c r="S14" s="251" t="s">
        <v>275</v>
      </c>
      <c r="T14" s="279" t="s">
        <v>2190</v>
      </c>
      <c r="AA14" s="198">
        <f>IF(OR(J14="Fail",ISBLANK(J14)),INDEX('Issue Code Table'!C:C,MATCH(N:N,'Issue Code Table'!A:A,0)),IF(M14="Critical",6,IF(M14="Significant",5,IF(M14="Moderate",3,2))))</f>
        <v>5</v>
      </c>
    </row>
    <row r="15" spans="1:27" ht="84.75" customHeight="1" x14ac:dyDescent="0.2">
      <c r="A15" s="257" t="s">
        <v>2026</v>
      </c>
      <c r="B15" s="81" t="s">
        <v>523</v>
      </c>
      <c r="C15" s="82" t="s">
        <v>524</v>
      </c>
      <c r="D15" s="75" t="s">
        <v>93</v>
      </c>
      <c r="E15" s="251" t="s">
        <v>124</v>
      </c>
      <c r="F15" s="251" t="s">
        <v>200</v>
      </c>
      <c r="G15" s="251" t="s">
        <v>2121</v>
      </c>
      <c r="H15" s="251" t="s">
        <v>1953</v>
      </c>
      <c r="I15" s="74"/>
      <c r="J15" s="68"/>
      <c r="K15" s="75" t="s">
        <v>551</v>
      </c>
      <c r="L15" s="65"/>
      <c r="M15" s="65" t="s">
        <v>492</v>
      </c>
      <c r="N15" s="65" t="s">
        <v>578</v>
      </c>
      <c r="O15" s="65" t="s">
        <v>722</v>
      </c>
      <c r="P15" s="85"/>
      <c r="Q15" s="75">
        <v>3.1</v>
      </c>
      <c r="R15" s="78" t="s">
        <v>100</v>
      </c>
      <c r="S15" s="251" t="s">
        <v>276</v>
      </c>
      <c r="T15" s="279" t="s">
        <v>2191</v>
      </c>
      <c r="AA15" s="198">
        <f>IF(OR(J15="Fail",ISBLANK(J15)),INDEX('Issue Code Table'!C:C,MATCH(N:N,'Issue Code Table'!A:A,0)),IF(M15="Critical",6,IF(M15="Significant",5,IF(M15="Moderate",3,2))))</f>
        <v>7</v>
      </c>
    </row>
    <row r="16" spans="1:27" ht="73.5" customHeight="1" x14ac:dyDescent="0.2">
      <c r="A16" s="257" t="s">
        <v>2027</v>
      </c>
      <c r="B16" s="81" t="s">
        <v>523</v>
      </c>
      <c r="C16" s="82" t="s">
        <v>524</v>
      </c>
      <c r="D16" s="75" t="s">
        <v>93</v>
      </c>
      <c r="E16" s="251" t="s">
        <v>125</v>
      </c>
      <c r="F16" s="251" t="s">
        <v>201</v>
      </c>
      <c r="G16" s="251" t="s">
        <v>2122</v>
      </c>
      <c r="H16" s="251" t="s">
        <v>2442</v>
      </c>
      <c r="I16" s="74"/>
      <c r="J16" s="68"/>
      <c r="K16" s="75" t="s">
        <v>548</v>
      </c>
      <c r="L16" s="65"/>
      <c r="M16" s="65" t="s">
        <v>492</v>
      </c>
      <c r="N16" s="65" t="s">
        <v>578</v>
      </c>
      <c r="O16" s="65" t="s">
        <v>722</v>
      </c>
      <c r="P16" s="85"/>
      <c r="Q16" s="75">
        <v>3.1</v>
      </c>
      <c r="R16" s="78" t="s">
        <v>101</v>
      </c>
      <c r="S16" s="251" t="s">
        <v>277</v>
      </c>
      <c r="T16" s="279" t="s">
        <v>2192</v>
      </c>
      <c r="AA16" s="198">
        <f>IF(OR(J16="Fail",ISBLANK(J16)),INDEX('Issue Code Table'!C:C,MATCH(N:N,'Issue Code Table'!A:A,0)),IF(M16="Critical",6,IF(M16="Significant",5,IF(M16="Moderate",3,2))))</f>
        <v>7</v>
      </c>
    </row>
    <row r="17" spans="1:27" ht="63" customHeight="1" x14ac:dyDescent="0.2">
      <c r="A17" s="257" t="s">
        <v>2028</v>
      </c>
      <c r="B17" s="81" t="s">
        <v>511</v>
      </c>
      <c r="C17" s="82" t="s">
        <v>512</v>
      </c>
      <c r="D17" s="75" t="s">
        <v>93</v>
      </c>
      <c r="E17" s="251" t="s">
        <v>126</v>
      </c>
      <c r="F17" s="251" t="s">
        <v>202</v>
      </c>
      <c r="G17" s="251" t="s">
        <v>2123</v>
      </c>
      <c r="H17" s="251" t="s">
        <v>2443</v>
      </c>
      <c r="I17" s="74"/>
      <c r="J17" s="68"/>
      <c r="K17" s="75" t="s">
        <v>547</v>
      </c>
      <c r="L17" s="65"/>
      <c r="M17" s="65" t="s">
        <v>492</v>
      </c>
      <c r="N17" s="65" t="s">
        <v>502</v>
      </c>
      <c r="O17" s="65" t="s">
        <v>718</v>
      </c>
      <c r="P17" s="85"/>
      <c r="Q17" s="75">
        <v>3.1</v>
      </c>
      <c r="R17" s="78" t="s">
        <v>102</v>
      </c>
      <c r="S17" s="251" t="s">
        <v>278</v>
      </c>
      <c r="T17" s="279" t="s">
        <v>2193</v>
      </c>
      <c r="AA17" s="198">
        <f>IF(OR(J17="Fail",ISBLANK(J17)),INDEX('Issue Code Table'!C:C,MATCH(N:N,'Issue Code Table'!A:A,0)),IF(M17="Critical",6,IF(M17="Significant",5,IF(M17="Moderate",3,2))))</f>
        <v>5</v>
      </c>
    </row>
    <row r="18" spans="1:27" ht="72.75" customHeight="1" x14ac:dyDescent="0.2">
      <c r="A18" s="257" t="s">
        <v>2029</v>
      </c>
      <c r="B18" s="81" t="s">
        <v>523</v>
      </c>
      <c r="C18" s="82" t="s">
        <v>524</v>
      </c>
      <c r="D18" s="75" t="s">
        <v>93</v>
      </c>
      <c r="E18" s="251" t="s">
        <v>127</v>
      </c>
      <c r="F18" s="251" t="s">
        <v>203</v>
      </c>
      <c r="G18" s="251" t="s">
        <v>2124</v>
      </c>
      <c r="H18" s="251" t="s">
        <v>2444</v>
      </c>
      <c r="I18" s="74"/>
      <c r="J18" s="68"/>
      <c r="K18" s="75" t="s">
        <v>546</v>
      </c>
      <c r="L18" s="65"/>
      <c r="M18" s="65" t="s">
        <v>497</v>
      </c>
      <c r="N18" s="65" t="s">
        <v>717</v>
      </c>
      <c r="O18" s="65" t="s">
        <v>716</v>
      </c>
      <c r="P18" s="85"/>
      <c r="Q18" s="75">
        <v>3.1</v>
      </c>
      <c r="R18" s="78" t="s">
        <v>103</v>
      </c>
      <c r="S18" s="251" t="s">
        <v>279</v>
      </c>
      <c r="T18" s="279" t="s">
        <v>2194</v>
      </c>
      <c r="AA18" s="198">
        <f>IF(OR(J18="Fail",ISBLANK(J18)),INDEX('Issue Code Table'!C:C,MATCH(N:N,'Issue Code Table'!A:A,0)),IF(M18="Critical",6,IF(M18="Significant",5,IF(M18="Moderate",3,2))))</f>
        <v>5</v>
      </c>
    </row>
    <row r="19" spans="1:27" ht="78" customHeight="1" x14ac:dyDescent="0.2">
      <c r="A19" s="257" t="s">
        <v>2030</v>
      </c>
      <c r="B19" s="81" t="s">
        <v>507</v>
      </c>
      <c r="C19" s="82" t="s">
        <v>508</v>
      </c>
      <c r="D19" s="75" t="s">
        <v>93</v>
      </c>
      <c r="E19" s="251" t="s">
        <v>128</v>
      </c>
      <c r="F19" s="251" t="s">
        <v>204</v>
      </c>
      <c r="G19" s="251" t="s">
        <v>2125</v>
      </c>
      <c r="H19" s="251" t="s">
        <v>2445</v>
      </c>
      <c r="I19" s="74"/>
      <c r="J19" s="68"/>
      <c r="K19" s="75" t="s">
        <v>545</v>
      </c>
      <c r="L19" s="65"/>
      <c r="M19" s="65" t="s">
        <v>492</v>
      </c>
      <c r="N19" s="65" t="s">
        <v>502</v>
      </c>
      <c r="O19" s="65" t="s">
        <v>718</v>
      </c>
      <c r="P19" s="85"/>
      <c r="Q19" s="75">
        <v>3.1</v>
      </c>
      <c r="R19" s="78" t="s">
        <v>104</v>
      </c>
      <c r="S19" s="251" t="s">
        <v>280</v>
      </c>
      <c r="T19" s="279" t="s">
        <v>2195</v>
      </c>
      <c r="AA19" s="198">
        <f>IF(OR(J19="Fail",ISBLANK(J19)),INDEX('Issue Code Table'!C:C,MATCH(N:N,'Issue Code Table'!A:A,0)),IF(M19="Critical",6,IF(M19="Significant",5,IF(M19="Moderate",3,2))))</f>
        <v>5</v>
      </c>
    </row>
    <row r="20" spans="1:27" ht="100.5" customHeight="1" x14ac:dyDescent="0.2">
      <c r="A20" s="257" t="s">
        <v>2031</v>
      </c>
      <c r="B20" s="81" t="s">
        <v>525</v>
      </c>
      <c r="C20" s="82" t="s">
        <v>526</v>
      </c>
      <c r="D20" s="75" t="s">
        <v>93</v>
      </c>
      <c r="E20" s="251" t="s">
        <v>129</v>
      </c>
      <c r="F20" s="251" t="s">
        <v>2506</v>
      </c>
      <c r="G20" s="251" t="s">
        <v>2126</v>
      </c>
      <c r="H20" s="251" t="s">
        <v>2507</v>
      </c>
      <c r="I20" s="74"/>
      <c r="J20" s="68"/>
      <c r="K20" s="75" t="s">
        <v>2508</v>
      </c>
      <c r="L20" s="65"/>
      <c r="M20" s="65" t="s">
        <v>497</v>
      </c>
      <c r="N20" s="65" t="s">
        <v>717</v>
      </c>
      <c r="O20" s="65" t="s">
        <v>716</v>
      </c>
      <c r="P20" s="85"/>
      <c r="Q20" s="75">
        <v>3.1</v>
      </c>
      <c r="R20" s="78" t="s">
        <v>105</v>
      </c>
      <c r="S20" s="251" t="s">
        <v>281</v>
      </c>
      <c r="T20" s="279" t="s">
        <v>2509</v>
      </c>
      <c r="AA20" s="198">
        <f>IF(OR(J20="Fail",ISBLANK(J20)),INDEX('Issue Code Table'!C:C,MATCH(N:N,'Issue Code Table'!A:A,0)),IF(M20="Critical",6,IF(M20="Significant",5,IF(M20="Moderate",3,2))))</f>
        <v>5</v>
      </c>
    </row>
    <row r="21" spans="1:27" ht="87.75" customHeight="1" x14ac:dyDescent="0.2">
      <c r="A21" s="257" t="s">
        <v>2032</v>
      </c>
      <c r="B21" s="81" t="s">
        <v>519</v>
      </c>
      <c r="C21" s="82" t="s">
        <v>520</v>
      </c>
      <c r="D21" s="75" t="s">
        <v>534</v>
      </c>
      <c r="E21" s="251" t="s">
        <v>130</v>
      </c>
      <c r="F21" s="251" t="s">
        <v>205</v>
      </c>
      <c r="G21" s="251" t="s">
        <v>2127</v>
      </c>
      <c r="H21" s="251" t="s">
        <v>1954</v>
      </c>
      <c r="I21" s="74"/>
      <c r="J21" s="68"/>
      <c r="K21" s="75" t="s">
        <v>543</v>
      </c>
      <c r="L21" s="65"/>
      <c r="M21" s="65" t="s">
        <v>497</v>
      </c>
      <c r="N21" s="65" t="s">
        <v>498</v>
      </c>
      <c r="O21" s="65" t="s">
        <v>706</v>
      </c>
      <c r="P21" s="85"/>
      <c r="Q21" s="75">
        <v>3.2</v>
      </c>
      <c r="R21" s="78" t="s">
        <v>380</v>
      </c>
      <c r="S21" s="251" t="s">
        <v>282</v>
      </c>
      <c r="T21" s="279" t="s">
        <v>2196</v>
      </c>
      <c r="AA21" s="198">
        <f>IF(OR(J21="Fail",ISBLANK(J21)),INDEX('Issue Code Table'!C:C,MATCH(N:N,'Issue Code Table'!A:A,0)),IF(M21="Critical",6,IF(M21="Significant",5,IF(M21="Moderate",3,2))))</f>
        <v>4</v>
      </c>
    </row>
    <row r="22" spans="1:27" ht="111" customHeight="1" x14ac:dyDescent="0.2">
      <c r="A22" s="257" t="s">
        <v>2033</v>
      </c>
      <c r="B22" s="81" t="s">
        <v>507</v>
      </c>
      <c r="C22" s="82" t="s">
        <v>508</v>
      </c>
      <c r="D22" s="75" t="s">
        <v>534</v>
      </c>
      <c r="E22" s="251" t="s">
        <v>131</v>
      </c>
      <c r="F22" s="251" t="s">
        <v>206</v>
      </c>
      <c r="G22" s="251" t="s">
        <v>2128</v>
      </c>
      <c r="H22" s="251" t="s">
        <v>539</v>
      </c>
      <c r="I22" s="74"/>
      <c r="J22" s="68"/>
      <c r="K22" s="75" t="s">
        <v>542</v>
      </c>
      <c r="L22" s="65"/>
      <c r="M22" s="65" t="s">
        <v>497</v>
      </c>
      <c r="N22" s="65" t="s">
        <v>498</v>
      </c>
      <c r="O22" s="65" t="s">
        <v>706</v>
      </c>
      <c r="P22" s="85"/>
      <c r="Q22" s="75">
        <v>3.2</v>
      </c>
      <c r="R22" s="78" t="s">
        <v>381</v>
      </c>
      <c r="S22" s="251" t="s">
        <v>273</v>
      </c>
      <c r="T22" s="279" t="s">
        <v>2197</v>
      </c>
      <c r="AA22" s="198">
        <f>IF(OR(J22="Fail",ISBLANK(J22)),INDEX('Issue Code Table'!C:C,MATCH(N:N,'Issue Code Table'!A:A,0)),IF(M22="Critical",6,IF(M22="Significant",5,IF(M22="Moderate",3,2))))</f>
        <v>4</v>
      </c>
    </row>
    <row r="23" spans="1:27" ht="93.75" customHeight="1" x14ac:dyDescent="0.2">
      <c r="A23" s="257" t="s">
        <v>2034</v>
      </c>
      <c r="B23" s="81" t="s">
        <v>519</v>
      </c>
      <c r="C23" s="82" t="s">
        <v>520</v>
      </c>
      <c r="D23" s="75" t="s">
        <v>534</v>
      </c>
      <c r="E23" s="251" t="s">
        <v>132</v>
      </c>
      <c r="F23" s="251" t="s">
        <v>207</v>
      </c>
      <c r="G23" s="251" t="s">
        <v>2129</v>
      </c>
      <c r="H23" s="251" t="s">
        <v>1955</v>
      </c>
      <c r="I23" s="74"/>
      <c r="J23" s="68"/>
      <c r="K23" s="75" t="s">
        <v>538</v>
      </c>
      <c r="L23" s="65"/>
      <c r="M23" s="65" t="s">
        <v>497</v>
      </c>
      <c r="N23" s="65" t="s">
        <v>498</v>
      </c>
      <c r="O23" s="65" t="s">
        <v>706</v>
      </c>
      <c r="P23" s="85"/>
      <c r="Q23" s="75">
        <v>3.2</v>
      </c>
      <c r="R23" s="78" t="s">
        <v>382</v>
      </c>
      <c r="S23" s="251" t="s">
        <v>283</v>
      </c>
      <c r="T23" s="279" t="s">
        <v>2198</v>
      </c>
      <c r="AA23" s="198">
        <f>IF(OR(J23="Fail",ISBLANK(J23)),INDEX('Issue Code Table'!C:C,MATCH(N:N,'Issue Code Table'!A:A,0)),IF(M23="Critical",6,IF(M23="Significant",5,IF(M23="Moderate",3,2))))</f>
        <v>4</v>
      </c>
    </row>
    <row r="24" spans="1:27" ht="103.5" customHeight="1" x14ac:dyDescent="0.2">
      <c r="A24" s="257" t="s">
        <v>2035</v>
      </c>
      <c r="B24" s="81" t="s">
        <v>507</v>
      </c>
      <c r="C24" s="82" t="s">
        <v>508</v>
      </c>
      <c r="D24" s="75" t="s">
        <v>534</v>
      </c>
      <c r="E24" s="251" t="s">
        <v>133</v>
      </c>
      <c r="F24" s="251" t="s">
        <v>208</v>
      </c>
      <c r="G24" s="251" t="s">
        <v>2130</v>
      </c>
      <c r="H24" s="251" t="s">
        <v>537</v>
      </c>
      <c r="I24" s="74"/>
      <c r="J24" s="68"/>
      <c r="K24" s="75" t="s">
        <v>541</v>
      </c>
      <c r="L24" s="65"/>
      <c r="M24" s="65" t="s">
        <v>497</v>
      </c>
      <c r="N24" s="65" t="s">
        <v>498</v>
      </c>
      <c r="O24" s="65" t="s">
        <v>706</v>
      </c>
      <c r="P24" s="85"/>
      <c r="Q24" s="75">
        <v>3.2</v>
      </c>
      <c r="R24" s="78" t="s">
        <v>383</v>
      </c>
      <c r="S24" s="251" t="s">
        <v>273</v>
      </c>
      <c r="T24" s="279" t="s">
        <v>2199</v>
      </c>
      <c r="AA24" s="198">
        <f>IF(OR(J24="Fail",ISBLANK(J24)),INDEX('Issue Code Table'!C:C,MATCH(N:N,'Issue Code Table'!A:A,0)),IF(M24="Critical",6,IF(M24="Significant",5,IF(M24="Moderate",3,2))))</f>
        <v>4</v>
      </c>
    </row>
    <row r="25" spans="1:27" ht="108.75" customHeight="1" x14ac:dyDescent="0.2">
      <c r="A25" s="257" t="s">
        <v>2036</v>
      </c>
      <c r="B25" s="81" t="s">
        <v>519</v>
      </c>
      <c r="C25" s="82" t="s">
        <v>520</v>
      </c>
      <c r="D25" s="75" t="s">
        <v>534</v>
      </c>
      <c r="E25" s="251" t="s">
        <v>134</v>
      </c>
      <c r="F25" s="251" t="s">
        <v>209</v>
      </c>
      <c r="G25" s="251" t="s">
        <v>2131</v>
      </c>
      <c r="H25" s="251" t="s">
        <v>2447</v>
      </c>
      <c r="I25" s="74"/>
      <c r="J25" s="68"/>
      <c r="K25" s="75" t="s">
        <v>536</v>
      </c>
      <c r="L25" s="65"/>
      <c r="M25" s="65" t="s">
        <v>497</v>
      </c>
      <c r="N25" s="65" t="s">
        <v>498</v>
      </c>
      <c r="O25" s="65" t="s">
        <v>706</v>
      </c>
      <c r="P25" s="85"/>
      <c r="Q25" s="75">
        <v>3.2</v>
      </c>
      <c r="R25" s="78" t="s">
        <v>384</v>
      </c>
      <c r="S25" s="251" t="s">
        <v>284</v>
      </c>
      <c r="T25" s="279" t="s">
        <v>2200</v>
      </c>
      <c r="AA25" s="198">
        <f>IF(OR(J25="Fail",ISBLANK(J25)),INDEX('Issue Code Table'!C:C,MATCH(N:N,'Issue Code Table'!A:A,0)),IF(M25="Critical",6,IF(M25="Significant",5,IF(M25="Moderate",3,2))))</f>
        <v>4</v>
      </c>
    </row>
    <row r="26" spans="1:27" ht="108" customHeight="1" x14ac:dyDescent="0.2">
      <c r="A26" s="257" t="s">
        <v>2037</v>
      </c>
      <c r="B26" s="81" t="s">
        <v>507</v>
      </c>
      <c r="C26" s="82" t="s">
        <v>508</v>
      </c>
      <c r="D26" s="75" t="s">
        <v>534</v>
      </c>
      <c r="E26" s="251" t="s">
        <v>135</v>
      </c>
      <c r="F26" s="251" t="s">
        <v>210</v>
      </c>
      <c r="G26" s="251" t="s">
        <v>2118</v>
      </c>
      <c r="H26" s="251" t="s">
        <v>535</v>
      </c>
      <c r="I26" s="74"/>
      <c r="J26" s="68"/>
      <c r="K26" s="75" t="s">
        <v>540</v>
      </c>
      <c r="L26" s="65"/>
      <c r="M26" s="65" t="s">
        <v>497</v>
      </c>
      <c r="N26" s="65" t="s">
        <v>498</v>
      </c>
      <c r="O26" s="65" t="s">
        <v>706</v>
      </c>
      <c r="P26" s="85"/>
      <c r="Q26" s="75">
        <v>3.2</v>
      </c>
      <c r="R26" s="78" t="s">
        <v>385</v>
      </c>
      <c r="S26" s="251" t="s">
        <v>273</v>
      </c>
      <c r="T26" s="279" t="s">
        <v>2188</v>
      </c>
      <c r="AA26" s="198">
        <f>IF(OR(J26="Fail",ISBLANK(J26)),INDEX('Issue Code Table'!C:C,MATCH(N:N,'Issue Code Table'!A:A,0)),IF(M26="Critical",6,IF(M26="Significant",5,IF(M26="Moderate",3,2))))</f>
        <v>4</v>
      </c>
    </row>
    <row r="27" spans="1:27" ht="97.5" customHeight="1" x14ac:dyDescent="0.2">
      <c r="A27" s="257" t="s">
        <v>2038</v>
      </c>
      <c r="B27" s="81" t="s">
        <v>519</v>
      </c>
      <c r="C27" s="82" t="s">
        <v>520</v>
      </c>
      <c r="D27" s="75" t="s">
        <v>534</v>
      </c>
      <c r="E27" s="251" t="s">
        <v>136</v>
      </c>
      <c r="F27" s="251" t="s">
        <v>211</v>
      </c>
      <c r="G27" s="251" t="s">
        <v>2132</v>
      </c>
      <c r="H27" s="251" t="s">
        <v>2448</v>
      </c>
      <c r="I27" s="74"/>
      <c r="J27" s="68"/>
      <c r="K27" s="75" t="s">
        <v>533</v>
      </c>
      <c r="L27" s="65"/>
      <c r="M27" s="65" t="s">
        <v>497</v>
      </c>
      <c r="N27" s="65" t="s">
        <v>498</v>
      </c>
      <c r="O27" s="65" t="s">
        <v>706</v>
      </c>
      <c r="P27" s="85"/>
      <c r="Q27" s="75">
        <v>3.2</v>
      </c>
      <c r="R27" s="78" t="s">
        <v>386</v>
      </c>
      <c r="S27" s="251" t="s">
        <v>285</v>
      </c>
      <c r="T27" s="279" t="s">
        <v>2201</v>
      </c>
      <c r="AA27" s="198">
        <f>IF(OR(J27="Fail",ISBLANK(J27)),INDEX('Issue Code Table'!C:C,MATCH(N:N,'Issue Code Table'!A:A,0)),IF(M27="Critical",6,IF(M27="Significant",5,IF(M27="Moderate",3,2))))</f>
        <v>4</v>
      </c>
    </row>
    <row r="28" spans="1:27" ht="87.75" customHeight="1" x14ac:dyDescent="0.2">
      <c r="A28" s="257" t="s">
        <v>2039</v>
      </c>
      <c r="B28" s="81" t="s">
        <v>505</v>
      </c>
      <c r="C28" s="82" t="s">
        <v>506</v>
      </c>
      <c r="D28" s="75" t="s">
        <v>534</v>
      </c>
      <c r="E28" s="251" t="s">
        <v>137</v>
      </c>
      <c r="F28" s="251" t="s">
        <v>212</v>
      </c>
      <c r="G28" s="251" t="s">
        <v>2133</v>
      </c>
      <c r="H28" s="251" t="s">
        <v>2449</v>
      </c>
      <c r="I28" s="74"/>
      <c r="J28" s="68"/>
      <c r="K28" s="75" t="s">
        <v>532</v>
      </c>
      <c r="L28" s="65"/>
      <c r="M28" s="65" t="s">
        <v>492</v>
      </c>
      <c r="N28" s="65" t="s">
        <v>496</v>
      </c>
      <c r="O28" s="65" t="s">
        <v>715</v>
      </c>
      <c r="P28" s="85"/>
      <c r="Q28" s="75">
        <v>3.3</v>
      </c>
      <c r="R28" s="78" t="s">
        <v>106</v>
      </c>
      <c r="S28" s="251" t="s">
        <v>286</v>
      </c>
      <c r="T28" s="279" t="s">
        <v>2202</v>
      </c>
      <c r="AA28" s="198">
        <f>IF(OR(J28="Fail",ISBLANK(J28)),INDEX('Issue Code Table'!C:C,MATCH(N:N,'Issue Code Table'!A:A,0)),IF(M28="Critical",6,IF(M28="Significant",5,IF(M28="Moderate",3,2))))</f>
        <v>5</v>
      </c>
    </row>
    <row r="29" spans="1:27" ht="85.5" customHeight="1" x14ac:dyDescent="0.2">
      <c r="A29" s="257" t="s">
        <v>2040</v>
      </c>
      <c r="B29" s="81" t="s">
        <v>523</v>
      </c>
      <c r="C29" s="82" t="s">
        <v>524</v>
      </c>
      <c r="D29" s="75" t="s">
        <v>93</v>
      </c>
      <c r="E29" s="251" t="s">
        <v>138</v>
      </c>
      <c r="F29" s="251" t="s">
        <v>213</v>
      </c>
      <c r="G29" s="251" t="s">
        <v>2134</v>
      </c>
      <c r="H29" s="251" t="s">
        <v>2450</v>
      </c>
      <c r="I29" s="74"/>
      <c r="J29" s="68"/>
      <c r="K29" s="75" t="s">
        <v>531</v>
      </c>
      <c r="L29" s="65"/>
      <c r="M29" s="65" t="s">
        <v>492</v>
      </c>
      <c r="N29" s="65" t="s">
        <v>578</v>
      </c>
      <c r="O29" s="65" t="s">
        <v>722</v>
      </c>
      <c r="P29" s="85"/>
      <c r="Q29" s="75">
        <v>3.3</v>
      </c>
      <c r="R29" s="78" t="s">
        <v>107</v>
      </c>
      <c r="S29" s="251" t="s">
        <v>287</v>
      </c>
      <c r="T29" s="279" t="s">
        <v>2203</v>
      </c>
      <c r="AA29" s="198">
        <f>IF(OR(J29="Fail",ISBLANK(J29)),INDEX('Issue Code Table'!C:C,MATCH(N:N,'Issue Code Table'!A:A,0)),IF(M29="Critical",6,IF(M29="Significant",5,IF(M29="Moderate",3,2))))</f>
        <v>7</v>
      </c>
    </row>
    <row r="30" spans="1:27" ht="117.75" customHeight="1" x14ac:dyDescent="0.2">
      <c r="A30" s="257" t="s">
        <v>2041</v>
      </c>
      <c r="B30" s="81" t="s">
        <v>523</v>
      </c>
      <c r="C30" s="82" t="s">
        <v>524</v>
      </c>
      <c r="D30" s="75" t="s">
        <v>93</v>
      </c>
      <c r="E30" s="251" t="s">
        <v>139</v>
      </c>
      <c r="F30" s="251" t="s">
        <v>214</v>
      </c>
      <c r="G30" s="251" t="s">
        <v>2135</v>
      </c>
      <c r="H30" s="251" t="s">
        <v>2451</v>
      </c>
      <c r="I30" s="74"/>
      <c r="J30" s="68"/>
      <c r="K30" s="75" t="s">
        <v>530</v>
      </c>
      <c r="L30" s="65"/>
      <c r="M30" s="65" t="s">
        <v>492</v>
      </c>
      <c r="N30" s="65" t="s">
        <v>502</v>
      </c>
      <c r="O30" s="65" t="s">
        <v>718</v>
      </c>
      <c r="P30" s="85"/>
      <c r="Q30" s="75">
        <v>3.3</v>
      </c>
      <c r="R30" s="78" t="s">
        <v>108</v>
      </c>
      <c r="S30" s="251" t="s">
        <v>288</v>
      </c>
      <c r="T30" s="279" t="s">
        <v>2204</v>
      </c>
      <c r="AA30" s="198">
        <f>IF(OR(J30="Fail",ISBLANK(J30)),INDEX('Issue Code Table'!C:C,MATCH(N:N,'Issue Code Table'!A:A,0)),IF(M30="Critical",6,IF(M30="Significant",5,IF(M30="Moderate",3,2))))</f>
        <v>5</v>
      </c>
    </row>
    <row r="31" spans="1:27" ht="96" customHeight="1" x14ac:dyDescent="0.2">
      <c r="A31" s="257" t="s">
        <v>2042</v>
      </c>
      <c r="B31" s="81" t="s">
        <v>515</v>
      </c>
      <c r="C31" s="82" t="s">
        <v>516</v>
      </c>
      <c r="D31" s="75" t="s">
        <v>93</v>
      </c>
      <c r="E31" s="251" t="s">
        <v>140</v>
      </c>
      <c r="F31" s="251" t="s">
        <v>215</v>
      </c>
      <c r="G31" s="251" t="s">
        <v>2136</v>
      </c>
      <c r="H31" s="251" t="s">
        <v>1956</v>
      </c>
      <c r="I31" s="74"/>
      <c r="J31" s="68"/>
      <c r="K31" s="75" t="s">
        <v>529</v>
      </c>
      <c r="L31" s="65"/>
      <c r="M31" s="65" t="s">
        <v>492</v>
      </c>
      <c r="N31" s="65" t="s">
        <v>501</v>
      </c>
      <c r="O31" s="65" t="s">
        <v>712</v>
      </c>
      <c r="P31" s="85"/>
      <c r="Q31" s="75">
        <v>3.3</v>
      </c>
      <c r="R31" s="78" t="s">
        <v>109</v>
      </c>
      <c r="S31" s="251" t="s">
        <v>289</v>
      </c>
      <c r="T31" s="279" t="s">
        <v>2205</v>
      </c>
      <c r="AA31" s="198">
        <f>IF(OR(J31="Fail",ISBLANK(J31)),INDEX('Issue Code Table'!C:C,MATCH(N:N,'Issue Code Table'!A:A,0)),IF(M31="Critical",6,IF(M31="Significant",5,IF(M31="Moderate",3,2))))</f>
        <v>4</v>
      </c>
    </row>
    <row r="32" spans="1:27" ht="249" customHeight="1" x14ac:dyDescent="0.2">
      <c r="A32" s="257" t="s">
        <v>2043</v>
      </c>
      <c r="B32" s="81" t="s">
        <v>515</v>
      </c>
      <c r="C32" s="82" t="s">
        <v>516</v>
      </c>
      <c r="D32" s="75" t="s">
        <v>93</v>
      </c>
      <c r="E32" s="251" t="s">
        <v>141</v>
      </c>
      <c r="F32" s="251" t="s">
        <v>216</v>
      </c>
      <c r="G32" s="251" t="s">
        <v>2137</v>
      </c>
      <c r="H32" s="251" t="s">
        <v>2452</v>
      </c>
      <c r="I32" s="74"/>
      <c r="J32" s="68"/>
      <c r="K32" s="75" t="s">
        <v>528</v>
      </c>
      <c r="L32" s="65"/>
      <c r="M32" s="65" t="s">
        <v>492</v>
      </c>
      <c r="N32" s="65" t="s">
        <v>501</v>
      </c>
      <c r="O32" s="65" t="s">
        <v>712</v>
      </c>
      <c r="P32" s="85"/>
      <c r="Q32" s="75">
        <v>3.3</v>
      </c>
      <c r="R32" s="78" t="s">
        <v>110</v>
      </c>
      <c r="S32" s="251" t="s">
        <v>290</v>
      </c>
      <c r="T32" s="279" t="s">
        <v>2206</v>
      </c>
      <c r="AA32" s="198">
        <f>IF(OR(J32="Fail",ISBLANK(J32)),INDEX('Issue Code Table'!C:C,MATCH(N:N,'Issue Code Table'!A:A,0)),IF(M32="Critical",6,IF(M32="Significant",5,IF(M32="Moderate",3,2))))</f>
        <v>4</v>
      </c>
    </row>
    <row r="33" spans="1:27" ht="91.5" customHeight="1" x14ac:dyDescent="0.2">
      <c r="A33" s="257" t="s">
        <v>2044</v>
      </c>
      <c r="B33" s="81" t="s">
        <v>523</v>
      </c>
      <c r="C33" s="82" t="s">
        <v>524</v>
      </c>
      <c r="D33" s="75" t="s">
        <v>93</v>
      </c>
      <c r="E33" s="251" t="s">
        <v>142</v>
      </c>
      <c r="F33" s="251" t="s">
        <v>217</v>
      </c>
      <c r="G33" s="251" t="s">
        <v>2138</v>
      </c>
      <c r="H33" s="251" t="s">
        <v>2453</v>
      </c>
      <c r="I33" s="74"/>
      <c r="J33" s="68"/>
      <c r="K33" s="75" t="s">
        <v>527</v>
      </c>
      <c r="L33" s="65"/>
      <c r="M33" s="65" t="s">
        <v>492</v>
      </c>
      <c r="N33" s="65" t="s">
        <v>502</v>
      </c>
      <c r="O33" s="65" t="s">
        <v>718</v>
      </c>
      <c r="P33" s="85"/>
      <c r="Q33" s="75">
        <v>3.3</v>
      </c>
      <c r="R33" s="78" t="s">
        <v>111</v>
      </c>
      <c r="S33" s="251" t="s">
        <v>291</v>
      </c>
      <c r="T33" s="279" t="s">
        <v>2207</v>
      </c>
      <c r="AA33" s="198">
        <f>IF(OR(J33="Fail",ISBLANK(J33)),INDEX('Issue Code Table'!C:C,MATCH(N:N,'Issue Code Table'!A:A,0)),IF(M33="Critical",6,IF(M33="Significant",5,IF(M33="Moderate",3,2))))</f>
        <v>5</v>
      </c>
    </row>
    <row r="34" spans="1:27" ht="79.5" customHeight="1" x14ac:dyDescent="0.2">
      <c r="A34" s="257" t="s">
        <v>2045</v>
      </c>
      <c r="B34" s="81" t="s">
        <v>505</v>
      </c>
      <c r="C34" s="82" t="s">
        <v>506</v>
      </c>
      <c r="D34" s="75" t="s">
        <v>93</v>
      </c>
      <c r="E34" s="251" t="s">
        <v>143</v>
      </c>
      <c r="F34" s="251" t="s">
        <v>218</v>
      </c>
      <c r="G34" s="251" t="s">
        <v>2139</v>
      </c>
      <c r="H34" s="251" t="s">
        <v>375</v>
      </c>
      <c r="I34" s="74"/>
      <c r="J34" s="68"/>
      <c r="K34" s="74" t="s">
        <v>447</v>
      </c>
      <c r="L34" s="65"/>
      <c r="M34" s="65" t="s">
        <v>492</v>
      </c>
      <c r="N34" s="65" t="s">
        <v>493</v>
      </c>
      <c r="O34" s="65" t="s">
        <v>714</v>
      </c>
      <c r="P34" s="85"/>
      <c r="Q34" s="75">
        <v>6</v>
      </c>
      <c r="R34" s="78" t="s">
        <v>387</v>
      </c>
      <c r="S34" s="251" t="s">
        <v>292</v>
      </c>
      <c r="T34" s="279" t="s">
        <v>2208</v>
      </c>
      <c r="AA34" s="198">
        <f>IF(OR(J34="Fail",ISBLANK(J34)),INDEX('Issue Code Table'!C:C,MATCH(N:N,'Issue Code Table'!A:A,0)),IF(M34="Critical",6,IF(M34="Significant",5,IF(M34="Moderate",3,2))))</f>
        <v>5</v>
      </c>
    </row>
    <row r="35" spans="1:27" ht="89.25" customHeight="1" x14ac:dyDescent="0.2">
      <c r="A35" s="257" t="s">
        <v>2046</v>
      </c>
      <c r="B35" s="81" t="s">
        <v>505</v>
      </c>
      <c r="C35" s="82" t="s">
        <v>506</v>
      </c>
      <c r="D35" s="75" t="s">
        <v>93</v>
      </c>
      <c r="E35" s="251" t="s">
        <v>144</v>
      </c>
      <c r="F35" s="251" t="s">
        <v>219</v>
      </c>
      <c r="G35" s="251" t="s">
        <v>2140</v>
      </c>
      <c r="H35" s="251" t="s">
        <v>374</v>
      </c>
      <c r="I35" s="74"/>
      <c r="J35" s="68"/>
      <c r="K35" s="74" t="s">
        <v>448</v>
      </c>
      <c r="L35" s="65"/>
      <c r="M35" s="65" t="s">
        <v>492</v>
      </c>
      <c r="N35" s="65" t="s">
        <v>493</v>
      </c>
      <c r="O35" s="65" t="s">
        <v>714</v>
      </c>
      <c r="P35" s="85"/>
      <c r="Q35" s="75">
        <v>6</v>
      </c>
      <c r="R35" s="78" t="s">
        <v>388</v>
      </c>
      <c r="S35" s="251" t="s">
        <v>293</v>
      </c>
      <c r="T35" s="279" t="s">
        <v>2209</v>
      </c>
      <c r="AA35" s="198">
        <f>IF(OR(J35="Fail",ISBLANK(J35)),INDEX('Issue Code Table'!C:C,MATCH(N:N,'Issue Code Table'!A:A,0)),IF(M35="Critical",6,IF(M35="Significant",5,IF(M35="Moderate",3,2))))</f>
        <v>5</v>
      </c>
    </row>
    <row r="36" spans="1:27" ht="74.25" customHeight="1" x14ac:dyDescent="0.2">
      <c r="A36" s="257" t="s">
        <v>2047</v>
      </c>
      <c r="B36" s="81" t="s">
        <v>505</v>
      </c>
      <c r="C36" s="82" t="s">
        <v>506</v>
      </c>
      <c r="D36" s="75" t="s">
        <v>93</v>
      </c>
      <c r="E36" s="251" t="s">
        <v>145</v>
      </c>
      <c r="F36" s="251" t="s">
        <v>220</v>
      </c>
      <c r="G36" s="251" t="s">
        <v>2141</v>
      </c>
      <c r="H36" s="251" t="s">
        <v>373</v>
      </c>
      <c r="I36" s="74"/>
      <c r="J36" s="68"/>
      <c r="K36" s="74" t="s">
        <v>449</v>
      </c>
      <c r="L36" s="65"/>
      <c r="M36" s="65" t="s">
        <v>492</v>
      </c>
      <c r="N36" s="65" t="s">
        <v>493</v>
      </c>
      <c r="O36" s="65" t="s">
        <v>2454</v>
      </c>
      <c r="P36" s="85"/>
      <c r="Q36" s="75">
        <v>6</v>
      </c>
      <c r="R36" s="78" t="s">
        <v>389</v>
      </c>
      <c r="S36" s="251" t="s">
        <v>294</v>
      </c>
      <c r="T36" s="279" t="s">
        <v>2210</v>
      </c>
      <c r="AA36" s="198">
        <f>IF(OR(J36="Fail",ISBLANK(J36)),INDEX('Issue Code Table'!C:C,MATCH(N:N,'Issue Code Table'!A:A,0)),IF(M36="Critical",6,IF(M36="Significant",5,IF(M36="Moderate",3,2))))</f>
        <v>5</v>
      </c>
    </row>
    <row r="37" spans="1:27" ht="86.25" customHeight="1" x14ac:dyDescent="0.2">
      <c r="A37" s="257" t="s">
        <v>2048</v>
      </c>
      <c r="B37" s="81" t="s">
        <v>505</v>
      </c>
      <c r="C37" s="82" t="s">
        <v>506</v>
      </c>
      <c r="D37" s="75" t="s">
        <v>93</v>
      </c>
      <c r="E37" s="251" t="s">
        <v>146</v>
      </c>
      <c r="F37" s="251" t="s">
        <v>221</v>
      </c>
      <c r="G37" s="251" t="s">
        <v>2142</v>
      </c>
      <c r="H37" s="251" t="s">
        <v>372</v>
      </c>
      <c r="I37" s="74"/>
      <c r="J37" s="68"/>
      <c r="K37" s="74" t="s">
        <v>450</v>
      </c>
      <c r="L37" s="65"/>
      <c r="M37" s="65" t="s">
        <v>492</v>
      </c>
      <c r="N37" s="65" t="s">
        <v>493</v>
      </c>
      <c r="O37" s="65" t="s">
        <v>2454</v>
      </c>
      <c r="P37" s="85"/>
      <c r="Q37" s="75">
        <v>6</v>
      </c>
      <c r="R37" s="78" t="s">
        <v>390</v>
      </c>
      <c r="S37" s="251" t="s">
        <v>294</v>
      </c>
      <c r="T37" s="279" t="s">
        <v>2211</v>
      </c>
      <c r="AA37" s="198">
        <f>IF(OR(J37="Fail",ISBLANK(J37)),INDEX('Issue Code Table'!C:C,MATCH(N:N,'Issue Code Table'!A:A,0)),IF(M37="Critical",6,IF(M37="Significant",5,IF(M37="Moderate",3,2))))</f>
        <v>5</v>
      </c>
    </row>
    <row r="38" spans="1:27" ht="70.5" customHeight="1" x14ac:dyDescent="0.2">
      <c r="A38" s="257" t="s">
        <v>2049</v>
      </c>
      <c r="B38" s="81" t="s">
        <v>505</v>
      </c>
      <c r="C38" s="82" t="s">
        <v>506</v>
      </c>
      <c r="D38" s="75" t="s">
        <v>93</v>
      </c>
      <c r="E38" s="251" t="s">
        <v>147</v>
      </c>
      <c r="F38" s="251" t="s">
        <v>222</v>
      </c>
      <c r="G38" s="251" t="s">
        <v>2143</v>
      </c>
      <c r="H38" s="251" t="s">
        <v>371</v>
      </c>
      <c r="I38" s="74"/>
      <c r="J38" s="68"/>
      <c r="K38" s="74" t="s">
        <v>451</v>
      </c>
      <c r="L38" s="65"/>
      <c r="M38" s="65" t="s">
        <v>492</v>
      </c>
      <c r="N38" s="65" t="s">
        <v>493</v>
      </c>
      <c r="O38" s="65" t="s">
        <v>2454</v>
      </c>
      <c r="P38" s="85"/>
      <c r="Q38" s="75">
        <v>6</v>
      </c>
      <c r="R38" s="78" t="s">
        <v>391</v>
      </c>
      <c r="S38" s="251" t="s">
        <v>295</v>
      </c>
      <c r="T38" s="279" t="s">
        <v>2212</v>
      </c>
      <c r="AA38" s="198">
        <f>IF(OR(J38="Fail",ISBLANK(J38)),INDEX('Issue Code Table'!C:C,MATCH(N:N,'Issue Code Table'!A:A,0)),IF(M38="Critical",6,IF(M38="Significant",5,IF(M38="Moderate",3,2))))</f>
        <v>5</v>
      </c>
    </row>
    <row r="39" spans="1:27" ht="95.25" customHeight="1" x14ac:dyDescent="0.2">
      <c r="A39" s="257" t="s">
        <v>2050</v>
      </c>
      <c r="B39" s="81" t="s">
        <v>505</v>
      </c>
      <c r="C39" s="82" t="s">
        <v>506</v>
      </c>
      <c r="D39" s="75" t="s">
        <v>93</v>
      </c>
      <c r="E39" s="251" t="s">
        <v>148</v>
      </c>
      <c r="F39" s="251" t="s">
        <v>223</v>
      </c>
      <c r="G39" s="251" t="s">
        <v>2144</v>
      </c>
      <c r="H39" s="251" t="s">
        <v>370</v>
      </c>
      <c r="I39" s="74"/>
      <c r="J39" s="68"/>
      <c r="K39" s="74" t="s">
        <v>452</v>
      </c>
      <c r="L39" s="65"/>
      <c r="M39" s="65" t="s">
        <v>492</v>
      </c>
      <c r="N39" s="65" t="s">
        <v>493</v>
      </c>
      <c r="O39" s="65" t="s">
        <v>2454</v>
      </c>
      <c r="P39" s="85"/>
      <c r="Q39" s="75">
        <v>6</v>
      </c>
      <c r="R39" s="78" t="s">
        <v>392</v>
      </c>
      <c r="S39" s="251" t="s">
        <v>296</v>
      </c>
      <c r="T39" s="279" t="s">
        <v>2213</v>
      </c>
      <c r="AA39" s="198">
        <f>IF(OR(J39="Fail",ISBLANK(J39)),INDEX('Issue Code Table'!C:C,MATCH(N:N,'Issue Code Table'!A:A,0)),IF(M39="Critical",6,IF(M39="Significant",5,IF(M39="Moderate",3,2))))</f>
        <v>5</v>
      </c>
    </row>
    <row r="40" spans="1:27" ht="66.75" customHeight="1" x14ac:dyDescent="0.2">
      <c r="A40" s="257" t="s">
        <v>2051</v>
      </c>
      <c r="B40" s="81" t="s">
        <v>505</v>
      </c>
      <c r="C40" s="82" t="s">
        <v>506</v>
      </c>
      <c r="D40" s="75" t="s">
        <v>93</v>
      </c>
      <c r="E40" s="251" t="s">
        <v>149</v>
      </c>
      <c r="F40" s="251" t="s">
        <v>224</v>
      </c>
      <c r="G40" s="251" t="s">
        <v>2145</v>
      </c>
      <c r="H40" s="251" t="s">
        <v>369</v>
      </c>
      <c r="I40" s="74"/>
      <c r="J40" s="68"/>
      <c r="K40" s="74" t="s">
        <v>453</v>
      </c>
      <c r="L40" s="65"/>
      <c r="M40" s="65" t="s">
        <v>492</v>
      </c>
      <c r="N40" s="65" t="s">
        <v>493</v>
      </c>
      <c r="O40" s="65" t="s">
        <v>2454</v>
      </c>
      <c r="P40" s="85"/>
      <c r="Q40" s="75">
        <v>6</v>
      </c>
      <c r="R40" s="78" t="s">
        <v>393</v>
      </c>
      <c r="S40" s="251" t="s">
        <v>297</v>
      </c>
      <c r="T40" s="279" t="s">
        <v>2214</v>
      </c>
      <c r="AA40" s="198">
        <f>IF(OR(J40="Fail",ISBLANK(J40)),INDEX('Issue Code Table'!C:C,MATCH(N:N,'Issue Code Table'!A:A,0)),IF(M40="Critical",6,IF(M40="Significant",5,IF(M40="Moderate",3,2))))</f>
        <v>5</v>
      </c>
    </row>
    <row r="41" spans="1:27" ht="88.5" customHeight="1" x14ac:dyDescent="0.2">
      <c r="A41" s="257" t="s">
        <v>2052</v>
      </c>
      <c r="B41" s="81" t="s">
        <v>505</v>
      </c>
      <c r="C41" s="82" t="s">
        <v>506</v>
      </c>
      <c r="D41" s="75" t="s">
        <v>93</v>
      </c>
      <c r="E41" s="251" t="s">
        <v>150</v>
      </c>
      <c r="F41" s="251" t="s">
        <v>225</v>
      </c>
      <c r="G41" s="251" t="s">
        <v>2146</v>
      </c>
      <c r="H41" s="251" t="s">
        <v>367</v>
      </c>
      <c r="I41" s="74"/>
      <c r="J41" s="68"/>
      <c r="K41" s="74" t="s">
        <v>454</v>
      </c>
      <c r="L41" s="65"/>
      <c r="M41" s="65" t="s">
        <v>492</v>
      </c>
      <c r="N41" s="65" t="s">
        <v>493</v>
      </c>
      <c r="O41" s="65" t="s">
        <v>2454</v>
      </c>
      <c r="P41" s="85"/>
      <c r="Q41" s="75">
        <v>6</v>
      </c>
      <c r="R41" s="78" t="s">
        <v>394</v>
      </c>
      <c r="S41" s="251" t="s">
        <v>298</v>
      </c>
      <c r="T41" s="279" t="s">
        <v>2215</v>
      </c>
      <c r="AA41" s="198">
        <f>IF(OR(J41="Fail",ISBLANK(J41)),INDEX('Issue Code Table'!C:C,MATCH(N:N,'Issue Code Table'!A:A,0)),IF(M41="Critical",6,IF(M41="Significant",5,IF(M41="Moderate",3,2))))</f>
        <v>5</v>
      </c>
    </row>
    <row r="42" spans="1:27" ht="89.25" customHeight="1" x14ac:dyDescent="0.2">
      <c r="A42" s="257" t="s">
        <v>2053</v>
      </c>
      <c r="B42" s="81" t="s">
        <v>505</v>
      </c>
      <c r="C42" s="82" t="s">
        <v>506</v>
      </c>
      <c r="D42" s="75" t="s">
        <v>93</v>
      </c>
      <c r="E42" s="251" t="s">
        <v>151</v>
      </c>
      <c r="F42" s="251" t="s">
        <v>226</v>
      </c>
      <c r="G42" s="251" t="s">
        <v>2147</v>
      </c>
      <c r="H42" s="251" t="s">
        <v>368</v>
      </c>
      <c r="I42" s="74"/>
      <c r="J42" s="68"/>
      <c r="K42" s="74" t="s">
        <v>455</v>
      </c>
      <c r="L42" s="65"/>
      <c r="M42" s="65" t="s">
        <v>492</v>
      </c>
      <c r="N42" s="65" t="s">
        <v>493</v>
      </c>
      <c r="O42" s="65" t="s">
        <v>2454</v>
      </c>
      <c r="P42" s="85"/>
      <c r="Q42" s="75">
        <v>6</v>
      </c>
      <c r="R42" s="78" t="s">
        <v>395</v>
      </c>
      <c r="S42" s="251" t="s">
        <v>299</v>
      </c>
      <c r="T42" s="279" t="s">
        <v>2216</v>
      </c>
      <c r="AA42" s="198">
        <f>IF(OR(J42="Fail",ISBLANK(J42)),INDEX('Issue Code Table'!C:C,MATCH(N:N,'Issue Code Table'!A:A,0)),IF(M42="Critical",6,IF(M42="Significant",5,IF(M42="Moderate",3,2))))</f>
        <v>5</v>
      </c>
    </row>
    <row r="43" spans="1:27" ht="72" customHeight="1" x14ac:dyDescent="0.2">
      <c r="A43" s="257" t="s">
        <v>2054</v>
      </c>
      <c r="B43" s="81" t="s">
        <v>505</v>
      </c>
      <c r="C43" s="82" t="s">
        <v>506</v>
      </c>
      <c r="D43" s="75" t="s">
        <v>93</v>
      </c>
      <c r="E43" s="251" t="s">
        <v>152</v>
      </c>
      <c r="F43" s="251" t="s">
        <v>227</v>
      </c>
      <c r="G43" s="251" t="s">
        <v>2148</v>
      </c>
      <c r="H43" s="251" t="s">
        <v>366</v>
      </c>
      <c r="I43" s="74"/>
      <c r="J43" s="68"/>
      <c r="K43" s="74" t="s">
        <v>456</v>
      </c>
      <c r="L43" s="65"/>
      <c r="M43" s="65" t="s">
        <v>492</v>
      </c>
      <c r="N43" s="65" t="s">
        <v>493</v>
      </c>
      <c r="O43" s="65" t="s">
        <v>2454</v>
      </c>
      <c r="P43" s="85"/>
      <c r="Q43" s="75">
        <v>6</v>
      </c>
      <c r="R43" s="78" t="s">
        <v>396</v>
      </c>
      <c r="S43" s="251" t="s">
        <v>300</v>
      </c>
      <c r="T43" s="279" t="s">
        <v>2217</v>
      </c>
      <c r="AA43" s="198">
        <f>IF(OR(J43="Fail",ISBLANK(J43)),INDEX('Issue Code Table'!C:C,MATCH(N:N,'Issue Code Table'!A:A,0)),IF(M43="Critical",6,IF(M43="Significant",5,IF(M43="Moderate",3,2))))</f>
        <v>5</v>
      </c>
    </row>
    <row r="44" spans="1:27" ht="82.5" customHeight="1" x14ac:dyDescent="0.2">
      <c r="A44" s="257" t="s">
        <v>2055</v>
      </c>
      <c r="B44" s="81" t="s">
        <v>505</v>
      </c>
      <c r="C44" s="82" t="s">
        <v>506</v>
      </c>
      <c r="D44" s="75" t="s">
        <v>93</v>
      </c>
      <c r="E44" s="251" t="s">
        <v>153</v>
      </c>
      <c r="F44" s="251" t="s">
        <v>228</v>
      </c>
      <c r="G44" s="251" t="s">
        <v>2149</v>
      </c>
      <c r="H44" s="251" t="s">
        <v>365</v>
      </c>
      <c r="I44" s="74"/>
      <c r="J44" s="68"/>
      <c r="K44" s="74" t="s">
        <v>457</v>
      </c>
      <c r="L44" s="65"/>
      <c r="M44" s="65" t="s">
        <v>492</v>
      </c>
      <c r="N44" s="65" t="s">
        <v>493</v>
      </c>
      <c r="O44" s="65" t="s">
        <v>2454</v>
      </c>
      <c r="P44" s="85"/>
      <c r="Q44" s="75">
        <v>6</v>
      </c>
      <c r="R44" s="78" t="s">
        <v>397</v>
      </c>
      <c r="S44" s="251" t="s">
        <v>301</v>
      </c>
      <c r="T44" s="279" t="s">
        <v>2218</v>
      </c>
      <c r="AA44" s="198">
        <f>IF(OR(J44="Fail",ISBLANK(J44)),INDEX('Issue Code Table'!C:C,MATCH(N:N,'Issue Code Table'!A:A,0)),IF(M44="Critical",6,IF(M44="Significant",5,IF(M44="Moderate",3,2))))</f>
        <v>5</v>
      </c>
    </row>
    <row r="45" spans="1:27" ht="84" customHeight="1" x14ac:dyDescent="0.2">
      <c r="A45" s="257" t="s">
        <v>2056</v>
      </c>
      <c r="B45" s="81" t="s">
        <v>505</v>
      </c>
      <c r="C45" s="82" t="s">
        <v>506</v>
      </c>
      <c r="D45" s="75" t="s">
        <v>93</v>
      </c>
      <c r="E45" s="251" t="s">
        <v>154</v>
      </c>
      <c r="F45" s="251" t="s">
        <v>229</v>
      </c>
      <c r="G45" s="251" t="s">
        <v>2150</v>
      </c>
      <c r="H45" s="251" t="s">
        <v>364</v>
      </c>
      <c r="I45" s="74"/>
      <c r="J45" s="68"/>
      <c r="K45" s="74" t="s">
        <v>458</v>
      </c>
      <c r="L45" s="65"/>
      <c r="M45" s="65" t="s">
        <v>492</v>
      </c>
      <c r="N45" s="65" t="s">
        <v>493</v>
      </c>
      <c r="O45" s="65" t="s">
        <v>2454</v>
      </c>
      <c r="P45" s="85"/>
      <c r="Q45" s="75">
        <v>6</v>
      </c>
      <c r="R45" s="78" t="s">
        <v>398</v>
      </c>
      <c r="S45" s="251" t="s">
        <v>302</v>
      </c>
      <c r="T45" s="279" t="s">
        <v>2219</v>
      </c>
      <c r="AA45" s="198">
        <f>IF(OR(J45="Fail",ISBLANK(J45)),INDEX('Issue Code Table'!C:C,MATCH(N:N,'Issue Code Table'!A:A,0)),IF(M45="Critical",6,IF(M45="Significant",5,IF(M45="Moderate",3,2))))</f>
        <v>5</v>
      </c>
    </row>
    <row r="46" spans="1:27" ht="72.75" customHeight="1" x14ac:dyDescent="0.2">
      <c r="A46" s="257" t="s">
        <v>2057</v>
      </c>
      <c r="B46" s="81" t="s">
        <v>505</v>
      </c>
      <c r="C46" s="82" t="s">
        <v>506</v>
      </c>
      <c r="D46" s="75" t="s">
        <v>93</v>
      </c>
      <c r="E46" s="251" t="s">
        <v>155</v>
      </c>
      <c r="F46" s="251" t="s">
        <v>230</v>
      </c>
      <c r="G46" s="251" t="s">
        <v>2151</v>
      </c>
      <c r="H46" s="251" t="s">
        <v>363</v>
      </c>
      <c r="I46" s="74"/>
      <c r="J46" s="68"/>
      <c r="K46" s="74" t="s">
        <v>459</v>
      </c>
      <c r="L46" s="65"/>
      <c r="M46" s="65" t="s">
        <v>492</v>
      </c>
      <c r="N46" s="65" t="s">
        <v>493</v>
      </c>
      <c r="O46" s="65" t="s">
        <v>2454</v>
      </c>
      <c r="P46" s="85"/>
      <c r="Q46" s="75">
        <v>6</v>
      </c>
      <c r="R46" s="78" t="s">
        <v>399</v>
      </c>
      <c r="S46" s="251" t="s">
        <v>303</v>
      </c>
      <c r="T46" s="279" t="s">
        <v>2220</v>
      </c>
      <c r="AA46" s="198">
        <f>IF(OR(J46="Fail",ISBLANK(J46)),INDEX('Issue Code Table'!C:C,MATCH(N:N,'Issue Code Table'!A:A,0)),IF(M46="Critical",6,IF(M46="Significant",5,IF(M46="Moderate",3,2))))</f>
        <v>5</v>
      </c>
    </row>
    <row r="47" spans="1:27" ht="76.5" customHeight="1" x14ac:dyDescent="0.2">
      <c r="A47" s="257" t="s">
        <v>2058</v>
      </c>
      <c r="B47" s="81" t="s">
        <v>505</v>
      </c>
      <c r="C47" s="82" t="s">
        <v>506</v>
      </c>
      <c r="D47" s="75" t="s">
        <v>93</v>
      </c>
      <c r="E47" s="251" t="s">
        <v>156</v>
      </c>
      <c r="F47" s="251" t="s">
        <v>231</v>
      </c>
      <c r="G47" s="251" t="s">
        <v>2152</v>
      </c>
      <c r="H47" s="251" t="s">
        <v>362</v>
      </c>
      <c r="I47" s="74"/>
      <c r="J47" s="68"/>
      <c r="K47" s="74" t="s">
        <v>460</v>
      </c>
      <c r="L47" s="65"/>
      <c r="M47" s="65" t="s">
        <v>492</v>
      </c>
      <c r="N47" s="65" t="s">
        <v>493</v>
      </c>
      <c r="O47" s="65" t="s">
        <v>2454</v>
      </c>
      <c r="P47" s="85"/>
      <c r="Q47" s="75">
        <v>6</v>
      </c>
      <c r="R47" s="78" t="s">
        <v>400</v>
      </c>
      <c r="S47" s="251" t="s">
        <v>304</v>
      </c>
      <c r="T47" s="279" t="s">
        <v>2221</v>
      </c>
      <c r="AA47" s="198">
        <f>IF(OR(J47="Fail",ISBLANK(J47)),INDEX('Issue Code Table'!C:C,MATCH(N:N,'Issue Code Table'!A:A,0)),IF(M47="Critical",6,IF(M47="Significant",5,IF(M47="Moderate",3,2))))</f>
        <v>5</v>
      </c>
    </row>
    <row r="48" spans="1:27" ht="77.25" customHeight="1" x14ac:dyDescent="0.2">
      <c r="A48" s="257" t="s">
        <v>2059</v>
      </c>
      <c r="B48" s="81" t="s">
        <v>505</v>
      </c>
      <c r="C48" s="82" t="s">
        <v>506</v>
      </c>
      <c r="D48" s="75" t="s">
        <v>93</v>
      </c>
      <c r="E48" s="251" t="s">
        <v>157</v>
      </c>
      <c r="F48" s="251" t="s">
        <v>232</v>
      </c>
      <c r="G48" s="251" t="s">
        <v>2153</v>
      </c>
      <c r="H48" s="251" t="s">
        <v>361</v>
      </c>
      <c r="I48" s="74"/>
      <c r="J48" s="68"/>
      <c r="K48" s="74" t="s">
        <v>461</v>
      </c>
      <c r="L48" s="65"/>
      <c r="M48" s="65" t="s">
        <v>492</v>
      </c>
      <c r="N48" s="65" t="s">
        <v>493</v>
      </c>
      <c r="O48" s="65" t="s">
        <v>2454</v>
      </c>
      <c r="P48" s="85"/>
      <c r="Q48" s="75">
        <v>6</v>
      </c>
      <c r="R48" s="78" t="s">
        <v>401</v>
      </c>
      <c r="S48" s="251" t="s">
        <v>305</v>
      </c>
      <c r="T48" s="279" t="s">
        <v>2222</v>
      </c>
      <c r="AA48" s="198">
        <f>IF(OR(J48="Fail",ISBLANK(J48)),INDEX('Issue Code Table'!C:C,MATCH(N:N,'Issue Code Table'!A:A,0)),IF(M48="Critical",6,IF(M48="Significant",5,IF(M48="Moderate",3,2))))</f>
        <v>5</v>
      </c>
    </row>
    <row r="49" spans="1:27" ht="90" customHeight="1" x14ac:dyDescent="0.2">
      <c r="A49" s="257" t="s">
        <v>2060</v>
      </c>
      <c r="B49" s="81" t="s">
        <v>505</v>
      </c>
      <c r="C49" s="82" t="s">
        <v>506</v>
      </c>
      <c r="D49" s="75" t="s">
        <v>93</v>
      </c>
      <c r="E49" s="251" t="s">
        <v>158</v>
      </c>
      <c r="F49" s="251" t="s">
        <v>233</v>
      </c>
      <c r="G49" s="251" t="s">
        <v>2154</v>
      </c>
      <c r="H49" s="251" t="s">
        <v>360</v>
      </c>
      <c r="I49" s="74"/>
      <c r="J49" s="68"/>
      <c r="K49" s="74" t="s">
        <v>462</v>
      </c>
      <c r="L49" s="65"/>
      <c r="M49" s="65" t="s">
        <v>492</v>
      </c>
      <c r="N49" s="65" t="s">
        <v>493</v>
      </c>
      <c r="O49" s="65" t="s">
        <v>2454</v>
      </c>
      <c r="P49" s="85"/>
      <c r="Q49" s="75">
        <v>6</v>
      </c>
      <c r="R49" s="78" t="s">
        <v>402</v>
      </c>
      <c r="S49" s="251" t="s">
        <v>306</v>
      </c>
      <c r="T49" s="279" t="s">
        <v>2223</v>
      </c>
      <c r="AA49" s="198">
        <f>IF(OR(J49="Fail",ISBLANK(J49)),INDEX('Issue Code Table'!C:C,MATCH(N:N,'Issue Code Table'!A:A,0)),IF(M49="Critical",6,IF(M49="Significant",5,IF(M49="Moderate",3,2))))</f>
        <v>5</v>
      </c>
    </row>
    <row r="50" spans="1:27" ht="69.75" customHeight="1" x14ac:dyDescent="0.2">
      <c r="A50" s="257" t="s">
        <v>2061</v>
      </c>
      <c r="B50" s="81" t="s">
        <v>505</v>
      </c>
      <c r="C50" s="82" t="s">
        <v>506</v>
      </c>
      <c r="D50" s="75" t="s">
        <v>93</v>
      </c>
      <c r="E50" s="251" t="s">
        <v>159</v>
      </c>
      <c r="F50" s="251" t="s">
        <v>234</v>
      </c>
      <c r="G50" s="251" t="s">
        <v>2155</v>
      </c>
      <c r="H50" s="251" t="s">
        <v>359</v>
      </c>
      <c r="I50" s="74"/>
      <c r="J50" s="68"/>
      <c r="K50" s="74" t="s">
        <v>463</v>
      </c>
      <c r="L50" s="65"/>
      <c r="M50" s="65" t="s">
        <v>492</v>
      </c>
      <c r="N50" s="65" t="s">
        <v>493</v>
      </c>
      <c r="O50" s="65" t="s">
        <v>2454</v>
      </c>
      <c r="P50" s="85"/>
      <c r="Q50" s="75">
        <v>6</v>
      </c>
      <c r="R50" s="78" t="s">
        <v>403</v>
      </c>
      <c r="S50" s="251" t="s">
        <v>307</v>
      </c>
      <c r="T50" s="279" t="s">
        <v>2224</v>
      </c>
      <c r="AA50" s="198">
        <f>IF(OR(J50="Fail",ISBLANK(J50)),INDEX('Issue Code Table'!C:C,MATCH(N:N,'Issue Code Table'!A:A,0)),IF(M50="Critical",6,IF(M50="Significant",5,IF(M50="Moderate",3,2))))</f>
        <v>5</v>
      </c>
    </row>
    <row r="51" spans="1:27" ht="79.5" customHeight="1" x14ac:dyDescent="0.2">
      <c r="A51" s="257" t="s">
        <v>2062</v>
      </c>
      <c r="B51" s="81" t="s">
        <v>505</v>
      </c>
      <c r="C51" s="82" t="s">
        <v>506</v>
      </c>
      <c r="D51" s="75" t="s">
        <v>93</v>
      </c>
      <c r="E51" s="251" t="s">
        <v>160</v>
      </c>
      <c r="F51" s="251" t="s">
        <v>235</v>
      </c>
      <c r="G51" s="251" t="s">
        <v>2156</v>
      </c>
      <c r="H51" s="251" t="s">
        <v>358</v>
      </c>
      <c r="I51" s="74"/>
      <c r="J51" s="68"/>
      <c r="K51" s="74" t="s">
        <v>464</v>
      </c>
      <c r="L51" s="65"/>
      <c r="M51" s="65" t="s">
        <v>492</v>
      </c>
      <c r="N51" s="65" t="s">
        <v>493</v>
      </c>
      <c r="O51" s="65" t="s">
        <v>2454</v>
      </c>
      <c r="P51" s="85"/>
      <c r="Q51" s="75">
        <v>6</v>
      </c>
      <c r="R51" s="78" t="s">
        <v>404</v>
      </c>
      <c r="S51" s="251" t="s">
        <v>308</v>
      </c>
      <c r="T51" s="279" t="s">
        <v>2225</v>
      </c>
      <c r="AA51" s="198">
        <f>IF(OR(J51="Fail",ISBLANK(J51)),INDEX('Issue Code Table'!C:C,MATCH(N:N,'Issue Code Table'!A:A,0)),IF(M51="Critical",6,IF(M51="Significant",5,IF(M51="Moderate",3,2))))</f>
        <v>5</v>
      </c>
    </row>
    <row r="52" spans="1:27" ht="107.25" customHeight="1" x14ac:dyDescent="0.2">
      <c r="A52" s="257" t="s">
        <v>2063</v>
      </c>
      <c r="B52" s="81" t="s">
        <v>505</v>
      </c>
      <c r="C52" s="82" t="s">
        <v>506</v>
      </c>
      <c r="D52" s="75" t="s">
        <v>93</v>
      </c>
      <c r="E52" s="251" t="s">
        <v>161</v>
      </c>
      <c r="F52" s="251" t="s">
        <v>236</v>
      </c>
      <c r="G52" s="251" t="s">
        <v>2157</v>
      </c>
      <c r="H52" s="251" t="s">
        <v>357</v>
      </c>
      <c r="I52" s="74"/>
      <c r="J52" s="68"/>
      <c r="K52" s="74" t="s">
        <v>465</v>
      </c>
      <c r="L52" s="65"/>
      <c r="M52" s="65" t="s">
        <v>492</v>
      </c>
      <c r="N52" s="65" t="s">
        <v>493</v>
      </c>
      <c r="O52" s="65" t="s">
        <v>2454</v>
      </c>
      <c r="P52" s="85"/>
      <c r="Q52" s="75">
        <v>6</v>
      </c>
      <c r="R52" s="78" t="s">
        <v>405</v>
      </c>
      <c r="S52" s="251" t="s">
        <v>309</v>
      </c>
      <c r="T52" s="279" t="s">
        <v>2226</v>
      </c>
      <c r="AA52" s="198">
        <f>IF(OR(J52="Fail",ISBLANK(J52)),INDEX('Issue Code Table'!C:C,MATCH(N:N,'Issue Code Table'!A:A,0)),IF(M52="Critical",6,IF(M52="Significant",5,IF(M52="Moderate",3,2))))</f>
        <v>5</v>
      </c>
    </row>
    <row r="53" spans="1:27" ht="112.5" customHeight="1" x14ac:dyDescent="0.2">
      <c r="A53" s="257" t="s">
        <v>2064</v>
      </c>
      <c r="B53" s="81" t="s">
        <v>505</v>
      </c>
      <c r="C53" s="82" t="s">
        <v>506</v>
      </c>
      <c r="D53" s="75" t="s">
        <v>93</v>
      </c>
      <c r="E53" s="251" t="s">
        <v>162</v>
      </c>
      <c r="F53" s="251" t="s">
        <v>237</v>
      </c>
      <c r="G53" s="251" t="s">
        <v>2158</v>
      </c>
      <c r="H53" s="251" t="s">
        <v>356</v>
      </c>
      <c r="I53" s="74"/>
      <c r="J53" s="68"/>
      <c r="K53" s="74" t="s">
        <v>466</v>
      </c>
      <c r="L53" s="65"/>
      <c r="M53" s="65" t="s">
        <v>492</v>
      </c>
      <c r="N53" s="65" t="s">
        <v>493</v>
      </c>
      <c r="O53" s="65" t="s">
        <v>2454</v>
      </c>
      <c r="P53" s="85"/>
      <c r="Q53" s="75">
        <v>6</v>
      </c>
      <c r="R53" s="78" t="s">
        <v>406</v>
      </c>
      <c r="S53" s="251" t="s">
        <v>310</v>
      </c>
      <c r="T53" s="279" t="s">
        <v>2227</v>
      </c>
      <c r="AA53" s="198">
        <f>IF(OR(J53="Fail",ISBLANK(J53)),INDEX('Issue Code Table'!C:C,MATCH(N:N,'Issue Code Table'!A:A,0)),IF(M53="Critical",6,IF(M53="Significant",5,IF(M53="Moderate",3,2))))</f>
        <v>5</v>
      </c>
    </row>
    <row r="54" spans="1:27" ht="152.25" customHeight="1" x14ac:dyDescent="0.2">
      <c r="A54" s="257" t="s">
        <v>2065</v>
      </c>
      <c r="B54" s="81" t="s">
        <v>505</v>
      </c>
      <c r="C54" s="82" t="s">
        <v>506</v>
      </c>
      <c r="D54" s="75" t="s">
        <v>93</v>
      </c>
      <c r="E54" s="251" t="s">
        <v>163</v>
      </c>
      <c r="F54" s="251" t="s">
        <v>238</v>
      </c>
      <c r="G54" s="251" t="s">
        <v>2159</v>
      </c>
      <c r="H54" s="251" t="s">
        <v>355</v>
      </c>
      <c r="I54" s="74"/>
      <c r="J54" s="68"/>
      <c r="K54" s="74" t="s">
        <v>467</v>
      </c>
      <c r="L54" s="65"/>
      <c r="M54" s="65" t="s">
        <v>492</v>
      </c>
      <c r="N54" s="65" t="s">
        <v>493</v>
      </c>
      <c r="O54" s="65" t="s">
        <v>2454</v>
      </c>
      <c r="P54" s="85"/>
      <c r="Q54" s="75">
        <v>6</v>
      </c>
      <c r="R54" s="78" t="s">
        <v>407</v>
      </c>
      <c r="S54" s="251" t="s">
        <v>311</v>
      </c>
      <c r="T54" s="279" t="s">
        <v>2228</v>
      </c>
      <c r="AA54" s="198">
        <f>IF(OR(J54="Fail",ISBLANK(J54)),INDEX('Issue Code Table'!C:C,MATCH(N:N,'Issue Code Table'!A:A,0)),IF(M54="Critical",6,IF(M54="Significant",5,IF(M54="Moderate",3,2))))</f>
        <v>5</v>
      </c>
    </row>
    <row r="55" spans="1:27" ht="152.25" customHeight="1" x14ac:dyDescent="0.2">
      <c r="A55" s="257" t="s">
        <v>2066</v>
      </c>
      <c r="B55" s="81" t="s">
        <v>505</v>
      </c>
      <c r="C55" s="82" t="s">
        <v>506</v>
      </c>
      <c r="D55" s="75" t="s">
        <v>93</v>
      </c>
      <c r="E55" s="251" t="s">
        <v>164</v>
      </c>
      <c r="F55" s="251" t="s">
        <v>239</v>
      </c>
      <c r="G55" s="251" t="s">
        <v>2160</v>
      </c>
      <c r="H55" s="251" t="s">
        <v>354</v>
      </c>
      <c r="I55" s="74"/>
      <c r="J55" s="68"/>
      <c r="K55" s="74" t="s">
        <v>468</v>
      </c>
      <c r="L55" s="65"/>
      <c r="M55" s="65" t="s">
        <v>492</v>
      </c>
      <c r="N55" s="65" t="s">
        <v>493</v>
      </c>
      <c r="O55" s="65" t="s">
        <v>2454</v>
      </c>
      <c r="P55" s="85"/>
      <c r="Q55" s="75">
        <v>6</v>
      </c>
      <c r="R55" s="78" t="s">
        <v>408</v>
      </c>
      <c r="S55" s="251" t="s">
        <v>312</v>
      </c>
      <c r="T55" s="279" t="s">
        <v>2229</v>
      </c>
      <c r="AA55" s="198">
        <f>IF(OR(J55="Fail",ISBLANK(J55)),INDEX('Issue Code Table'!C:C,MATCH(N:N,'Issue Code Table'!A:A,0)),IF(M55="Critical",6,IF(M55="Significant",5,IF(M55="Moderate",3,2))))</f>
        <v>5</v>
      </c>
    </row>
    <row r="56" spans="1:27" ht="152.25" customHeight="1" x14ac:dyDescent="0.2">
      <c r="A56" s="257" t="s">
        <v>2067</v>
      </c>
      <c r="B56" s="81" t="s">
        <v>505</v>
      </c>
      <c r="C56" s="82" t="s">
        <v>506</v>
      </c>
      <c r="D56" s="75" t="s">
        <v>93</v>
      </c>
      <c r="E56" s="251" t="s">
        <v>165</v>
      </c>
      <c r="F56" s="251" t="s">
        <v>240</v>
      </c>
      <c r="G56" s="251" t="s">
        <v>2161</v>
      </c>
      <c r="H56" s="251" t="s">
        <v>353</v>
      </c>
      <c r="I56" s="74"/>
      <c r="J56" s="68"/>
      <c r="K56" s="74" t="s">
        <v>469</v>
      </c>
      <c r="L56" s="65"/>
      <c r="M56" s="65" t="s">
        <v>492</v>
      </c>
      <c r="N56" s="65" t="s">
        <v>493</v>
      </c>
      <c r="O56" s="65" t="s">
        <v>2454</v>
      </c>
      <c r="P56" s="85"/>
      <c r="Q56" s="75">
        <v>6</v>
      </c>
      <c r="R56" s="78" t="s">
        <v>409</v>
      </c>
      <c r="S56" s="251" t="s">
        <v>313</v>
      </c>
      <c r="T56" s="279" t="s">
        <v>2230</v>
      </c>
      <c r="AA56" s="198">
        <f>IF(OR(J56="Fail",ISBLANK(J56)),INDEX('Issue Code Table'!C:C,MATCH(N:N,'Issue Code Table'!A:A,0)),IF(M56="Critical",6,IF(M56="Significant",5,IF(M56="Moderate",3,2))))</f>
        <v>5</v>
      </c>
    </row>
    <row r="57" spans="1:27" ht="84" customHeight="1" x14ac:dyDescent="0.2">
      <c r="A57" s="257" t="s">
        <v>2068</v>
      </c>
      <c r="B57" s="81" t="s">
        <v>505</v>
      </c>
      <c r="C57" s="82" t="s">
        <v>506</v>
      </c>
      <c r="D57" s="75" t="s">
        <v>93</v>
      </c>
      <c r="E57" s="251" t="s">
        <v>166</v>
      </c>
      <c r="F57" s="251" t="s">
        <v>241</v>
      </c>
      <c r="G57" s="251" t="s">
        <v>2162</v>
      </c>
      <c r="H57" s="251" t="s">
        <v>352</v>
      </c>
      <c r="I57" s="74"/>
      <c r="J57" s="68"/>
      <c r="K57" s="74" t="s">
        <v>470</v>
      </c>
      <c r="L57" s="65"/>
      <c r="M57" s="65" t="s">
        <v>492</v>
      </c>
      <c r="N57" s="65" t="s">
        <v>493</v>
      </c>
      <c r="O57" s="65" t="s">
        <v>2454</v>
      </c>
      <c r="P57" s="85"/>
      <c r="Q57" s="75">
        <v>6</v>
      </c>
      <c r="R57" s="78" t="s">
        <v>410</v>
      </c>
      <c r="S57" s="251" t="s">
        <v>314</v>
      </c>
      <c r="T57" s="279" t="s">
        <v>2231</v>
      </c>
      <c r="AA57" s="198">
        <f>IF(OR(J57="Fail",ISBLANK(J57)),INDEX('Issue Code Table'!C:C,MATCH(N:N,'Issue Code Table'!A:A,0)),IF(M57="Critical",6,IF(M57="Significant",5,IF(M57="Moderate",3,2))))</f>
        <v>5</v>
      </c>
    </row>
    <row r="58" spans="1:27" ht="76.5" customHeight="1" x14ac:dyDescent="0.2">
      <c r="A58" s="257" t="s">
        <v>2069</v>
      </c>
      <c r="B58" s="81" t="s">
        <v>505</v>
      </c>
      <c r="C58" s="82" t="s">
        <v>506</v>
      </c>
      <c r="D58" s="75" t="s">
        <v>93</v>
      </c>
      <c r="E58" s="251" t="s">
        <v>167</v>
      </c>
      <c r="F58" s="251" t="s">
        <v>242</v>
      </c>
      <c r="G58" s="251" t="s">
        <v>2163</v>
      </c>
      <c r="H58" s="251" t="s">
        <v>351</v>
      </c>
      <c r="I58" s="74"/>
      <c r="J58" s="68"/>
      <c r="K58" s="74" t="s">
        <v>471</v>
      </c>
      <c r="L58" s="65"/>
      <c r="M58" s="65" t="s">
        <v>492</v>
      </c>
      <c r="N58" s="65" t="s">
        <v>493</v>
      </c>
      <c r="O58" s="65" t="s">
        <v>2454</v>
      </c>
      <c r="P58" s="85"/>
      <c r="Q58" s="75">
        <v>6</v>
      </c>
      <c r="R58" s="78" t="s">
        <v>411</v>
      </c>
      <c r="S58" s="251" t="s">
        <v>315</v>
      </c>
      <c r="T58" s="279" t="s">
        <v>2232</v>
      </c>
      <c r="AA58" s="198">
        <f>IF(OR(J58="Fail",ISBLANK(J58)),INDEX('Issue Code Table'!C:C,MATCH(N:N,'Issue Code Table'!A:A,0)),IF(M58="Critical",6,IF(M58="Significant",5,IF(M58="Moderate",3,2))))</f>
        <v>5</v>
      </c>
    </row>
    <row r="59" spans="1:27" ht="69.75" customHeight="1" x14ac:dyDescent="0.2">
      <c r="A59" s="257" t="s">
        <v>2070</v>
      </c>
      <c r="B59" s="81" t="s">
        <v>505</v>
      </c>
      <c r="C59" s="82" t="s">
        <v>506</v>
      </c>
      <c r="D59" s="75" t="s">
        <v>93</v>
      </c>
      <c r="E59" s="251" t="s">
        <v>168</v>
      </c>
      <c r="F59" s="251" t="s">
        <v>243</v>
      </c>
      <c r="G59" s="251" t="s">
        <v>2164</v>
      </c>
      <c r="H59" s="251" t="s">
        <v>350</v>
      </c>
      <c r="I59" s="74"/>
      <c r="J59" s="68"/>
      <c r="K59" s="74" t="s">
        <v>472</v>
      </c>
      <c r="L59" s="65"/>
      <c r="M59" s="65" t="s">
        <v>492</v>
      </c>
      <c r="N59" s="65" t="s">
        <v>493</v>
      </c>
      <c r="O59" s="65" t="s">
        <v>2454</v>
      </c>
      <c r="P59" s="85"/>
      <c r="Q59" s="75">
        <v>6</v>
      </c>
      <c r="R59" s="78" t="s">
        <v>412</v>
      </c>
      <c r="S59" s="251" t="s">
        <v>316</v>
      </c>
      <c r="T59" s="279" t="s">
        <v>2233</v>
      </c>
      <c r="AA59" s="198">
        <f>IF(OR(J59="Fail",ISBLANK(J59)),INDEX('Issue Code Table'!C:C,MATCH(N:N,'Issue Code Table'!A:A,0)),IF(M59="Critical",6,IF(M59="Significant",5,IF(M59="Moderate",3,2))))</f>
        <v>5</v>
      </c>
    </row>
    <row r="60" spans="1:27" ht="57" customHeight="1" x14ac:dyDescent="0.2">
      <c r="A60" s="257" t="s">
        <v>2071</v>
      </c>
      <c r="B60" s="81" t="s">
        <v>505</v>
      </c>
      <c r="C60" s="82" t="s">
        <v>506</v>
      </c>
      <c r="D60" s="75" t="s">
        <v>93</v>
      </c>
      <c r="E60" s="251" t="s">
        <v>169</v>
      </c>
      <c r="F60" s="251" t="s">
        <v>244</v>
      </c>
      <c r="G60" s="251" t="s">
        <v>2165</v>
      </c>
      <c r="H60" s="251" t="s">
        <v>349</v>
      </c>
      <c r="I60" s="74"/>
      <c r="J60" s="68"/>
      <c r="K60" s="74" t="s">
        <v>473</v>
      </c>
      <c r="L60" s="65"/>
      <c r="M60" s="65" t="s">
        <v>492</v>
      </c>
      <c r="N60" s="65" t="s">
        <v>493</v>
      </c>
      <c r="O60" s="65" t="s">
        <v>2454</v>
      </c>
      <c r="P60" s="85"/>
      <c r="Q60" s="75">
        <v>6</v>
      </c>
      <c r="R60" s="78" t="s">
        <v>413</v>
      </c>
      <c r="S60" s="251" t="s">
        <v>317</v>
      </c>
      <c r="T60" s="279" t="s">
        <v>2234</v>
      </c>
      <c r="AA60" s="198">
        <f>IF(OR(J60="Fail",ISBLANK(J60)),INDEX('Issue Code Table'!C:C,MATCH(N:N,'Issue Code Table'!A:A,0)),IF(M60="Critical",6,IF(M60="Significant",5,IF(M60="Moderate",3,2))))</f>
        <v>5</v>
      </c>
    </row>
    <row r="61" spans="1:27" ht="67.5" customHeight="1" x14ac:dyDescent="0.2">
      <c r="A61" s="257" t="s">
        <v>2072</v>
      </c>
      <c r="B61" s="81" t="s">
        <v>505</v>
      </c>
      <c r="C61" s="82" t="s">
        <v>506</v>
      </c>
      <c r="D61" s="75" t="s">
        <v>93</v>
      </c>
      <c r="E61" s="251" t="s">
        <v>170</v>
      </c>
      <c r="F61" s="251" t="s">
        <v>245</v>
      </c>
      <c r="G61" s="251" t="s">
        <v>2166</v>
      </c>
      <c r="H61" s="251" t="s">
        <v>348</v>
      </c>
      <c r="I61" s="74"/>
      <c r="J61" s="68"/>
      <c r="K61" s="74" t="s">
        <v>474</v>
      </c>
      <c r="L61" s="65"/>
      <c r="M61" s="65" t="s">
        <v>492</v>
      </c>
      <c r="N61" s="65" t="s">
        <v>493</v>
      </c>
      <c r="O61" s="65" t="s">
        <v>2454</v>
      </c>
      <c r="P61" s="85"/>
      <c r="Q61" s="75">
        <v>6</v>
      </c>
      <c r="R61" s="78" t="s">
        <v>414</v>
      </c>
      <c r="S61" s="251" t="s">
        <v>318</v>
      </c>
      <c r="T61" s="279" t="s">
        <v>2235</v>
      </c>
      <c r="AA61" s="198">
        <f>IF(OR(J61="Fail",ISBLANK(J61)),INDEX('Issue Code Table'!C:C,MATCH(N:N,'Issue Code Table'!A:A,0)),IF(M61="Critical",6,IF(M61="Significant",5,IF(M61="Moderate",3,2))))</f>
        <v>5</v>
      </c>
    </row>
    <row r="62" spans="1:27" ht="97.5" customHeight="1" x14ac:dyDescent="0.2">
      <c r="A62" s="257" t="s">
        <v>2073</v>
      </c>
      <c r="B62" s="81" t="s">
        <v>505</v>
      </c>
      <c r="C62" s="82" t="s">
        <v>506</v>
      </c>
      <c r="D62" s="75" t="s">
        <v>93</v>
      </c>
      <c r="E62" s="251" t="s">
        <v>171</v>
      </c>
      <c r="F62" s="251" t="s">
        <v>246</v>
      </c>
      <c r="G62" s="251" t="s">
        <v>2167</v>
      </c>
      <c r="H62" s="251" t="s">
        <v>347</v>
      </c>
      <c r="I62" s="74"/>
      <c r="J62" s="68"/>
      <c r="K62" s="74" t="s">
        <v>475</v>
      </c>
      <c r="L62" s="65"/>
      <c r="M62" s="65" t="s">
        <v>492</v>
      </c>
      <c r="N62" s="65" t="s">
        <v>493</v>
      </c>
      <c r="O62" s="65" t="s">
        <v>2454</v>
      </c>
      <c r="P62" s="85"/>
      <c r="Q62" s="75">
        <v>6</v>
      </c>
      <c r="R62" s="78" t="s">
        <v>415</v>
      </c>
      <c r="S62" s="251" t="s">
        <v>319</v>
      </c>
      <c r="T62" s="279" t="s">
        <v>2236</v>
      </c>
      <c r="AA62" s="198">
        <f>IF(OR(J62="Fail",ISBLANK(J62)),INDEX('Issue Code Table'!C:C,MATCH(N:N,'Issue Code Table'!A:A,0)),IF(M62="Critical",6,IF(M62="Significant",5,IF(M62="Moderate",3,2))))</f>
        <v>5</v>
      </c>
    </row>
    <row r="63" spans="1:27" ht="65.25" customHeight="1" x14ac:dyDescent="0.2">
      <c r="A63" s="257" t="s">
        <v>2074</v>
      </c>
      <c r="B63" s="81" t="s">
        <v>505</v>
      </c>
      <c r="C63" s="82" t="s">
        <v>506</v>
      </c>
      <c r="D63" s="75" t="s">
        <v>93</v>
      </c>
      <c r="E63" s="251" t="s">
        <v>172</v>
      </c>
      <c r="F63" s="251" t="s">
        <v>247</v>
      </c>
      <c r="G63" s="251" t="s">
        <v>2510</v>
      </c>
      <c r="H63" s="251" t="s">
        <v>2464</v>
      </c>
      <c r="I63" s="74"/>
      <c r="J63" s="68"/>
      <c r="K63" s="74" t="s">
        <v>554</v>
      </c>
      <c r="L63" s="65"/>
      <c r="M63" s="65" t="s">
        <v>492</v>
      </c>
      <c r="N63" s="65" t="s">
        <v>493</v>
      </c>
      <c r="O63" s="65" t="s">
        <v>2454</v>
      </c>
      <c r="P63" s="85"/>
      <c r="Q63" s="75">
        <v>6</v>
      </c>
      <c r="R63" s="78" t="s">
        <v>416</v>
      </c>
      <c r="S63" s="251" t="s">
        <v>320</v>
      </c>
      <c r="T63" s="279" t="s">
        <v>2237</v>
      </c>
      <c r="AA63" s="198">
        <f>IF(OR(J63="Fail",ISBLANK(J63)),INDEX('Issue Code Table'!C:C,MATCH(N:N,'Issue Code Table'!A:A,0)),IF(M63="Critical",6,IF(M63="Significant",5,IF(M63="Moderate",3,2))))</f>
        <v>5</v>
      </c>
    </row>
    <row r="64" spans="1:27" ht="99.75" customHeight="1" x14ac:dyDescent="0.2">
      <c r="A64" s="257" t="s">
        <v>2075</v>
      </c>
      <c r="B64" s="81" t="s">
        <v>505</v>
      </c>
      <c r="C64" s="82" t="s">
        <v>506</v>
      </c>
      <c r="D64" s="75" t="s">
        <v>534</v>
      </c>
      <c r="E64" s="251" t="s">
        <v>173</v>
      </c>
      <c r="F64" s="251" t="s">
        <v>248</v>
      </c>
      <c r="G64" s="251" t="s">
        <v>2168</v>
      </c>
      <c r="H64" s="258" t="s">
        <v>2455</v>
      </c>
      <c r="I64" s="74"/>
      <c r="J64" s="68"/>
      <c r="K64" s="74" t="s">
        <v>476</v>
      </c>
      <c r="L64" s="65"/>
      <c r="M64" s="65" t="s">
        <v>492</v>
      </c>
      <c r="N64" s="65" t="s">
        <v>494</v>
      </c>
      <c r="O64" s="65" t="s">
        <v>703</v>
      </c>
      <c r="P64" s="85"/>
      <c r="Q64" s="75">
        <v>7</v>
      </c>
      <c r="R64" s="78" t="s">
        <v>417</v>
      </c>
      <c r="S64" s="251" t="s">
        <v>321</v>
      </c>
      <c r="T64" s="279" t="s">
        <v>2238</v>
      </c>
      <c r="AA64" s="198">
        <f>IF(OR(J64="Fail",ISBLANK(J64)),INDEX('Issue Code Table'!C:C,MATCH(N:N,'Issue Code Table'!A:A,0)),IF(M64="Critical",6,IF(M64="Significant",5,IF(M64="Moderate",3,2))))</f>
        <v>5</v>
      </c>
    </row>
    <row r="65" spans="1:27" ht="92.25" customHeight="1" x14ac:dyDescent="0.2">
      <c r="A65" s="257" t="s">
        <v>2076</v>
      </c>
      <c r="B65" s="81" t="s">
        <v>505</v>
      </c>
      <c r="C65" s="82" t="s">
        <v>506</v>
      </c>
      <c r="D65" s="75" t="s">
        <v>534</v>
      </c>
      <c r="E65" s="251" t="s">
        <v>174</v>
      </c>
      <c r="F65" s="251" t="s">
        <v>249</v>
      </c>
      <c r="G65" s="251" t="s">
        <v>2169</v>
      </c>
      <c r="H65" s="258" t="s">
        <v>1957</v>
      </c>
      <c r="I65" s="74"/>
      <c r="J65" s="68"/>
      <c r="K65" s="74" t="s">
        <v>477</v>
      </c>
      <c r="L65" s="65"/>
      <c r="M65" s="65" t="s">
        <v>492</v>
      </c>
      <c r="N65" s="65" t="s">
        <v>494</v>
      </c>
      <c r="O65" s="65" t="s">
        <v>703</v>
      </c>
      <c r="P65" s="85"/>
      <c r="Q65" s="75">
        <v>7</v>
      </c>
      <c r="R65" s="78" t="s">
        <v>418</v>
      </c>
      <c r="S65" s="251" t="s">
        <v>321</v>
      </c>
      <c r="T65" s="279" t="s">
        <v>2511</v>
      </c>
      <c r="AA65" s="198">
        <f>IF(OR(J65="Fail",ISBLANK(J65)),INDEX('Issue Code Table'!C:C,MATCH(N:N,'Issue Code Table'!A:A,0)),IF(M65="Critical",6,IF(M65="Significant",5,IF(M65="Moderate",3,2))))</f>
        <v>5</v>
      </c>
    </row>
    <row r="66" spans="1:27" ht="103.5" customHeight="1" x14ac:dyDescent="0.2">
      <c r="A66" s="257" t="s">
        <v>2077</v>
      </c>
      <c r="B66" s="81" t="s">
        <v>505</v>
      </c>
      <c r="C66" s="82" t="s">
        <v>506</v>
      </c>
      <c r="D66" s="75" t="s">
        <v>534</v>
      </c>
      <c r="E66" s="251" t="s">
        <v>175</v>
      </c>
      <c r="F66" s="251" t="s">
        <v>250</v>
      </c>
      <c r="G66" s="251" t="s">
        <v>2170</v>
      </c>
      <c r="H66" s="251" t="s">
        <v>346</v>
      </c>
      <c r="I66" s="74"/>
      <c r="J66" s="68"/>
      <c r="K66" s="74" t="s">
        <v>478</v>
      </c>
      <c r="L66" s="65"/>
      <c r="M66" s="65" t="s">
        <v>492</v>
      </c>
      <c r="N66" s="65" t="s">
        <v>494</v>
      </c>
      <c r="O66" s="65" t="s">
        <v>703</v>
      </c>
      <c r="P66" s="85"/>
      <c r="Q66" s="75">
        <v>7</v>
      </c>
      <c r="R66" s="78" t="s">
        <v>419</v>
      </c>
      <c r="S66" s="251" t="s">
        <v>321</v>
      </c>
      <c r="T66" s="279" t="s">
        <v>2239</v>
      </c>
      <c r="AA66" s="198">
        <f>IF(OR(J66="Fail",ISBLANK(J66)),INDEX('Issue Code Table'!C:C,MATCH(N:N,'Issue Code Table'!A:A,0)),IF(M66="Critical",6,IF(M66="Significant",5,IF(M66="Moderate",3,2))))</f>
        <v>5</v>
      </c>
    </row>
    <row r="67" spans="1:27" ht="96.75" customHeight="1" x14ac:dyDescent="0.2">
      <c r="A67" s="257" t="s">
        <v>2078</v>
      </c>
      <c r="B67" s="81" t="s">
        <v>505</v>
      </c>
      <c r="C67" s="82" t="s">
        <v>506</v>
      </c>
      <c r="D67" s="75" t="s">
        <v>534</v>
      </c>
      <c r="E67" s="251" t="s">
        <v>176</v>
      </c>
      <c r="F67" s="251" t="s">
        <v>251</v>
      </c>
      <c r="G67" s="251" t="s">
        <v>2171</v>
      </c>
      <c r="H67" s="251" t="s">
        <v>345</v>
      </c>
      <c r="I67" s="74"/>
      <c r="J67" s="68"/>
      <c r="K67" s="74" t="s">
        <v>479</v>
      </c>
      <c r="L67" s="65"/>
      <c r="M67" s="65" t="s">
        <v>492</v>
      </c>
      <c r="N67" s="65" t="s">
        <v>494</v>
      </c>
      <c r="O67" s="65" t="s">
        <v>703</v>
      </c>
      <c r="P67" s="85"/>
      <c r="Q67" s="75">
        <v>7</v>
      </c>
      <c r="R67" s="78" t="s">
        <v>420</v>
      </c>
      <c r="S67" s="251" t="s">
        <v>322</v>
      </c>
      <c r="T67" s="279" t="s">
        <v>2240</v>
      </c>
      <c r="AA67" s="198">
        <f>IF(OR(J67="Fail",ISBLANK(J67)),INDEX('Issue Code Table'!C:C,MATCH(N:N,'Issue Code Table'!A:A,0)),IF(M67="Critical",6,IF(M67="Significant",5,IF(M67="Moderate",3,2))))</f>
        <v>5</v>
      </c>
    </row>
    <row r="68" spans="1:27" ht="108" customHeight="1" x14ac:dyDescent="0.2">
      <c r="A68" s="257" t="s">
        <v>2079</v>
      </c>
      <c r="B68" s="81" t="s">
        <v>505</v>
      </c>
      <c r="C68" s="82" t="s">
        <v>506</v>
      </c>
      <c r="D68" s="75" t="s">
        <v>534</v>
      </c>
      <c r="E68" s="251" t="s">
        <v>177</v>
      </c>
      <c r="F68" s="251" t="s">
        <v>252</v>
      </c>
      <c r="G68" s="251" t="s">
        <v>2172</v>
      </c>
      <c r="H68" s="251" t="s">
        <v>1936</v>
      </c>
      <c r="I68" s="74"/>
      <c r="J68" s="68"/>
      <c r="K68" s="74" t="s">
        <v>480</v>
      </c>
      <c r="L68" s="65"/>
      <c r="M68" s="65" t="s">
        <v>492</v>
      </c>
      <c r="N68" s="65" t="s">
        <v>494</v>
      </c>
      <c r="O68" s="65" t="s">
        <v>703</v>
      </c>
      <c r="P68" s="85"/>
      <c r="Q68" s="75">
        <v>7</v>
      </c>
      <c r="R68" s="78" t="s">
        <v>421</v>
      </c>
      <c r="S68" s="251" t="s">
        <v>323</v>
      </c>
      <c r="T68" s="279" t="s">
        <v>2241</v>
      </c>
      <c r="AA68" s="198">
        <f>IF(OR(J68="Fail",ISBLANK(J68)),INDEX('Issue Code Table'!C:C,MATCH(N:N,'Issue Code Table'!A:A,0)),IF(M68="Critical",6,IF(M68="Significant",5,IF(M68="Moderate",3,2))))</f>
        <v>5</v>
      </c>
    </row>
    <row r="69" spans="1:27" ht="101.25" customHeight="1" x14ac:dyDescent="0.2">
      <c r="A69" s="257" t="s">
        <v>2080</v>
      </c>
      <c r="B69" s="81" t="s">
        <v>505</v>
      </c>
      <c r="C69" s="82" t="s">
        <v>506</v>
      </c>
      <c r="D69" s="75" t="s">
        <v>534</v>
      </c>
      <c r="E69" s="251" t="s">
        <v>178</v>
      </c>
      <c r="F69" s="251" t="s">
        <v>253</v>
      </c>
      <c r="G69" s="251" t="s">
        <v>2173</v>
      </c>
      <c r="H69" s="251" t="s">
        <v>344</v>
      </c>
      <c r="I69" s="74"/>
      <c r="J69" s="68"/>
      <c r="K69" s="74" t="s">
        <v>481</v>
      </c>
      <c r="L69" s="65"/>
      <c r="M69" s="65" t="s">
        <v>492</v>
      </c>
      <c r="N69" s="65" t="s">
        <v>494</v>
      </c>
      <c r="O69" s="65" t="s">
        <v>703</v>
      </c>
      <c r="P69" s="85"/>
      <c r="Q69" s="75">
        <v>7</v>
      </c>
      <c r="R69" s="78" t="s">
        <v>422</v>
      </c>
      <c r="S69" s="251" t="s">
        <v>322</v>
      </c>
      <c r="T69" s="279" t="s">
        <v>2242</v>
      </c>
      <c r="AA69" s="198">
        <f>IF(OR(J69="Fail",ISBLANK(J69)),INDEX('Issue Code Table'!C:C,MATCH(N:N,'Issue Code Table'!A:A,0)),IF(M69="Critical",6,IF(M69="Significant",5,IF(M69="Moderate",3,2))))</f>
        <v>5</v>
      </c>
    </row>
    <row r="70" spans="1:27" ht="121.5" customHeight="1" x14ac:dyDescent="0.2">
      <c r="A70" s="257" t="s">
        <v>2081</v>
      </c>
      <c r="B70" s="81" t="s">
        <v>505</v>
      </c>
      <c r="C70" s="82" t="s">
        <v>506</v>
      </c>
      <c r="D70" s="75" t="s">
        <v>534</v>
      </c>
      <c r="E70" s="251" t="s">
        <v>179</v>
      </c>
      <c r="F70" s="251" t="s">
        <v>254</v>
      </c>
      <c r="G70" s="251" t="s">
        <v>2174</v>
      </c>
      <c r="H70" s="251" t="s">
        <v>343</v>
      </c>
      <c r="I70" s="74"/>
      <c r="J70" s="68"/>
      <c r="K70" s="74" t="s">
        <v>482</v>
      </c>
      <c r="L70" s="65"/>
      <c r="M70" s="65" t="s">
        <v>492</v>
      </c>
      <c r="N70" s="65" t="s">
        <v>494</v>
      </c>
      <c r="O70" s="65" t="s">
        <v>703</v>
      </c>
      <c r="P70" s="85"/>
      <c r="Q70" s="75">
        <v>7</v>
      </c>
      <c r="R70" s="78" t="s">
        <v>423</v>
      </c>
      <c r="S70" s="251" t="s">
        <v>324</v>
      </c>
      <c r="T70" s="279" t="s">
        <v>2243</v>
      </c>
      <c r="AA70" s="198">
        <f>IF(OR(J70="Fail",ISBLANK(J70)),INDEX('Issue Code Table'!C:C,MATCH(N:N,'Issue Code Table'!A:A,0)),IF(M70="Critical",6,IF(M70="Significant",5,IF(M70="Moderate",3,2))))</f>
        <v>5</v>
      </c>
    </row>
    <row r="71" spans="1:27" ht="85.5" customHeight="1" x14ac:dyDescent="0.2">
      <c r="A71" s="257" t="s">
        <v>2082</v>
      </c>
      <c r="B71" s="81" t="s">
        <v>505</v>
      </c>
      <c r="C71" s="82" t="s">
        <v>506</v>
      </c>
      <c r="D71" s="75" t="s">
        <v>534</v>
      </c>
      <c r="E71" s="251" t="s">
        <v>180</v>
      </c>
      <c r="F71" s="251" t="s">
        <v>255</v>
      </c>
      <c r="G71" s="251" t="s">
        <v>2175</v>
      </c>
      <c r="H71" s="251" t="s">
        <v>341</v>
      </c>
      <c r="I71" s="74"/>
      <c r="J71" s="68"/>
      <c r="K71" s="74" t="s">
        <v>483</v>
      </c>
      <c r="L71" s="65"/>
      <c r="M71" s="65" t="s">
        <v>492</v>
      </c>
      <c r="N71" s="65" t="s">
        <v>494</v>
      </c>
      <c r="O71" s="65" t="s">
        <v>703</v>
      </c>
      <c r="P71" s="85"/>
      <c r="Q71" s="75">
        <v>7</v>
      </c>
      <c r="R71" s="78" t="s">
        <v>424</v>
      </c>
      <c r="S71" s="251" t="s">
        <v>324</v>
      </c>
      <c r="T71" s="279" t="s">
        <v>2244</v>
      </c>
      <c r="AA71" s="198">
        <f>IF(OR(J71="Fail",ISBLANK(J71)),INDEX('Issue Code Table'!C:C,MATCH(N:N,'Issue Code Table'!A:A,0)),IF(M71="Critical",6,IF(M71="Significant",5,IF(M71="Moderate",3,2))))</f>
        <v>5</v>
      </c>
    </row>
    <row r="72" spans="1:27" ht="93.75" customHeight="1" x14ac:dyDescent="0.2">
      <c r="A72" s="257" t="s">
        <v>2083</v>
      </c>
      <c r="B72" s="81" t="s">
        <v>505</v>
      </c>
      <c r="C72" s="82" t="s">
        <v>506</v>
      </c>
      <c r="D72" s="75" t="s">
        <v>534</v>
      </c>
      <c r="E72" s="251" t="s">
        <v>181</v>
      </c>
      <c r="F72" s="251" t="s">
        <v>256</v>
      </c>
      <c r="G72" s="251" t="s">
        <v>2176</v>
      </c>
      <c r="H72" s="251" t="s">
        <v>342</v>
      </c>
      <c r="I72" s="74"/>
      <c r="J72" s="68"/>
      <c r="K72" s="74" t="s">
        <v>484</v>
      </c>
      <c r="L72" s="65"/>
      <c r="M72" s="65" t="s">
        <v>492</v>
      </c>
      <c r="N72" s="65" t="s">
        <v>494</v>
      </c>
      <c r="O72" s="65" t="s">
        <v>703</v>
      </c>
      <c r="P72" s="85"/>
      <c r="Q72" s="75">
        <v>7</v>
      </c>
      <c r="R72" s="78" t="s">
        <v>425</v>
      </c>
      <c r="S72" s="251" t="s">
        <v>324</v>
      </c>
      <c r="T72" s="279" t="s">
        <v>2245</v>
      </c>
      <c r="AA72" s="198">
        <f>IF(OR(J72="Fail",ISBLANK(J72)),INDEX('Issue Code Table'!C:C,MATCH(N:N,'Issue Code Table'!A:A,0)),IF(M72="Critical",6,IF(M72="Significant",5,IF(M72="Moderate",3,2))))</f>
        <v>5</v>
      </c>
    </row>
    <row r="73" spans="1:27" ht="114" customHeight="1" x14ac:dyDescent="0.2">
      <c r="A73" s="257" t="s">
        <v>2084</v>
      </c>
      <c r="B73" s="81" t="s">
        <v>505</v>
      </c>
      <c r="C73" s="82" t="s">
        <v>506</v>
      </c>
      <c r="D73" s="75" t="s">
        <v>534</v>
      </c>
      <c r="E73" s="251" t="s">
        <v>182</v>
      </c>
      <c r="F73" s="251" t="s">
        <v>257</v>
      </c>
      <c r="G73" s="251" t="s">
        <v>2177</v>
      </c>
      <c r="H73" s="251" t="s">
        <v>340</v>
      </c>
      <c r="I73" s="74"/>
      <c r="J73" s="68"/>
      <c r="K73" s="74" t="s">
        <v>485</v>
      </c>
      <c r="L73" s="65"/>
      <c r="M73" s="65" t="s">
        <v>492</v>
      </c>
      <c r="N73" s="65" t="s">
        <v>494</v>
      </c>
      <c r="O73" s="65" t="s">
        <v>703</v>
      </c>
      <c r="P73" s="85"/>
      <c r="Q73" s="75">
        <v>7</v>
      </c>
      <c r="R73" s="78" t="s">
        <v>426</v>
      </c>
      <c r="S73" s="251" t="s">
        <v>324</v>
      </c>
      <c r="T73" s="279" t="s">
        <v>2246</v>
      </c>
      <c r="AA73" s="198">
        <f>IF(OR(J73="Fail",ISBLANK(J73)),INDEX('Issue Code Table'!C:C,MATCH(N:N,'Issue Code Table'!A:A,0)),IF(M73="Critical",6,IF(M73="Significant",5,IF(M73="Moderate",3,2))))</f>
        <v>5</v>
      </c>
    </row>
    <row r="74" spans="1:27" ht="74.25" customHeight="1" x14ac:dyDescent="0.2">
      <c r="A74" s="257" t="s">
        <v>2085</v>
      </c>
      <c r="B74" s="81" t="s">
        <v>505</v>
      </c>
      <c r="C74" s="82" t="s">
        <v>506</v>
      </c>
      <c r="D74" s="75" t="s">
        <v>534</v>
      </c>
      <c r="E74" s="251" t="s">
        <v>183</v>
      </c>
      <c r="F74" s="251" t="s">
        <v>258</v>
      </c>
      <c r="G74" s="251" t="s">
        <v>2178</v>
      </c>
      <c r="H74" s="251" t="s">
        <v>339</v>
      </c>
      <c r="I74" s="74"/>
      <c r="J74" s="68"/>
      <c r="K74" s="74" t="s">
        <v>486</v>
      </c>
      <c r="L74" s="65"/>
      <c r="M74" s="65" t="s">
        <v>492</v>
      </c>
      <c r="N74" s="65" t="s">
        <v>494</v>
      </c>
      <c r="O74" s="65" t="s">
        <v>703</v>
      </c>
      <c r="P74" s="85"/>
      <c r="Q74" s="75">
        <v>7</v>
      </c>
      <c r="R74" s="78" t="s">
        <v>427</v>
      </c>
      <c r="S74" s="251" t="s">
        <v>324</v>
      </c>
      <c r="T74" s="279" t="s">
        <v>2247</v>
      </c>
      <c r="AA74" s="198">
        <f>IF(OR(J74="Fail",ISBLANK(J74)),INDEX('Issue Code Table'!C:C,MATCH(N:N,'Issue Code Table'!A:A,0)),IF(M74="Critical",6,IF(M74="Significant",5,IF(M74="Moderate",3,2))))</f>
        <v>5</v>
      </c>
    </row>
    <row r="75" spans="1:27" ht="99" customHeight="1" x14ac:dyDescent="0.2">
      <c r="A75" s="257" t="s">
        <v>2086</v>
      </c>
      <c r="B75" s="81" t="s">
        <v>505</v>
      </c>
      <c r="C75" s="82" t="s">
        <v>506</v>
      </c>
      <c r="D75" s="75" t="s">
        <v>534</v>
      </c>
      <c r="E75" s="251" t="s">
        <v>184</v>
      </c>
      <c r="F75" s="251" t="s">
        <v>259</v>
      </c>
      <c r="G75" s="251" t="s">
        <v>2179</v>
      </c>
      <c r="H75" s="251" t="s">
        <v>338</v>
      </c>
      <c r="I75" s="74"/>
      <c r="J75" s="68"/>
      <c r="K75" s="74" t="s">
        <v>487</v>
      </c>
      <c r="L75" s="65"/>
      <c r="M75" s="65" t="s">
        <v>492</v>
      </c>
      <c r="N75" s="65" t="s">
        <v>494</v>
      </c>
      <c r="O75" s="65" t="s">
        <v>703</v>
      </c>
      <c r="P75" s="85"/>
      <c r="Q75" s="75">
        <v>7</v>
      </c>
      <c r="R75" s="78" t="s">
        <v>428</v>
      </c>
      <c r="S75" s="251" t="s">
        <v>324</v>
      </c>
      <c r="T75" s="279" t="s">
        <v>2248</v>
      </c>
      <c r="AA75" s="198">
        <f>IF(OR(J75="Fail",ISBLANK(J75)),INDEX('Issue Code Table'!C:C,MATCH(N:N,'Issue Code Table'!A:A,0)),IF(M75="Critical",6,IF(M75="Significant",5,IF(M75="Moderate",3,2))))</f>
        <v>5</v>
      </c>
    </row>
    <row r="76" spans="1:27" ht="105" customHeight="1" x14ac:dyDescent="0.2">
      <c r="A76" s="257" t="s">
        <v>2087</v>
      </c>
      <c r="B76" s="81" t="s">
        <v>509</v>
      </c>
      <c r="C76" s="82" t="s">
        <v>510</v>
      </c>
      <c r="D76" s="75" t="s">
        <v>534</v>
      </c>
      <c r="E76" s="251" t="s">
        <v>185</v>
      </c>
      <c r="F76" s="251" t="s">
        <v>260</v>
      </c>
      <c r="G76" s="251" t="s">
        <v>2180</v>
      </c>
      <c r="H76" s="251" t="s">
        <v>2456</v>
      </c>
      <c r="I76" s="74"/>
      <c r="J76" s="68"/>
      <c r="K76" s="74" t="s">
        <v>488</v>
      </c>
      <c r="L76" s="65"/>
      <c r="M76" s="65" t="s">
        <v>492</v>
      </c>
      <c r="N76" s="65" t="s">
        <v>502</v>
      </c>
      <c r="O76" s="65" t="s">
        <v>718</v>
      </c>
      <c r="P76" s="85"/>
      <c r="Q76" s="75">
        <v>8</v>
      </c>
      <c r="R76" s="78" t="s">
        <v>429</v>
      </c>
      <c r="S76" s="251" t="s">
        <v>325</v>
      </c>
      <c r="T76" s="279" t="s">
        <v>2249</v>
      </c>
      <c r="AA76" s="198">
        <f>IF(OR(J76="Fail",ISBLANK(J76)),INDEX('Issue Code Table'!C:C,MATCH(N:N,'Issue Code Table'!A:A,0)),IF(M76="Critical",6,IF(M76="Significant",5,IF(M76="Moderate",3,2))))</f>
        <v>5</v>
      </c>
    </row>
    <row r="77" spans="1:27" ht="107.25" customHeight="1" x14ac:dyDescent="0.2">
      <c r="A77" s="257" t="s">
        <v>2088</v>
      </c>
      <c r="B77" s="81" t="s">
        <v>523</v>
      </c>
      <c r="C77" s="82" t="s">
        <v>524</v>
      </c>
      <c r="D77" s="75" t="s">
        <v>534</v>
      </c>
      <c r="E77" s="251" t="s">
        <v>186</v>
      </c>
      <c r="F77" s="251" t="s">
        <v>261</v>
      </c>
      <c r="G77" s="251" t="s">
        <v>2512</v>
      </c>
      <c r="H77" s="251" t="s">
        <v>336</v>
      </c>
      <c r="I77" s="74"/>
      <c r="J77" s="68"/>
      <c r="K77" s="74" t="s">
        <v>489</v>
      </c>
      <c r="L77" s="65"/>
      <c r="M77" s="79" t="s">
        <v>492</v>
      </c>
      <c r="N77" s="65" t="s">
        <v>605</v>
      </c>
      <c r="O77" s="80" t="s">
        <v>704</v>
      </c>
      <c r="P77" s="85"/>
      <c r="Q77" s="75">
        <v>8</v>
      </c>
      <c r="R77" s="78" t="s">
        <v>430</v>
      </c>
      <c r="S77" s="251" t="s">
        <v>326</v>
      </c>
      <c r="T77" s="279" t="s">
        <v>2250</v>
      </c>
      <c r="AA77" s="198">
        <f>IF(OR(J77="Fail",ISBLANK(J77)),INDEX('Issue Code Table'!C:C,MATCH(N:N,'Issue Code Table'!A:A,0)),IF(M77="Critical",6,IF(M77="Significant",5,IF(M77="Moderate",3,2))))</f>
        <v>5</v>
      </c>
    </row>
    <row r="78" spans="1:27" ht="108" customHeight="1" x14ac:dyDescent="0.2">
      <c r="A78" s="257" t="s">
        <v>2089</v>
      </c>
      <c r="B78" s="81" t="s">
        <v>509</v>
      </c>
      <c r="C78" s="82" t="s">
        <v>510</v>
      </c>
      <c r="D78" s="75" t="s">
        <v>93</v>
      </c>
      <c r="E78" s="251" t="s">
        <v>187</v>
      </c>
      <c r="F78" s="251" t="s">
        <v>262</v>
      </c>
      <c r="G78" s="251" t="s">
        <v>2181</v>
      </c>
      <c r="H78" s="251" t="s">
        <v>2457</v>
      </c>
      <c r="I78" s="74"/>
      <c r="J78" s="68"/>
      <c r="K78" s="74" t="s">
        <v>490</v>
      </c>
      <c r="L78" s="65"/>
      <c r="M78" s="65" t="s">
        <v>492</v>
      </c>
      <c r="N78" s="65" t="s">
        <v>502</v>
      </c>
      <c r="O78" s="65" t="s">
        <v>718</v>
      </c>
      <c r="P78" s="85"/>
      <c r="Q78" s="75">
        <v>8</v>
      </c>
      <c r="R78" s="78" t="s">
        <v>431</v>
      </c>
      <c r="S78" s="251" t="s">
        <v>327</v>
      </c>
      <c r="T78" s="279" t="s">
        <v>2251</v>
      </c>
      <c r="AA78" s="198">
        <f>IF(OR(J78="Fail",ISBLANK(J78)),INDEX('Issue Code Table'!C:C,MATCH(N:N,'Issue Code Table'!A:A,0)),IF(M78="Critical",6,IF(M78="Significant",5,IF(M78="Moderate",3,2))))</f>
        <v>5</v>
      </c>
    </row>
    <row r="79" spans="1:27" ht="152.25" customHeight="1" x14ac:dyDescent="0.2">
      <c r="A79" s="257" t="s">
        <v>2090</v>
      </c>
      <c r="B79" s="83" t="s">
        <v>521</v>
      </c>
      <c r="C79" s="83" t="s">
        <v>522</v>
      </c>
      <c r="D79" s="75" t="s">
        <v>534</v>
      </c>
      <c r="E79" s="251" t="s">
        <v>188</v>
      </c>
      <c r="F79" s="251" t="s">
        <v>263</v>
      </c>
      <c r="G79" s="251" t="s">
        <v>2182</v>
      </c>
      <c r="H79" s="251" t="s">
        <v>2458</v>
      </c>
      <c r="I79" s="75"/>
      <c r="J79" s="68"/>
      <c r="K79" s="75" t="s">
        <v>491</v>
      </c>
      <c r="L79" s="65"/>
      <c r="M79" s="65" t="s">
        <v>492</v>
      </c>
      <c r="N79" s="65" t="s">
        <v>499</v>
      </c>
      <c r="O79" s="65" t="s">
        <v>719</v>
      </c>
      <c r="P79" s="85"/>
      <c r="Q79" s="75">
        <v>8</v>
      </c>
      <c r="R79" s="78" t="s">
        <v>432</v>
      </c>
      <c r="S79" s="251" t="s">
        <v>328</v>
      </c>
      <c r="T79" s="279" t="s">
        <v>2252</v>
      </c>
      <c r="AA79" s="198">
        <f>IF(OR(J79="Fail",ISBLANK(J79)),INDEX('Issue Code Table'!C:C,MATCH(N:N,'Issue Code Table'!A:A,0)),IF(M79="Critical",6,IF(M79="Significant",5,IF(M79="Moderate",3,2))))</f>
        <v>6</v>
      </c>
    </row>
    <row r="80" spans="1:27" x14ac:dyDescent="0.2">
      <c r="A80" s="211"/>
      <c r="B80" s="211"/>
      <c r="C80" s="211"/>
      <c r="D80" s="211"/>
      <c r="E80" s="211"/>
      <c r="F80" s="211"/>
      <c r="G80" s="211"/>
      <c r="H80" s="211"/>
      <c r="I80" s="211"/>
      <c r="J80" s="211"/>
      <c r="K80" s="211"/>
      <c r="L80" s="211"/>
      <c r="M80" s="211"/>
      <c r="N80" s="211"/>
      <c r="O80" s="211"/>
      <c r="P80" s="211"/>
      <c r="Q80" s="211"/>
      <c r="R80" s="211"/>
      <c r="S80" s="211"/>
      <c r="T80" s="211"/>
    </row>
    <row r="81" spans="8:26" hidden="1" x14ac:dyDescent="0.2"/>
    <row r="82" spans="8:26" customFormat="1" ht="15" hidden="1" x14ac:dyDescent="0.25">
      <c r="H82" s="89" t="s">
        <v>39</v>
      </c>
      <c r="M82" s="1"/>
    </row>
    <row r="83" spans="8:26" customFormat="1" ht="15" hidden="1" x14ac:dyDescent="0.25">
      <c r="H83" s="89" t="s">
        <v>40</v>
      </c>
      <c r="M83" s="1"/>
      <c r="Z83" s="1"/>
    </row>
    <row r="84" spans="8:26" customFormat="1" ht="15" hidden="1" x14ac:dyDescent="0.25">
      <c r="H84" s="89" t="s">
        <v>42</v>
      </c>
      <c r="M84" s="1"/>
      <c r="Z84" s="1"/>
    </row>
    <row r="85" spans="8:26" customFormat="1" ht="12.75" hidden="1" customHeight="1" x14ac:dyDescent="0.25">
      <c r="H85" s="89" t="s">
        <v>41</v>
      </c>
      <c r="M85" s="1"/>
      <c r="Z85" s="1"/>
    </row>
    <row r="86" spans="8:26" customFormat="1" ht="15" hidden="1" x14ac:dyDescent="0.25">
      <c r="M86" s="1"/>
      <c r="Z86" s="1"/>
    </row>
    <row r="87" spans="8:26" customFormat="1" ht="15" hidden="1" x14ac:dyDescent="0.25">
      <c r="H87" s="89" t="s">
        <v>642</v>
      </c>
      <c r="M87" s="1"/>
      <c r="Z87" s="1"/>
    </row>
    <row r="88" spans="8:26" customFormat="1" ht="15" hidden="1" x14ac:dyDescent="0.25">
      <c r="H88" s="89" t="s">
        <v>559</v>
      </c>
      <c r="M88" s="1"/>
      <c r="Z88" s="1"/>
    </row>
    <row r="89" spans="8:26" customFormat="1" ht="15" hidden="1" x14ac:dyDescent="0.25">
      <c r="H89" s="89" t="s">
        <v>492</v>
      </c>
      <c r="M89" s="1"/>
      <c r="Z89" s="1"/>
    </row>
    <row r="90" spans="8:26" customFormat="1" ht="15" hidden="1" x14ac:dyDescent="0.25">
      <c r="H90" s="89" t="s">
        <v>497</v>
      </c>
      <c r="M90" s="1"/>
      <c r="Z90" s="1"/>
    </row>
    <row r="91" spans="8:26" customFormat="1" ht="15" hidden="1" x14ac:dyDescent="0.25">
      <c r="H91" s="89" t="s">
        <v>622</v>
      </c>
      <c r="M91" s="1"/>
      <c r="Z91" s="1"/>
    </row>
  </sheetData>
  <sheetCalcPr fullCalcOnLoad="1"/>
  <protectedRanges>
    <protectedRange password="E1A2" sqref="N2:O2" name="Range1_5_1_2"/>
    <protectedRange password="E1A2" sqref="AA2" name="Range1"/>
  </protectedRanges>
  <autoFilter ref="A2:T79"/>
  <conditionalFormatting sqref="N3:N79">
    <cfRule type="expression" dxfId="7" priority="4" stopIfTrue="1">
      <formula>ISERROR(AA3)</formula>
    </cfRule>
  </conditionalFormatting>
  <conditionalFormatting sqref="J3:J79">
    <cfRule type="cellIs" dxfId="6" priority="1" stopIfTrue="1" operator="equal">
      <formula>"Fail"</formula>
    </cfRule>
    <cfRule type="cellIs" dxfId="5" priority="2" stopIfTrue="1" operator="equal">
      <formula>"Pass"</formula>
    </cfRule>
    <cfRule type="cellIs" dxfId="4" priority="3" stopIfTrue="1" operator="equal">
      <formula>"Info"</formula>
    </cfRule>
  </conditionalFormatting>
  <dataValidations count="2">
    <dataValidation type="list" allowBlank="1" showInputMessage="1" showErrorMessage="1" sqref="J3:J79">
      <formula1>$H$82:$H$85</formula1>
    </dataValidation>
    <dataValidation type="list" allowBlank="1" showInputMessage="1" showErrorMessage="1" sqref="M3:M79">
      <formula1>$H$88:$H$91</formula1>
    </dataValidation>
  </dataValidations>
  <pageMargins left="0.7" right="0.7" top="0.75" bottom="0.75" header="0.3" footer="0.3"/>
  <pageSetup orientation="portrait" r:id="rId1"/>
  <headerFooter alignWithMargins="0"/>
  <rowBreaks count="1" manualBreakCount="1">
    <brk id="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249977111117893"/>
  </sheetPr>
  <dimension ref="A1:AA98"/>
  <sheetViews>
    <sheetView zoomScale="80" zoomScaleNormal="80" workbookViewId="0">
      <pane ySplit="2" topLeftCell="A3" activePane="bottomLeft" state="frozen"/>
      <selection activeCell="O1" sqref="O1"/>
      <selection pane="bottomLeft" activeCell="H5" sqref="H5"/>
    </sheetView>
  </sheetViews>
  <sheetFormatPr defaultColWidth="11.42578125" defaultRowHeight="12.75" x14ac:dyDescent="0.2"/>
  <cols>
    <col min="1" max="1" width="12.7109375" style="63" customWidth="1"/>
    <col min="2" max="2" width="10" style="63" customWidth="1"/>
    <col min="3" max="3" width="14.7109375" style="67" customWidth="1"/>
    <col min="4" max="4" width="14.28515625" style="63" customWidth="1"/>
    <col min="5" max="5" width="20" style="63" customWidth="1"/>
    <col min="6" max="6" width="42.5703125" style="63" customWidth="1"/>
    <col min="7" max="7" width="45.5703125" style="63" customWidth="1"/>
    <col min="8" max="8" width="42.7109375" style="76" customWidth="1"/>
    <col min="9" max="9" width="23" style="63" customWidth="1"/>
    <col min="10" max="10" width="11.7109375" style="63" customWidth="1"/>
    <col min="11" max="11" width="21.28515625" style="63" customWidth="1"/>
    <col min="12" max="14" width="23" style="63" customWidth="1"/>
    <col min="15" max="15" width="72.7109375" style="63" customWidth="1"/>
    <col min="16" max="16" width="3.42578125" style="63" customWidth="1"/>
    <col min="17" max="17" width="14.7109375" style="63" customWidth="1"/>
    <col min="18" max="18" width="23" style="63" customWidth="1"/>
    <col min="19" max="19" width="43.7109375" style="63" customWidth="1"/>
    <col min="20" max="20" width="43.28515625" style="63" customWidth="1"/>
    <col min="21" max="26" width="11.42578125" style="63"/>
    <col min="27" max="27" width="11.42578125" style="63" hidden="1" customWidth="1"/>
    <col min="28" max="16384" width="11.42578125" style="63"/>
  </cols>
  <sheetData>
    <row r="1" spans="1:27" x14ac:dyDescent="0.2">
      <c r="A1" s="201" t="s">
        <v>689</v>
      </c>
      <c r="B1" s="202"/>
      <c r="C1" s="202"/>
      <c r="D1" s="202"/>
      <c r="E1" s="202"/>
      <c r="F1" s="202"/>
      <c r="G1" s="202"/>
      <c r="H1" s="202"/>
      <c r="I1" s="202"/>
      <c r="J1" s="202"/>
      <c r="K1" s="202"/>
      <c r="L1" s="203"/>
      <c r="M1" s="204"/>
      <c r="N1" s="204"/>
      <c r="O1" s="204"/>
      <c r="P1" s="204"/>
      <c r="Q1" s="204"/>
      <c r="R1" s="204"/>
      <c r="S1" s="204"/>
      <c r="T1" s="204"/>
      <c r="AA1" s="204"/>
    </row>
    <row r="2" spans="1:27" ht="42.75" customHeight="1" x14ac:dyDescent="0.2">
      <c r="A2" s="62" t="s">
        <v>78</v>
      </c>
      <c r="B2" s="62" t="s">
        <v>79</v>
      </c>
      <c r="C2" s="206" t="s">
        <v>2494</v>
      </c>
      <c r="D2" s="62" t="s">
        <v>80</v>
      </c>
      <c r="E2" s="62" t="s">
        <v>83</v>
      </c>
      <c r="F2" s="62" t="s">
        <v>89</v>
      </c>
      <c r="G2" s="62" t="s">
        <v>2495</v>
      </c>
      <c r="H2" s="64" t="s">
        <v>87</v>
      </c>
      <c r="I2" s="64" t="s">
        <v>84</v>
      </c>
      <c r="J2" s="64" t="s">
        <v>85</v>
      </c>
      <c r="K2" s="66" t="s">
        <v>2513</v>
      </c>
      <c r="L2" s="64" t="s">
        <v>86</v>
      </c>
      <c r="M2" s="64" t="s">
        <v>694</v>
      </c>
      <c r="N2" s="64" t="s">
        <v>695</v>
      </c>
      <c r="O2" s="64" t="s">
        <v>699</v>
      </c>
      <c r="P2" s="84"/>
      <c r="Q2" s="69" t="s">
        <v>81</v>
      </c>
      <c r="R2" s="70" t="s">
        <v>82</v>
      </c>
      <c r="S2" s="70" t="s">
        <v>90</v>
      </c>
      <c r="T2" s="70" t="s">
        <v>88</v>
      </c>
      <c r="AA2" s="197" t="s">
        <v>555</v>
      </c>
    </row>
    <row r="3" spans="1:27" ht="68.25" customHeight="1" x14ac:dyDescent="0.2">
      <c r="A3" s="260" t="s">
        <v>723</v>
      </c>
      <c r="B3" s="259" t="s">
        <v>503</v>
      </c>
      <c r="C3" s="259" t="s">
        <v>504</v>
      </c>
      <c r="D3" s="251" t="s">
        <v>534</v>
      </c>
      <c r="E3" s="251" t="s">
        <v>931</v>
      </c>
      <c r="F3" s="251" t="s">
        <v>800</v>
      </c>
      <c r="G3" s="251" t="s">
        <v>2253</v>
      </c>
      <c r="H3" s="251" t="s">
        <v>2091</v>
      </c>
      <c r="I3" s="74"/>
      <c r="J3" s="88"/>
      <c r="K3" s="74" t="s">
        <v>433</v>
      </c>
      <c r="L3" s="65"/>
      <c r="M3" s="65" t="s">
        <v>492</v>
      </c>
      <c r="N3" s="65" t="s">
        <v>1728</v>
      </c>
      <c r="O3" s="65" t="s">
        <v>2459</v>
      </c>
      <c r="P3" s="85"/>
      <c r="Q3" s="75">
        <v>1</v>
      </c>
      <c r="R3" s="78">
        <v>1.1000000000000001</v>
      </c>
      <c r="S3" s="251" t="s">
        <v>732</v>
      </c>
      <c r="T3" s="279" t="s">
        <v>733</v>
      </c>
      <c r="AA3" s="198" t="e">
        <f>IF(OR(J3="Fail",ISBLANK(J3)),INDEX('Issue Code Table'!C:C,MATCH(N:N,'Issue Code Table'!A:A,0)),IF(M3="Critical",6,IF(M3="Significant",5,IF(M3="Moderate",3,2))))</f>
        <v>#N/A</v>
      </c>
    </row>
    <row r="4" spans="1:27" ht="59.25" customHeight="1" x14ac:dyDescent="0.2">
      <c r="A4" s="260" t="s">
        <v>860</v>
      </c>
      <c r="B4" s="259" t="s">
        <v>517</v>
      </c>
      <c r="C4" s="259" t="s">
        <v>518</v>
      </c>
      <c r="D4" s="251" t="s">
        <v>93</v>
      </c>
      <c r="E4" s="251" t="s">
        <v>113</v>
      </c>
      <c r="F4" s="251" t="s">
        <v>190</v>
      </c>
      <c r="G4" s="251" t="s">
        <v>2254</v>
      </c>
      <c r="H4" s="251" t="s">
        <v>2435</v>
      </c>
      <c r="I4" s="74"/>
      <c r="J4" s="88"/>
      <c r="K4" s="74" t="s">
        <v>435</v>
      </c>
      <c r="L4" s="65"/>
      <c r="M4" s="65" t="s">
        <v>492</v>
      </c>
      <c r="N4" s="65" t="s">
        <v>500</v>
      </c>
      <c r="O4" s="65" t="s">
        <v>720</v>
      </c>
      <c r="P4" s="85"/>
      <c r="Q4" s="75">
        <v>1</v>
      </c>
      <c r="R4" s="78">
        <v>1.2</v>
      </c>
      <c r="S4" s="251" t="s">
        <v>734</v>
      </c>
      <c r="T4" s="279" t="s">
        <v>735</v>
      </c>
      <c r="AA4" s="198">
        <f>IF(OR(J4="Fail",ISBLANK(J4)),INDEX('Issue Code Table'!C:C,MATCH(N:N,'Issue Code Table'!A:A,0)),IF(M4="Critical",6,IF(M4="Significant",5,IF(M4="Moderate",3,2))))</f>
        <v>6</v>
      </c>
    </row>
    <row r="5" spans="1:27" ht="75.75" customHeight="1" x14ac:dyDescent="0.2">
      <c r="A5" s="260" t="s">
        <v>1037</v>
      </c>
      <c r="B5" s="259" t="s">
        <v>513</v>
      </c>
      <c r="C5" s="259" t="s">
        <v>514</v>
      </c>
      <c r="D5" s="251" t="s">
        <v>93</v>
      </c>
      <c r="E5" s="251" t="s">
        <v>932</v>
      </c>
      <c r="F5" s="251" t="s">
        <v>801</v>
      </c>
      <c r="G5" s="251" t="s">
        <v>2255</v>
      </c>
      <c r="H5" s="251" t="s">
        <v>436</v>
      </c>
      <c r="I5" s="75"/>
      <c r="J5" s="88"/>
      <c r="K5" s="74" t="s">
        <v>437</v>
      </c>
      <c r="L5" s="65"/>
      <c r="M5" s="65" t="s">
        <v>497</v>
      </c>
      <c r="N5" s="65" t="s">
        <v>495</v>
      </c>
      <c r="O5" s="65" t="s">
        <v>713</v>
      </c>
      <c r="P5" s="85"/>
      <c r="Q5" s="75">
        <v>1</v>
      </c>
      <c r="R5" s="78">
        <v>1.4</v>
      </c>
      <c r="S5" s="251" t="s">
        <v>736</v>
      </c>
      <c r="T5" s="279" t="s">
        <v>737</v>
      </c>
      <c r="AA5" s="198">
        <f>IF(OR(J5="Fail",ISBLANK(J5)),INDEX('Issue Code Table'!C:C,MATCH(N:N,'Issue Code Table'!A:A,0)),IF(M5="Critical",6,IF(M5="Significant",5,IF(M5="Moderate",3,2))))</f>
        <v>6</v>
      </c>
    </row>
    <row r="6" spans="1:27" ht="68.25" customHeight="1" x14ac:dyDescent="0.2">
      <c r="A6" s="260" t="s">
        <v>861</v>
      </c>
      <c r="B6" s="259" t="s">
        <v>515</v>
      </c>
      <c r="C6" s="259" t="s">
        <v>516</v>
      </c>
      <c r="D6" s="251" t="s">
        <v>534</v>
      </c>
      <c r="E6" s="251" t="s">
        <v>115</v>
      </c>
      <c r="F6" s="251" t="s">
        <v>802</v>
      </c>
      <c r="G6" s="251" t="s">
        <v>2256</v>
      </c>
      <c r="H6" s="251" t="s">
        <v>438</v>
      </c>
      <c r="I6" s="74"/>
      <c r="J6" s="88"/>
      <c r="K6" s="74" t="s">
        <v>439</v>
      </c>
      <c r="L6" s="65"/>
      <c r="M6" s="65" t="s">
        <v>492</v>
      </c>
      <c r="N6" s="65" t="s">
        <v>496</v>
      </c>
      <c r="O6" s="65" t="s">
        <v>715</v>
      </c>
      <c r="P6" s="85"/>
      <c r="Q6" s="75">
        <v>2</v>
      </c>
      <c r="R6" s="78">
        <v>2.1</v>
      </c>
      <c r="S6" s="251" t="s">
        <v>738</v>
      </c>
      <c r="T6" s="279" t="s">
        <v>2322</v>
      </c>
      <c r="AA6" s="198">
        <f>IF(OR(J6="Fail",ISBLANK(J6)),INDEX('Issue Code Table'!C:C,MATCH(N:N,'Issue Code Table'!A:A,0)),IF(M6="Critical",6,IF(M6="Significant",5,IF(M6="Moderate",3,2))))</f>
        <v>5</v>
      </c>
    </row>
    <row r="7" spans="1:27" ht="81.75" customHeight="1" x14ac:dyDescent="0.2">
      <c r="A7" s="260" t="s">
        <v>862</v>
      </c>
      <c r="B7" s="259" t="s">
        <v>515</v>
      </c>
      <c r="C7" s="259" t="s">
        <v>516</v>
      </c>
      <c r="D7" s="251" t="s">
        <v>534</v>
      </c>
      <c r="E7" s="251" t="s">
        <v>933</v>
      </c>
      <c r="F7" s="251" t="s">
        <v>193</v>
      </c>
      <c r="G7" s="251" t="s">
        <v>966</v>
      </c>
      <c r="H7" s="251" t="s">
        <v>2437</v>
      </c>
      <c r="I7" s="74"/>
      <c r="J7" s="88"/>
      <c r="K7" s="74" t="s">
        <v>440</v>
      </c>
      <c r="L7" s="65"/>
      <c r="M7" s="65" t="s">
        <v>492</v>
      </c>
      <c r="N7" s="65" t="s">
        <v>496</v>
      </c>
      <c r="O7" s="65" t="s">
        <v>715</v>
      </c>
      <c r="P7" s="85"/>
      <c r="Q7" s="75">
        <v>2</v>
      </c>
      <c r="R7" s="78">
        <v>2.2000000000000002</v>
      </c>
      <c r="S7" s="251" t="s">
        <v>739</v>
      </c>
      <c r="T7" s="279" t="s">
        <v>740</v>
      </c>
      <c r="AA7" s="198">
        <f>IF(OR(J7="Fail",ISBLANK(J7)),INDEX('Issue Code Table'!C:C,MATCH(N:N,'Issue Code Table'!A:A,0)),IF(M7="Critical",6,IF(M7="Significant",5,IF(M7="Moderate",3,2))))</f>
        <v>5</v>
      </c>
    </row>
    <row r="8" spans="1:27" ht="63" customHeight="1" x14ac:dyDescent="0.2">
      <c r="A8" s="260" t="s">
        <v>863</v>
      </c>
      <c r="B8" s="259" t="s">
        <v>515</v>
      </c>
      <c r="C8" s="259" t="s">
        <v>516</v>
      </c>
      <c r="D8" s="251" t="s">
        <v>534</v>
      </c>
      <c r="E8" s="251" t="s">
        <v>117</v>
      </c>
      <c r="F8" s="251" t="s">
        <v>803</v>
      </c>
      <c r="G8" s="251" t="s">
        <v>967</v>
      </c>
      <c r="H8" s="251" t="s">
        <v>335</v>
      </c>
      <c r="I8" s="74"/>
      <c r="J8" s="88"/>
      <c r="K8" s="74" t="s">
        <v>442</v>
      </c>
      <c r="L8" s="65"/>
      <c r="M8" s="65" t="s">
        <v>492</v>
      </c>
      <c r="N8" s="65" t="s">
        <v>494</v>
      </c>
      <c r="O8" s="65" t="s">
        <v>703</v>
      </c>
      <c r="P8" s="85"/>
      <c r="Q8" s="75">
        <v>2</v>
      </c>
      <c r="R8" s="78">
        <v>2.2999999999999998</v>
      </c>
      <c r="S8" s="251" t="s">
        <v>741</v>
      </c>
      <c r="T8" s="279" t="s">
        <v>742</v>
      </c>
      <c r="AA8" s="198">
        <f>IF(OR(J8="Fail",ISBLANK(J8)),INDEX('Issue Code Table'!C:C,MATCH(N:N,'Issue Code Table'!A:A,0)),IF(M8="Critical",6,IF(M8="Significant",5,IF(M8="Moderate",3,2))))</f>
        <v>5</v>
      </c>
    </row>
    <row r="9" spans="1:27" ht="93.75" customHeight="1" x14ac:dyDescent="0.2">
      <c r="A9" s="260" t="s">
        <v>864</v>
      </c>
      <c r="B9" s="259" t="s">
        <v>519</v>
      </c>
      <c r="C9" s="259" t="s">
        <v>520</v>
      </c>
      <c r="D9" s="251" t="s">
        <v>93</v>
      </c>
      <c r="E9" s="251" t="s">
        <v>118</v>
      </c>
      <c r="F9" s="251" t="s">
        <v>195</v>
      </c>
      <c r="G9" s="251" t="s">
        <v>2257</v>
      </c>
      <c r="H9" s="251" t="s">
        <v>2438</v>
      </c>
      <c r="I9" s="74"/>
      <c r="J9" s="88"/>
      <c r="K9" s="74" t="s">
        <v>444</v>
      </c>
      <c r="L9" s="65"/>
      <c r="M9" s="65" t="s">
        <v>497</v>
      </c>
      <c r="N9" s="65" t="s">
        <v>498</v>
      </c>
      <c r="O9" s="65" t="s">
        <v>706</v>
      </c>
      <c r="P9" s="85"/>
      <c r="Q9" s="75">
        <v>3.1</v>
      </c>
      <c r="R9" s="78" t="s">
        <v>94</v>
      </c>
      <c r="S9" s="251" t="s">
        <v>743</v>
      </c>
      <c r="T9" s="279" t="s">
        <v>2323</v>
      </c>
      <c r="AA9" s="198">
        <f>IF(OR(J9="Fail",ISBLANK(J9)),INDEX('Issue Code Table'!C:C,MATCH(N:N,'Issue Code Table'!A:A,0)),IF(M9="Critical",6,IF(M9="Significant",5,IF(M9="Moderate",3,2))))</f>
        <v>4</v>
      </c>
    </row>
    <row r="10" spans="1:27" ht="86.25" customHeight="1" x14ac:dyDescent="0.2">
      <c r="A10" s="260" t="s">
        <v>865</v>
      </c>
      <c r="B10" s="259" t="s">
        <v>521</v>
      </c>
      <c r="C10" s="259" t="s">
        <v>522</v>
      </c>
      <c r="D10" s="251" t="s">
        <v>93</v>
      </c>
      <c r="E10" s="251" t="s">
        <v>119</v>
      </c>
      <c r="F10" s="251" t="s">
        <v>196</v>
      </c>
      <c r="G10" s="251" t="s">
        <v>2258</v>
      </c>
      <c r="H10" s="251" t="s">
        <v>2439</v>
      </c>
      <c r="I10" s="74"/>
      <c r="J10" s="88"/>
      <c r="K10" s="74" t="s">
        <v>445</v>
      </c>
      <c r="L10" s="65"/>
      <c r="M10" s="65" t="s">
        <v>492</v>
      </c>
      <c r="N10" s="65" t="s">
        <v>708</v>
      </c>
      <c r="O10" s="65" t="s">
        <v>721</v>
      </c>
      <c r="P10" s="85"/>
      <c r="Q10" s="75">
        <v>3.1</v>
      </c>
      <c r="R10" s="78" t="s">
        <v>95</v>
      </c>
      <c r="S10" s="251" t="s">
        <v>744</v>
      </c>
      <c r="T10" s="279" t="s">
        <v>2324</v>
      </c>
      <c r="AA10" s="198">
        <f>IF(OR(J10="Fail",ISBLANK(J10)),INDEX('Issue Code Table'!C:C,MATCH(N:N,'Issue Code Table'!A:A,0)),IF(M10="Critical",6,IF(M10="Significant",5,IF(M10="Moderate",3,2))))</f>
        <v>6</v>
      </c>
    </row>
    <row r="11" spans="1:27" ht="96.75" customHeight="1" x14ac:dyDescent="0.2">
      <c r="A11" s="260" t="s">
        <v>866</v>
      </c>
      <c r="B11" s="259" t="s">
        <v>507</v>
      </c>
      <c r="C11" s="259" t="s">
        <v>508</v>
      </c>
      <c r="D11" s="251" t="s">
        <v>93</v>
      </c>
      <c r="E11" s="251" t="s">
        <v>120</v>
      </c>
      <c r="F11" s="251" t="s">
        <v>2496</v>
      </c>
      <c r="G11" s="251" t="s">
        <v>2497</v>
      </c>
      <c r="H11" s="251" t="s">
        <v>2498</v>
      </c>
      <c r="I11" s="74"/>
      <c r="J11" s="88"/>
      <c r="K11" s="74" t="s">
        <v>2499</v>
      </c>
      <c r="L11" s="65"/>
      <c r="M11" s="65" t="s">
        <v>492</v>
      </c>
      <c r="N11" s="65" t="s">
        <v>496</v>
      </c>
      <c r="O11" s="65" t="s">
        <v>715</v>
      </c>
      <c r="P11" s="85"/>
      <c r="Q11" s="75">
        <v>3.1</v>
      </c>
      <c r="R11" s="78" t="s">
        <v>96</v>
      </c>
      <c r="S11" s="251" t="s">
        <v>2500</v>
      </c>
      <c r="T11" s="279" t="s">
        <v>2501</v>
      </c>
      <c r="AA11" s="198">
        <f>IF(OR(J11="Fail",ISBLANK(J11)),INDEX('Issue Code Table'!C:C,MATCH(N:N,'Issue Code Table'!A:A,0)),IF(M11="Critical",6,IF(M11="Significant",5,IF(M11="Moderate",3,2))))</f>
        <v>5</v>
      </c>
    </row>
    <row r="12" spans="1:27" ht="111.75" customHeight="1" x14ac:dyDescent="0.2">
      <c r="A12" s="260" t="s">
        <v>867</v>
      </c>
      <c r="B12" s="259" t="s">
        <v>507</v>
      </c>
      <c r="C12" s="259" t="s">
        <v>508</v>
      </c>
      <c r="D12" s="251" t="s">
        <v>534</v>
      </c>
      <c r="E12" s="251" t="s">
        <v>934</v>
      </c>
      <c r="F12" s="251" t="s">
        <v>804</v>
      </c>
      <c r="G12" s="251" t="s">
        <v>2259</v>
      </c>
      <c r="H12" s="251" t="s">
        <v>1958</v>
      </c>
      <c r="I12" s="74"/>
      <c r="J12" s="88"/>
      <c r="K12" s="74" t="s">
        <v>968</v>
      </c>
      <c r="L12" s="65"/>
      <c r="M12" s="65" t="s">
        <v>492</v>
      </c>
      <c r="N12" s="65" t="s">
        <v>496</v>
      </c>
      <c r="O12" s="65" t="s">
        <v>715</v>
      </c>
      <c r="P12" s="85"/>
      <c r="Q12" s="75">
        <v>3.1</v>
      </c>
      <c r="R12" s="78" t="s">
        <v>724</v>
      </c>
      <c r="S12" s="251" t="s">
        <v>745</v>
      </c>
      <c r="T12" s="279" t="s">
        <v>2325</v>
      </c>
      <c r="AA12" s="198">
        <f>IF(OR(J12="Fail",ISBLANK(J12)),INDEX('Issue Code Table'!C:C,MATCH(N:N,'Issue Code Table'!A:A,0)),IF(M12="Critical",6,IF(M12="Significant",5,IF(M12="Moderate",3,2))))</f>
        <v>5</v>
      </c>
    </row>
    <row r="13" spans="1:27" ht="160.5" customHeight="1" x14ac:dyDescent="0.2">
      <c r="A13" s="260" t="s">
        <v>868</v>
      </c>
      <c r="B13" s="259" t="s">
        <v>507</v>
      </c>
      <c r="C13" s="259" t="s">
        <v>508</v>
      </c>
      <c r="D13" s="251" t="s">
        <v>534</v>
      </c>
      <c r="E13" s="251" t="s">
        <v>935</v>
      </c>
      <c r="F13" s="251" t="s">
        <v>805</v>
      </c>
      <c r="G13" s="251" t="s">
        <v>2260</v>
      </c>
      <c r="H13" s="251" t="s">
        <v>552</v>
      </c>
      <c r="I13" s="74"/>
      <c r="J13" s="88"/>
      <c r="K13" s="75" t="s">
        <v>553</v>
      </c>
      <c r="L13" s="65"/>
      <c r="M13" s="65" t="s">
        <v>492</v>
      </c>
      <c r="N13" s="65" t="s">
        <v>496</v>
      </c>
      <c r="O13" s="65" t="s">
        <v>715</v>
      </c>
      <c r="P13" s="85"/>
      <c r="Q13" s="75">
        <v>3.1</v>
      </c>
      <c r="R13" s="78" t="s">
        <v>97</v>
      </c>
      <c r="S13" s="251" t="s">
        <v>746</v>
      </c>
      <c r="T13" s="279" t="s">
        <v>2326</v>
      </c>
      <c r="AA13" s="198">
        <f>IF(OR(J13="Fail",ISBLANK(J13)),INDEX('Issue Code Table'!C:C,MATCH(N:N,'Issue Code Table'!A:A,0)),IF(M13="Critical",6,IF(M13="Significant",5,IF(M13="Moderate",3,2))))</f>
        <v>5</v>
      </c>
    </row>
    <row r="14" spans="1:27" ht="152.25" customHeight="1" x14ac:dyDescent="0.2">
      <c r="A14" s="260" t="s">
        <v>869</v>
      </c>
      <c r="B14" s="259" t="s">
        <v>525</v>
      </c>
      <c r="C14" s="259" t="s">
        <v>526</v>
      </c>
      <c r="D14" s="251" t="s">
        <v>93</v>
      </c>
      <c r="E14" s="251" t="s">
        <v>122</v>
      </c>
      <c r="F14" s="251" t="s">
        <v>198</v>
      </c>
      <c r="G14" s="251" t="s">
        <v>2261</v>
      </c>
      <c r="H14" s="251" t="s">
        <v>1951</v>
      </c>
      <c r="I14" s="74"/>
      <c r="J14" s="88"/>
      <c r="K14" s="75" t="s">
        <v>549</v>
      </c>
      <c r="L14" s="65"/>
      <c r="M14" s="65" t="s">
        <v>497</v>
      </c>
      <c r="N14" s="65" t="s">
        <v>717</v>
      </c>
      <c r="O14" s="65" t="s">
        <v>716</v>
      </c>
      <c r="P14" s="85"/>
      <c r="Q14" s="75">
        <v>3.1</v>
      </c>
      <c r="R14" s="78" t="s">
        <v>98</v>
      </c>
      <c r="S14" s="251" t="s">
        <v>747</v>
      </c>
      <c r="T14" s="279" t="s">
        <v>2327</v>
      </c>
      <c r="AA14" s="198">
        <f>IF(OR(J14="Fail",ISBLANK(J14)),INDEX('Issue Code Table'!C:C,MATCH(N:N,'Issue Code Table'!A:A,0)),IF(M14="Critical",6,IF(M14="Significant",5,IF(M14="Moderate",3,2))))</f>
        <v>5</v>
      </c>
    </row>
    <row r="15" spans="1:27" ht="81.75" customHeight="1" x14ac:dyDescent="0.2">
      <c r="A15" s="260" t="s">
        <v>870</v>
      </c>
      <c r="B15" s="259" t="s">
        <v>519</v>
      </c>
      <c r="C15" s="259" t="s">
        <v>520</v>
      </c>
      <c r="D15" s="251" t="s">
        <v>534</v>
      </c>
      <c r="E15" s="251" t="s">
        <v>936</v>
      </c>
      <c r="F15" s="251" t="s">
        <v>806</v>
      </c>
      <c r="G15" s="251" t="s">
        <v>2262</v>
      </c>
      <c r="H15" s="251" t="s">
        <v>1952</v>
      </c>
      <c r="I15" s="74"/>
      <c r="J15" s="88"/>
      <c r="K15" s="75" t="s">
        <v>550</v>
      </c>
      <c r="L15" s="65"/>
      <c r="M15" s="65" t="s">
        <v>492</v>
      </c>
      <c r="N15" s="65" t="s">
        <v>496</v>
      </c>
      <c r="O15" s="65" t="s">
        <v>715</v>
      </c>
      <c r="P15" s="85"/>
      <c r="Q15" s="75">
        <v>3.1</v>
      </c>
      <c r="R15" s="78" t="s">
        <v>99</v>
      </c>
      <c r="S15" s="251" t="s">
        <v>748</v>
      </c>
      <c r="T15" s="279" t="s">
        <v>2328</v>
      </c>
      <c r="AA15" s="198">
        <f>IF(OR(J15="Fail",ISBLANK(J15)),INDEX('Issue Code Table'!C:C,MATCH(N:N,'Issue Code Table'!A:A,0)),IF(M15="Critical",6,IF(M15="Significant",5,IF(M15="Moderate",3,2))))</f>
        <v>5</v>
      </c>
    </row>
    <row r="16" spans="1:27" ht="101.25" customHeight="1" x14ac:dyDescent="0.2">
      <c r="A16" s="260" t="s">
        <v>871</v>
      </c>
      <c r="B16" s="259" t="s">
        <v>523</v>
      </c>
      <c r="C16" s="259" t="s">
        <v>524</v>
      </c>
      <c r="D16" s="251" t="s">
        <v>93</v>
      </c>
      <c r="E16" s="251" t="s">
        <v>124</v>
      </c>
      <c r="F16" s="251" t="s">
        <v>807</v>
      </c>
      <c r="G16" s="251" t="s">
        <v>2263</v>
      </c>
      <c r="H16" s="251" t="s">
        <v>2460</v>
      </c>
      <c r="I16" s="74"/>
      <c r="J16" s="88"/>
      <c r="K16" s="75" t="s">
        <v>551</v>
      </c>
      <c r="L16" s="65"/>
      <c r="M16" s="65" t="s">
        <v>492</v>
      </c>
      <c r="N16" s="65" t="s">
        <v>578</v>
      </c>
      <c r="O16" s="65" t="s">
        <v>722</v>
      </c>
      <c r="P16" s="85"/>
      <c r="Q16" s="75">
        <v>3.1</v>
      </c>
      <c r="R16" s="78" t="s">
        <v>100</v>
      </c>
      <c r="S16" s="251" t="s">
        <v>276</v>
      </c>
      <c r="T16" s="279" t="s">
        <v>2329</v>
      </c>
      <c r="AA16" s="198">
        <f>IF(OR(J16="Fail",ISBLANK(J16)),INDEX('Issue Code Table'!C:C,MATCH(N:N,'Issue Code Table'!A:A,0)),IF(M16="Critical",6,IF(M16="Significant",5,IF(M16="Moderate",3,2))))</f>
        <v>7</v>
      </c>
    </row>
    <row r="17" spans="1:27" ht="96" customHeight="1" x14ac:dyDescent="0.2">
      <c r="A17" s="260" t="s">
        <v>872</v>
      </c>
      <c r="B17" s="259" t="s">
        <v>523</v>
      </c>
      <c r="C17" s="259" t="s">
        <v>524</v>
      </c>
      <c r="D17" s="251" t="s">
        <v>93</v>
      </c>
      <c r="E17" s="251" t="s">
        <v>125</v>
      </c>
      <c r="F17" s="251" t="s">
        <v>201</v>
      </c>
      <c r="G17" s="251" t="s">
        <v>2264</v>
      </c>
      <c r="H17" s="251" t="s">
        <v>2442</v>
      </c>
      <c r="I17" s="74"/>
      <c r="J17" s="88"/>
      <c r="K17" s="75" t="s">
        <v>548</v>
      </c>
      <c r="L17" s="65"/>
      <c r="M17" s="65" t="s">
        <v>492</v>
      </c>
      <c r="N17" s="65" t="s">
        <v>578</v>
      </c>
      <c r="O17" s="65" t="s">
        <v>722</v>
      </c>
      <c r="P17" s="85"/>
      <c r="Q17" s="75">
        <v>3.1</v>
      </c>
      <c r="R17" s="78" t="s">
        <v>101</v>
      </c>
      <c r="S17" s="251" t="s">
        <v>277</v>
      </c>
      <c r="T17" s="279" t="s">
        <v>2330</v>
      </c>
      <c r="AA17" s="198">
        <f>IF(OR(J17="Fail",ISBLANK(J17)),INDEX('Issue Code Table'!C:C,MATCH(N:N,'Issue Code Table'!A:A,0)),IF(M17="Critical",6,IF(M17="Significant",5,IF(M17="Moderate",3,2))))</f>
        <v>7</v>
      </c>
    </row>
    <row r="18" spans="1:27" ht="78.75" customHeight="1" x14ac:dyDescent="0.2">
      <c r="A18" s="260" t="s">
        <v>873</v>
      </c>
      <c r="B18" s="259" t="s">
        <v>511</v>
      </c>
      <c r="C18" s="259" t="s">
        <v>512</v>
      </c>
      <c r="D18" s="251" t="s">
        <v>93</v>
      </c>
      <c r="E18" s="251" t="s">
        <v>126</v>
      </c>
      <c r="F18" s="251" t="s">
        <v>202</v>
      </c>
      <c r="G18" s="251" t="s">
        <v>2265</v>
      </c>
      <c r="H18" s="251" t="s">
        <v>2443</v>
      </c>
      <c r="I18" s="74"/>
      <c r="J18" s="88"/>
      <c r="K18" s="75" t="s">
        <v>547</v>
      </c>
      <c r="L18" s="65"/>
      <c r="M18" s="65" t="s">
        <v>492</v>
      </c>
      <c r="N18" s="65" t="s">
        <v>502</v>
      </c>
      <c r="O18" s="65" t="s">
        <v>718</v>
      </c>
      <c r="P18" s="85"/>
      <c r="Q18" s="75">
        <v>3.1</v>
      </c>
      <c r="R18" s="78" t="s">
        <v>102</v>
      </c>
      <c r="S18" s="251" t="s">
        <v>749</v>
      </c>
      <c r="T18" s="279" t="s">
        <v>2331</v>
      </c>
      <c r="AA18" s="198">
        <f>IF(OR(J18="Fail",ISBLANK(J18)),INDEX('Issue Code Table'!C:C,MATCH(N:N,'Issue Code Table'!A:A,0)),IF(M18="Critical",6,IF(M18="Significant",5,IF(M18="Moderate",3,2))))</f>
        <v>5</v>
      </c>
    </row>
    <row r="19" spans="1:27" ht="80.25" customHeight="1" x14ac:dyDescent="0.2">
      <c r="A19" s="260" t="s">
        <v>874</v>
      </c>
      <c r="B19" s="259" t="s">
        <v>525</v>
      </c>
      <c r="C19" s="259" t="s">
        <v>526</v>
      </c>
      <c r="D19" s="251" t="s">
        <v>93</v>
      </c>
      <c r="E19" s="251" t="s">
        <v>129</v>
      </c>
      <c r="F19" s="251" t="s">
        <v>808</v>
      </c>
      <c r="G19" s="251" t="s">
        <v>2266</v>
      </c>
      <c r="H19" s="251" t="s">
        <v>2446</v>
      </c>
      <c r="I19" s="74"/>
      <c r="J19" s="88"/>
      <c r="K19" s="75" t="s">
        <v>544</v>
      </c>
      <c r="L19" s="65"/>
      <c r="M19" s="65" t="s">
        <v>497</v>
      </c>
      <c r="N19" s="65" t="s">
        <v>717</v>
      </c>
      <c r="O19" s="65" t="s">
        <v>716</v>
      </c>
      <c r="P19" s="85"/>
      <c r="Q19" s="75">
        <v>3.1</v>
      </c>
      <c r="R19" s="78" t="s">
        <v>104</v>
      </c>
      <c r="S19" s="251" t="s">
        <v>750</v>
      </c>
      <c r="T19" s="279" t="s">
        <v>2332</v>
      </c>
      <c r="AA19" s="198">
        <f>IF(OR(J19="Fail",ISBLANK(J19)),INDEX('Issue Code Table'!C:C,MATCH(N:N,'Issue Code Table'!A:A,0)),IF(M19="Critical",6,IF(M19="Significant",5,IF(M19="Moderate",3,2))))</f>
        <v>5</v>
      </c>
    </row>
    <row r="20" spans="1:27" ht="55.5" customHeight="1" x14ac:dyDescent="0.2">
      <c r="A20" s="260" t="s">
        <v>1038</v>
      </c>
      <c r="B20" s="259" t="s">
        <v>507</v>
      </c>
      <c r="C20" s="259" t="s">
        <v>508</v>
      </c>
      <c r="D20" s="251" t="s">
        <v>534</v>
      </c>
      <c r="E20" s="251" t="s">
        <v>937</v>
      </c>
      <c r="F20" s="251" t="s">
        <v>809</v>
      </c>
      <c r="G20" s="251" t="s">
        <v>2267</v>
      </c>
      <c r="H20" s="251" t="s">
        <v>539</v>
      </c>
      <c r="I20" s="74"/>
      <c r="J20" s="88"/>
      <c r="K20" s="75" t="s">
        <v>542</v>
      </c>
      <c r="L20" s="65"/>
      <c r="M20" s="65" t="s">
        <v>497</v>
      </c>
      <c r="N20" s="65" t="s">
        <v>498</v>
      </c>
      <c r="O20" s="65" t="s">
        <v>706</v>
      </c>
      <c r="P20" s="85"/>
      <c r="Q20" s="75">
        <v>3.1</v>
      </c>
      <c r="R20" s="78" t="s">
        <v>725</v>
      </c>
      <c r="S20" s="251" t="s">
        <v>751</v>
      </c>
      <c r="T20" s="279" t="s">
        <v>2333</v>
      </c>
      <c r="AA20" s="198">
        <f>IF(OR(J20="Fail",ISBLANK(J20)),INDEX('Issue Code Table'!C:C,MATCH(N:N,'Issue Code Table'!A:A,0)),IF(M20="Critical",6,IF(M20="Significant",5,IF(M20="Moderate",3,2))))</f>
        <v>4</v>
      </c>
    </row>
    <row r="21" spans="1:27" ht="82.5" customHeight="1" x14ac:dyDescent="0.2">
      <c r="A21" s="260" t="s">
        <v>875</v>
      </c>
      <c r="B21" s="259" t="s">
        <v>507</v>
      </c>
      <c r="C21" s="259" t="s">
        <v>508</v>
      </c>
      <c r="D21" s="251" t="s">
        <v>534</v>
      </c>
      <c r="E21" s="251" t="s">
        <v>938</v>
      </c>
      <c r="F21" s="251" t="s">
        <v>810</v>
      </c>
      <c r="G21" s="251" t="s">
        <v>2268</v>
      </c>
      <c r="H21" s="251" t="s">
        <v>537</v>
      </c>
      <c r="I21" s="74"/>
      <c r="J21" s="88"/>
      <c r="K21" s="75" t="s">
        <v>542</v>
      </c>
      <c r="L21" s="65"/>
      <c r="M21" s="65" t="s">
        <v>497</v>
      </c>
      <c r="N21" s="65" t="s">
        <v>498</v>
      </c>
      <c r="O21" s="65" t="s">
        <v>706</v>
      </c>
      <c r="P21" s="85"/>
      <c r="Q21" s="75">
        <v>3.1</v>
      </c>
      <c r="R21" s="78" t="s">
        <v>726</v>
      </c>
      <c r="S21" s="251" t="s">
        <v>752</v>
      </c>
      <c r="T21" s="279" t="s">
        <v>2334</v>
      </c>
      <c r="AA21" s="198">
        <f>IF(OR(J21="Fail",ISBLANK(J21)),INDEX('Issue Code Table'!C:C,MATCH(N:N,'Issue Code Table'!A:A,0)),IF(M21="Critical",6,IF(M21="Significant",5,IF(M21="Moderate",3,2))))</f>
        <v>4</v>
      </c>
    </row>
    <row r="22" spans="1:27" ht="100.5" customHeight="1" x14ac:dyDescent="0.2">
      <c r="A22" s="260" t="s">
        <v>1039</v>
      </c>
      <c r="B22" s="259" t="s">
        <v>507</v>
      </c>
      <c r="C22" s="259" t="s">
        <v>508</v>
      </c>
      <c r="D22" s="251" t="s">
        <v>534</v>
      </c>
      <c r="E22" s="251" t="s">
        <v>939</v>
      </c>
      <c r="F22" s="251" t="s">
        <v>811</v>
      </c>
      <c r="G22" s="251" t="s">
        <v>2269</v>
      </c>
      <c r="H22" s="251" t="s">
        <v>969</v>
      </c>
      <c r="I22" s="74"/>
      <c r="J22" s="88"/>
      <c r="K22" s="75" t="s">
        <v>542</v>
      </c>
      <c r="L22" s="65"/>
      <c r="M22" s="65" t="s">
        <v>497</v>
      </c>
      <c r="N22" s="65" t="s">
        <v>498</v>
      </c>
      <c r="O22" s="65" t="s">
        <v>706</v>
      </c>
      <c r="P22" s="85"/>
      <c r="Q22" s="75">
        <v>3.1</v>
      </c>
      <c r="R22" s="78" t="s">
        <v>727</v>
      </c>
      <c r="S22" s="251" t="s">
        <v>753</v>
      </c>
      <c r="T22" s="279" t="s">
        <v>2335</v>
      </c>
      <c r="AA22" s="198">
        <f>IF(OR(J22="Fail",ISBLANK(J22)),INDEX('Issue Code Table'!C:C,MATCH(N:N,'Issue Code Table'!A:A,0)),IF(M22="Critical",6,IF(M22="Significant",5,IF(M22="Moderate",3,2))))</f>
        <v>4</v>
      </c>
    </row>
    <row r="23" spans="1:27" ht="62.25" customHeight="1" x14ac:dyDescent="0.2">
      <c r="A23" s="260" t="s">
        <v>1040</v>
      </c>
      <c r="B23" s="259" t="s">
        <v>519</v>
      </c>
      <c r="C23" s="259" t="s">
        <v>520</v>
      </c>
      <c r="D23" s="251" t="s">
        <v>534</v>
      </c>
      <c r="E23" s="251" t="s">
        <v>940</v>
      </c>
      <c r="F23" s="251" t="s">
        <v>812</v>
      </c>
      <c r="G23" s="251" t="s">
        <v>2270</v>
      </c>
      <c r="H23" s="251" t="s">
        <v>2448</v>
      </c>
      <c r="I23" s="74"/>
      <c r="J23" s="88"/>
      <c r="K23" s="75" t="s">
        <v>533</v>
      </c>
      <c r="L23" s="65"/>
      <c r="M23" s="65" t="s">
        <v>497</v>
      </c>
      <c r="N23" s="65" t="s">
        <v>498</v>
      </c>
      <c r="O23" s="65" t="s">
        <v>706</v>
      </c>
      <c r="P23" s="85"/>
      <c r="Q23" s="75">
        <v>3.1</v>
      </c>
      <c r="R23" s="78" t="s">
        <v>728</v>
      </c>
      <c r="S23" s="251" t="s">
        <v>754</v>
      </c>
      <c r="T23" s="279" t="s">
        <v>2336</v>
      </c>
      <c r="AA23" s="198">
        <f>IF(OR(J23="Fail",ISBLANK(J23)),INDEX('Issue Code Table'!C:C,MATCH(N:N,'Issue Code Table'!A:A,0)),IF(M23="Critical",6,IF(M23="Significant",5,IF(M23="Moderate",3,2))))</f>
        <v>4</v>
      </c>
    </row>
    <row r="24" spans="1:27" ht="48" customHeight="1" x14ac:dyDescent="0.2">
      <c r="A24" s="260" t="s">
        <v>1041</v>
      </c>
      <c r="B24" s="259" t="s">
        <v>523</v>
      </c>
      <c r="C24" s="259" t="s">
        <v>524</v>
      </c>
      <c r="D24" s="251" t="s">
        <v>534</v>
      </c>
      <c r="E24" s="251" t="s">
        <v>941</v>
      </c>
      <c r="F24" s="251" t="s">
        <v>813</v>
      </c>
      <c r="G24" s="251" t="s">
        <v>2463</v>
      </c>
      <c r="H24" s="251" t="s">
        <v>970</v>
      </c>
      <c r="I24" s="74"/>
      <c r="J24" s="88"/>
      <c r="K24" s="75" t="s">
        <v>972</v>
      </c>
      <c r="L24" s="65"/>
      <c r="M24" s="65" t="s">
        <v>492</v>
      </c>
      <c r="N24" s="65" t="s">
        <v>1032</v>
      </c>
      <c r="O24" s="65" t="s">
        <v>1031</v>
      </c>
      <c r="P24" s="85"/>
      <c r="Q24" s="75">
        <v>3.2</v>
      </c>
      <c r="R24" s="78" t="s">
        <v>729</v>
      </c>
      <c r="S24" s="251" t="s">
        <v>755</v>
      </c>
      <c r="T24" s="279" t="s">
        <v>2337</v>
      </c>
      <c r="AA24" s="198">
        <f>IF(OR(J24="Fail",ISBLANK(J24)),INDEX('Issue Code Table'!C:C,MATCH(N:N,'Issue Code Table'!A:A,0)),IF(M24="Critical",6,IF(M24="Significant",5,IF(M24="Moderate",3,2))))</f>
        <v>4</v>
      </c>
    </row>
    <row r="25" spans="1:27" ht="86.25" customHeight="1" x14ac:dyDescent="0.2">
      <c r="A25" s="260" t="s">
        <v>1042</v>
      </c>
      <c r="B25" s="259" t="s">
        <v>523</v>
      </c>
      <c r="C25" s="259" t="s">
        <v>524</v>
      </c>
      <c r="D25" s="251" t="s">
        <v>534</v>
      </c>
      <c r="E25" s="251" t="s">
        <v>942</v>
      </c>
      <c r="F25" s="251" t="s">
        <v>2462</v>
      </c>
      <c r="G25" s="251" t="s">
        <v>2271</v>
      </c>
      <c r="H25" s="251" t="s">
        <v>970</v>
      </c>
      <c r="I25" s="74"/>
      <c r="J25" s="88"/>
      <c r="K25" s="75" t="s">
        <v>973</v>
      </c>
      <c r="L25" s="65"/>
      <c r="M25" s="65" t="s">
        <v>492</v>
      </c>
      <c r="N25" s="65" t="s">
        <v>1032</v>
      </c>
      <c r="O25" s="65" t="s">
        <v>1031</v>
      </c>
      <c r="P25" s="85"/>
      <c r="Q25" s="75">
        <v>3.2</v>
      </c>
      <c r="R25" s="78" t="s">
        <v>730</v>
      </c>
      <c r="S25" s="251" t="s">
        <v>756</v>
      </c>
      <c r="T25" s="279" t="s">
        <v>2338</v>
      </c>
      <c r="AA25" s="198">
        <f>IF(OR(J25="Fail",ISBLANK(J25)),INDEX('Issue Code Table'!C:C,MATCH(N:N,'Issue Code Table'!A:A,0)),IF(M25="Critical",6,IF(M25="Significant",5,IF(M25="Moderate",3,2))))</f>
        <v>4</v>
      </c>
    </row>
    <row r="26" spans="1:27" ht="100.5" customHeight="1" x14ac:dyDescent="0.2">
      <c r="A26" s="260" t="s">
        <v>876</v>
      </c>
      <c r="B26" s="259" t="s">
        <v>523</v>
      </c>
      <c r="C26" s="259" t="s">
        <v>524</v>
      </c>
      <c r="D26" s="251" t="s">
        <v>534</v>
      </c>
      <c r="E26" s="251" t="s">
        <v>943</v>
      </c>
      <c r="F26" s="251" t="s">
        <v>814</v>
      </c>
      <c r="G26" s="251" t="s">
        <v>2272</v>
      </c>
      <c r="H26" s="251" t="s">
        <v>971</v>
      </c>
      <c r="I26" s="74"/>
      <c r="J26" s="88"/>
      <c r="K26" s="75" t="s">
        <v>974</v>
      </c>
      <c r="L26" s="65"/>
      <c r="M26" s="65" t="s">
        <v>492</v>
      </c>
      <c r="N26" s="65" t="s">
        <v>1034</v>
      </c>
      <c r="O26" s="65" t="s">
        <v>1033</v>
      </c>
      <c r="P26" s="85"/>
      <c r="Q26" s="75">
        <v>3.2</v>
      </c>
      <c r="R26" s="78" t="s">
        <v>731</v>
      </c>
      <c r="S26" s="251" t="s">
        <v>757</v>
      </c>
      <c r="T26" s="279" t="s">
        <v>2461</v>
      </c>
      <c r="AA26" s="198">
        <f>IF(OR(J26="Fail",ISBLANK(J26)),INDEX('Issue Code Table'!C:C,MATCH(N:N,'Issue Code Table'!A:A,0)),IF(M26="Critical",6,IF(M26="Significant",5,IF(M26="Moderate",3,2))))</f>
        <v>5</v>
      </c>
    </row>
    <row r="27" spans="1:27" ht="119.25" customHeight="1" x14ac:dyDescent="0.2">
      <c r="A27" s="260" t="s">
        <v>877</v>
      </c>
      <c r="B27" s="259" t="s">
        <v>505</v>
      </c>
      <c r="C27" s="259" t="s">
        <v>506</v>
      </c>
      <c r="D27" s="251" t="s">
        <v>534</v>
      </c>
      <c r="E27" s="251" t="s">
        <v>175</v>
      </c>
      <c r="F27" s="251" t="s">
        <v>815</v>
      </c>
      <c r="G27" s="251" t="s">
        <v>759</v>
      </c>
      <c r="H27" s="251" t="s">
        <v>346</v>
      </c>
      <c r="I27" s="74"/>
      <c r="J27" s="88"/>
      <c r="K27" s="74" t="s">
        <v>478</v>
      </c>
      <c r="L27" s="65"/>
      <c r="M27" s="65" t="s">
        <v>492</v>
      </c>
      <c r="N27" s="65" t="s">
        <v>494</v>
      </c>
      <c r="O27" s="65" t="s">
        <v>703</v>
      </c>
      <c r="P27" s="85"/>
      <c r="Q27" s="75">
        <v>4</v>
      </c>
      <c r="R27" s="78">
        <v>4.2</v>
      </c>
      <c r="S27" s="251" t="s">
        <v>758</v>
      </c>
      <c r="T27" s="279" t="s">
        <v>759</v>
      </c>
      <c r="AA27" s="198">
        <f>IF(OR(J27="Fail",ISBLANK(J27)),INDEX('Issue Code Table'!C:C,MATCH(N:N,'Issue Code Table'!A:A,0)),IF(M27="Critical",6,IF(M27="Significant",5,IF(M27="Moderate",3,2))))</f>
        <v>5</v>
      </c>
    </row>
    <row r="28" spans="1:27" ht="99" customHeight="1" x14ac:dyDescent="0.2">
      <c r="A28" s="260" t="s">
        <v>878</v>
      </c>
      <c r="B28" s="259" t="s">
        <v>513</v>
      </c>
      <c r="C28" s="259" t="s">
        <v>514</v>
      </c>
      <c r="D28" s="251" t="s">
        <v>534</v>
      </c>
      <c r="E28" s="251" t="s">
        <v>944</v>
      </c>
      <c r="F28" s="251" t="s">
        <v>816</v>
      </c>
      <c r="G28" s="251" t="s">
        <v>2273</v>
      </c>
      <c r="H28" s="251" t="s">
        <v>975</v>
      </c>
      <c r="I28" s="74"/>
      <c r="J28" s="88"/>
      <c r="K28" s="74" t="s">
        <v>976</v>
      </c>
      <c r="L28" s="65"/>
      <c r="M28" s="65" t="s">
        <v>492</v>
      </c>
      <c r="N28" s="65" t="s">
        <v>494</v>
      </c>
      <c r="O28" s="65" t="s">
        <v>703</v>
      </c>
      <c r="P28" s="85"/>
      <c r="Q28" s="75">
        <v>4</v>
      </c>
      <c r="R28" s="78">
        <v>4.3</v>
      </c>
      <c r="S28" s="251" t="s">
        <v>760</v>
      </c>
      <c r="T28" s="279" t="s">
        <v>2339</v>
      </c>
      <c r="AA28" s="198">
        <f>IF(OR(J28="Fail",ISBLANK(J28)),INDEX('Issue Code Table'!C:C,MATCH(N:N,'Issue Code Table'!A:A,0)),IF(M28="Critical",6,IF(M28="Significant",5,IF(M28="Moderate",3,2))))</f>
        <v>5</v>
      </c>
    </row>
    <row r="29" spans="1:27" ht="152.25" customHeight="1" x14ac:dyDescent="0.2">
      <c r="A29" s="260" t="s">
        <v>879</v>
      </c>
      <c r="B29" s="259" t="s">
        <v>509</v>
      </c>
      <c r="C29" s="259" t="s">
        <v>510</v>
      </c>
      <c r="D29" s="251" t="s">
        <v>534</v>
      </c>
      <c r="E29" s="251" t="s">
        <v>945</v>
      </c>
      <c r="F29" s="251" t="s">
        <v>817</v>
      </c>
      <c r="G29" s="251" t="s">
        <v>2274</v>
      </c>
      <c r="H29" s="251" t="s">
        <v>977</v>
      </c>
      <c r="I29" s="74"/>
      <c r="J29" s="88"/>
      <c r="K29" s="74" t="s">
        <v>978</v>
      </c>
      <c r="L29" s="65"/>
      <c r="M29" s="65" t="s">
        <v>492</v>
      </c>
      <c r="N29" s="65" t="s">
        <v>494</v>
      </c>
      <c r="O29" s="65" t="s">
        <v>703</v>
      </c>
      <c r="P29" s="85"/>
      <c r="Q29" s="75">
        <v>4</v>
      </c>
      <c r="R29" s="78">
        <v>4.4000000000000004</v>
      </c>
      <c r="S29" s="251" t="s">
        <v>761</v>
      </c>
      <c r="T29" s="279" t="s">
        <v>2340</v>
      </c>
      <c r="AA29" s="198">
        <f>IF(OR(J29="Fail",ISBLANK(J29)),INDEX('Issue Code Table'!C:C,MATCH(N:N,'Issue Code Table'!A:A,0)),IF(M29="Critical",6,IF(M29="Significant",5,IF(M29="Moderate",3,2))))</f>
        <v>5</v>
      </c>
    </row>
    <row r="30" spans="1:27" ht="152.25" customHeight="1" x14ac:dyDescent="0.2">
      <c r="A30" s="260" t="s">
        <v>1043</v>
      </c>
      <c r="B30" s="259" t="s">
        <v>509</v>
      </c>
      <c r="C30" s="259" t="s">
        <v>510</v>
      </c>
      <c r="D30" s="251" t="s">
        <v>534</v>
      </c>
      <c r="E30" s="251" t="s">
        <v>946</v>
      </c>
      <c r="F30" s="251" t="s">
        <v>818</v>
      </c>
      <c r="G30" s="251" t="s">
        <v>2275</v>
      </c>
      <c r="H30" s="251" t="s">
        <v>2502</v>
      </c>
      <c r="I30" s="74"/>
      <c r="J30" s="88"/>
      <c r="K30" s="74" t="s">
        <v>979</v>
      </c>
      <c r="L30" s="65"/>
      <c r="M30" s="65" t="s">
        <v>492</v>
      </c>
      <c r="N30" s="65" t="s">
        <v>494</v>
      </c>
      <c r="O30" s="65" t="s">
        <v>703</v>
      </c>
      <c r="P30" s="85"/>
      <c r="Q30" s="75">
        <v>4</v>
      </c>
      <c r="R30" s="78">
        <v>4.5</v>
      </c>
      <c r="S30" s="251" t="s">
        <v>762</v>
      </c>
      <c r="T30" s="279" t="s">
        <v>2341</v>
      </c>
      <c r="AA30" s="198">
        <f>IF(OR(J30="Fail",ISBLANK(J30)),INDEX('Issue Code Table'!C:C,MATCH(N:N,'Issue Code Table'!A:A,0)),IF(M30="Critical",6,IF(M30="Significant",5,IF(M30="Moderate",3,2))))</f>
        <v>5</v>
      </c>
    </row>
    <row r="31" spans="1:27" ht="152.25" customHeight="1" x14ac:dyDescent="0.2">
      <c r="A31" s="260" t="s">
        <v>1044</v>
      </c>
      <c r="B31" s="259" t="s">
        <v>505</v>
      </c>
      <c r="C31" s="259" t="s">
        <v>506</v>
      </c>
      <c r="D31" s="251" t="s">
        <v>93</v>
      </c>
      <c r="E31" s="251" t="s">
        <v>143</v>
      </c>
      <c r="F31" s="251" t="s">
        <v>218</v>
      </c>
      <c r="G31" s="251" t="s">
        <v>2276</v>
      </c>
      <c r="H31" s="251" t="s">
        <v>375</v>
      </c>
      <c r="I31" s="74"/>
      <c r="J31" s="88"/>
      <c r="K31" s="74" t="s">
        <v>447</v>
      </c>
      <c r="L31" s="65"/>
      <c r="M31" s="65" t="s">
        <v>492</v>
      </c>
      <c r="N31" s="65" t="s">
        <v>493</v>
      </c>
      <c r="O31" s="65" t="s">
        <v>2454</v>
      </c>
      <c r="P31" s="85"/>
      <c r="Q31" s="75">
        <v>6</v>
      </c>
      <c r="R31" s="78">
        <v>6.1</v>
      </c>
      <c r="S31" s="251" t="s">
        <v>763</v>
      </c>
      <c r="T31" s="279" t="s">
        <v>2342</v>
      </c>
      <c r="AA31" s="198">
        <f>IF(OR(J31="Fail",ISBLANK(J31)),INDEX('Issue Code Table'!C:C,MATCH(N:N,'Issue Code Table'!A:A,0)),IF(M31="Critical",6,IF(M31="Significant",5,IF(M31="Moderate",3,2))))</f>
        <v>5</v>
      </c>
    </row>
    <row r="32" spans="1:27" ht="152.25" customHeight="1" x14ac:dyDescent="0.2">
      <c r="A32" s="260" t="s">
        <v>880</v>
      </c>
      <c r="B32" s="259" t="s">
        <v>505</v>
      </c>
      <c r="C32" s="259" t="s">
        <v>506</v>
      </c>
      <c r="D32" s="251" t="s">
        <v>93</v>
      </c>
      <c r="E32" s="251" t="s">
        <v>144</v>
      </c>
      <c r="F32" s="251" t="s">
        <v>219</v>
      </c>
      <c r="G32" s="251" t="s">
        <v>2277</v>
      </c>
      <c r="H32" s="251" t="s">
        <v>374</v>
      </c>
      <c r="I32" s="74"/>
      <c r="J32" s="88"/>
      <c r="K32" s="74" t="s">
        <v>448</v>
      </c>
      <c r="L32" s="65"/>
      <c r="M32" s="65" t="s">
        <v>492</v>
      </c>
      <c r="N32" s="65" t="s">
        <v>493</v>
      </c>
      <c r="O32" s="65" t="s">
        <v>2454</v>
      </c>
      <c r="P32" s="85"/>
      <c r="Q32" s="75">
        <v>6</v>
      </c>
      <c r="R32" s="78">
        <v>6.2</v>
      </c>
      <c r="S32" s="251" t="s">
        <v>764</v>
      </c>
      <c r="T32" s="279" t="s">
        <v>2343</v>
      </c>
      <c r="AA32" s="198">
        <f>IF(OR(J32="Fail",ISBLANK(J32)),INDEX('Issue Code Table'!C:C,MATCH(N:N,'Issue Code Table'!A:A,0)),IF(M32="Critical",6,IF(M32="Significant",5,IF(M32="Moderate",3,2))))</f>
        <v>5</v>
      </c>
    </row>
    <row r="33" spans="1:27" ht="152.25" customHeight="1" x14ac:dyDescent="0.2">
      <c r="A33" s="260" t="s">
        <v>881</v>
      </c>
      <c r="B33" s="259" t="s">
        <v>505</v>
      </c>
      <c r="C33" s="259" t="s">
        <v>506</v>
      </c>
      <c r="D33" s="251" t="s">
        <v>93</v>
      </c>
      <c r="E33" s="251" t="s">
        <v>145</v>
      </c>
      <c r="F33" s="251" t="s">
        <v>220</v>
      </c>
      <c r="G33" s="251" t="s">
        <v>2278</v>
      </c>
      <c r="H33" s="251" t="s">
        <v>373</v>
      </c>
      <c r="I33" s="74"/>
      <c r="J33" s="88"/>
      <c r="K33" s="74" t="s">
        <v>449</v>
      </c>
      <c r="L33" s="65"/>
      <c r="M33" s="65" t="s">
        <v>492</v>
      </c>
      <c r="N33" s="65" t="s">
        <v>493</v>
      </c>
      <c r="O33" s="65" t="s">
        <v>2454</v>
      </c>
      <c r="P33" s="85"/>
      <c r="Q33" s="75">
        <v>6</v>
      </c>
      <c r="R33" s="78">
        <v>6.3</v>
      </c>
      <c r="S33" s="251" t="s">
        <v>294</v>
      </c>
      <c r="T33" s="279" t="s">
        <v>2344</v>
      </c>
      <c r="AA33" s="198">
        <f>IF(OR(J33="Fail",ISBLANK(J33)),INDEX('Issue Code Table'!C:C,MATCH(N:N,'Issue Code Table'!A:A,0)),IF(M33="Critical",6,IF(M33="Significant",5,IF(M33="Moderate",3,2))))</f>
        <v>5</v>
      </c>
    </row>
    <row r="34" spans="1:27" ht="152.25" customHeight="1" x14ac:dyDescent="0.2">
      <c r="A34" s="260" t="s">
        <v>882</v>
      </c>
      <c r="B34" s="259" t="s">
        <v>505</v>
      </c>
      <c r="C34" s="259" t="s">
        <v>506</v>
      </c>
      <c r="D34" s="251" t="s">
        <v>93</v>
      </c>
      <c r="E34" s="251" t="s">
        <v>146</v>
      </c>
      <c r="F34" s="251" t="s">
        <v>819</v>
      </c>
      <c r="G34" s="251" t="s">
        <v>2279</v>
      </c>
      <c r="H34" s="251" t="s">
        <v>372</v>
      </c>
      <c r="I34" s="74"/>
      <c r="J34" s="88"/>
      <c r="K34" s="74" t="s">
        <v>450</v>
      </c>
      <c r="L34" s="65"/>
      <c r="M34" s="65" t="s">
        <v>492</v>
      </c>
      <c r="N34" s="65" t="s">
        <v>493</v>
      </c>
      <c r="O34" s="65" t="s">
        <v>2454</v>
      </c>
      <c r="P34" s="85"/>
      <c r="Q34" s="75">
        <v>6</v>
      </c>
      <c r="R34" s="78">
        <v>6.4</v>
      </c>
      <c r="S34" s="251" t="s">
        <v>765</v>
      </c>
      <c r="T34" s="279" t="s">
        <v>2345</v>
      </c>
      <c r="AA34" s="198">
        <f>IF(OR(J34="Fail",ISBLANK(J34)),INDEX('Issue Code Table'!C:C,MATCH(N:N,'Issue Code Table'!A:A,0)),IF(M34="Critical",6,IF(M34="Significant",5,IF(M34="Moderate",3,2))))</f>
        <v>5</v>
      </c>
    </row>
    <row r="35" spans="1:27" ht="152.25" customHeight="1" x14ac:dyDescent="0.2">
      <c r="A35" s="260" t="s">
        <v>1045</v>
      </c>
      <c r="B35" s="259" t="s">
        <v>505</v>
      </c>
      <c r="C35" s="259" t="s">
        <v>506</v>
      </c>
      <c r="D35" s="251" t="s">
        <v>93</v>
      </c>
      <c r="E35" s="251" t="s">
        <v>147</v>
      </c>
      <c r="F35" s="251" t="s">
        <v>820</v>
      </c>
      <c r="G35" s="251" t="s">
        <v>2280</v>
      </c>
      <c r="H35" s="251" t="s">
        <v>371</v>
      </c>
      <c r="I35" s="74"/>
      <c r="J35" s="88"/>
      <c r="K35" s="74" t="s">
        <v>451</v>
      </c>
      <c r="L35" s="65"/>
      <c r="M35" s="65" t="s">
        <v>492</v>
      </c>
      <c r="N35" s="65" t="s">
        <v>493</v>
      </c>
      <c r="O35" s="65" t="s">
        <v>2454</v>
      </c>
      <c r="P35" s="85"/>
      <c r="Q35" s="75">
        <v>6</v>
      </c>
      <c r="R35" s="78">
        <v>6.5</v>
      </c>
      <c r="S35" s="251" t="s">
        <v>295</v>
      </c>
      <c r="T35" s="279" t="s">
        <v>2346</v>
      </c>
      <c r="AA35" s="198">
        <f>IF(OR(J35="Fail",ISBLANK(J35)),INDEX('Issue Code Table'!C:C,MATCH(N:N,'Issue Code Table'!A:A,0)),IF(M35="Critical",6,IF(M35="Significant",5,IF(M35="Moderate",3,2))))</f>
        <v>5</v>
      </c>
    </row>
    <row r="36" spans="1:27" ht="152.25" customHeight="1" x14ac:dyDescent="0.2">
      <c r="A36" s="260" t="s">
        <v>883</v>
      </c>
      <c r="B36" s="259" t="s">
        <v>505</v>
      </c>
      <c r="C36" s="259" t="s">
        <v>506</v>
      </c>
      <c r="D36" s="251" t="s">
        <v>93</v>
      </c>
      <c r="E36" s="251" t="s">
        <v>148</v>
      </c>
      <c r="F36" s="251" t="s">
        <v>223</v>
      </c>
      <c r="G36" s="251" t="s">
        <v>2281</v>
      </c>
      <c r="H36" s="251" t="s">
        <v>370</v>
      </c>
      <c r="I36" s="74"/>
      <c r="J36" s="88"/>
      <c r="K36" s="74" t="s">
        <v>452</v>
      </c>
      <c r="L36" s="65"/>
      <c r="M36" s="65" t="s">
        <v>492</v>
      </c>
      <c r="N36" s="65" t="s">
        <v>493</v>
      </c>
      <c r="O36" s="65" t="s">
        <v>2454</v>
      </c>
      <c r="P36" s="85"/>
      <c r="Q36" s="75">
        <v>6</v>
      </c>
      <c r="R36" s="78">
        <v>6.6</v>
      </c>
      <c r="S36" s="251" t="s">
        <v>766</v>
      </c>
      <c r="T36" s="279" t="s">
        <v>2347</v>
      </c>
      <c r="AA36" s="198">
        <f>IF(OR(J36="Fail",ISBLANK(J36)),INDEX('Issue Code Table'!C:C,MATCH(N:N,'Issue Code Table'!A:A,0)),IF(M36="Critical",6,IF(M36="Significant",5,IF(M36="Moderate",3,2))))</f>
        <v>5</v>
      </c>
    </row>
    <row r="37" spans="1:27" ht="152.25" customHeight="1" x14ac:dyDescent="0.2">
      <c r="A37" s="260" t="s">
        <v>884</v>
      </c>
      <c r="B37" s="259" t="s">
        <v>505</v>
      </c>
      <c r="C37" s="259" t="s">
        <v>506</v>
      </c>
      <c r="D37" s="251" t="s">
        <v>93</v>
      </c>
      <c r="E37" s="251" t="s">
        <v>149</v>
      </c>
      <c r="F37" s="251" t="s">
        <v>224</v>
      </c>
      <c r="G37" s="251" t="s">
        <v>2282</v>
      </c>
      <c r="H37" s="251" t="s">
        <v>369</v>
      </c>
      <c r="I37" s="74"/>
      <c r="J37" s="88"/>
      <c r="K37" s="74" t="s">
        <v>453</v>
      </c>
      <c r="L37" s="65"/>
      <c r="M37" s="65" t="s">
        <v>492</v>
      </c>
      <c r="N37" s="65" t="s">
        <v>493</v>
      </c>
      <c r="O37" s="65" t="s">
        <v>2454</v>
      </c>
      <c r="P37" s="85"/>
      <c r="Q37" s="75">
        <v>6</v>
      </c>
      <c r="R37" s="78">
        <v>6.7</v>
      </c>
      <c r="S37" s="251" t="s">
        <v>297</v>
      </c>
      <c r="T37" s="279" t="s">
        <v>2348</v>
      </c>
      <c r="AA37" s="198">
        <f>IF(OR(J37="Fail",ISBLANK(J37)),INDEX('Issue Code Table'!C:C,MATCH(N:N,'Issue Code Table'!A:A,0)),IF(M37="Critical",6,IF(M37="Significant",5,IF(M37="Moderate",3,2))))</f>
        <v>5</v>
      </c>
    </row>
    <row r="38" spans="1:27" ht="152.25" customHeight="1" x14ac:dyDescent="0.2">
      <c r="A38" s="260" t="s">
        <v>885</v>
      </c>
      <c r="B38" s="259" t="s">
        <v>505</v>
      </c>
      <c r="C38" s="259" t="s">
        <v>506</v>
      </c>
      <c r="D38" s="251" t="s">
        <v>93</v>
      </c>
      <c r="E38" s="251" t="s">
        <v>150</v>
      </c>
      <c r="F38" s="251" t="s">
        <v>225</v>
      </c>
      <c r="G38" s="251" t="s">
        <v>2283</v>
      </c>
      <c r="H38" s="251" t="s">
        <v>367</v>
      </c>
      <c r="I38" s="74"/>
      <c r="J38" s="88"/>
      <c r="K38" s="74" t="s">
        <v>454</v>
      </c>
      <c r="L38" s="65"/>
      <c r="M38" s="65" t="s">
        <v>492</v>
      </c>
      <c r="N38" s="65" t="s">
        <v>493</v>
      </c>
      <c r="O38" s="65" t="s">
        <v>2454</v>
      </c>
      <c r="P38" s="85"/>
      <c r="Q38" s="75">
        <v>6</v>
      </c>
      <c r="R38" s="78">
        <v>6.8</v>
      </c>
      <c r="S38" s="251" t="s">
        <v>298</v>
      </c>
      <c r="T38" s="279" t="s">
        <v>2349</v>
      </c>
      <c r="AA38" s="198">
        <f>IF(OR(J38="Fail",ISBLANK(J38)),INDEX('Issue Code Table'!C:C,MATCH(N:N,'Issue Code Table'!A:A,0)),IF(M38="Critical",6,IF(M38="Significant",5,IF(M38="Moderate",3,2))))</f>
        <v>5</v>
      </c>
    </row>
    <row r="39" spans="1:27" ht="152.25" customHeight="1" x14ac:dyDescent="0.2">
      <c r="A39" s="260" t="s">
        <v>886</v>
      </c>
      <c r="B39" s="259" t="s">
        <v>505</v>
      </c>
      <c r="C39" s="259" t="s">
        <v>506</v>
      </c>
      <c r="D39" s="251" t="s">
        <v>93</v>
      </c>
      <c r="E39" s="251" t="s">
        <v>151</v>
      </c>
      <c r="F39" s="251" t="s">
        <v>226</v>
      </c>
      <c r="G39" s="251" t="s">
        <v>2284</v>
      </c>
      <c r="H39" s="251" t="s">
        <v>368</v>
      </c>
      <c r="I39" s="74"/>
      <c r="J39" s="88"/>
      <c r="K39" s="74" t="s">
        <v>455</v>
      </c>
      <c r="L39" s="65"/>
      <c r="M39" s="65" t="s">
        <v>492</v>
      </c>
      <c r="N39" s="65" t="s">
        <v>493</v>
      </c>
      <c r="O39" s="65" t="s">
        <v>2454</v>
      </c>
      <c r="P39" s="85"/>
      <c r="Q39" s="75">
        <v>6</v>
      </c>
      <c r="R39" s="78">
        <v>6.9</v>
      </c>
      <c r="S39" s="251" t="s">
        <v>299</v>
      </c>
      <c r="T39" s="279" t="s">
        <v>2350</v>
      </c>
      <c r="AA39" s="198">
        <f>IF(OR(J39="Fail",ISBLANK(J39)),INDEX('Issue Code Table'!C:C,MATCH(N:N,'Issue Code Table'!A:A,0)),IF(M39="Critical",6,IF(M39="Significant",5,IF(M39="Moderate",3,2))))</f>
        <v>5</v>
      </c>
    </row>
    <row r="40" spans="1:27" ht="152.25" customHeight="1" x14ac:dyDescent="0.2">
      <c r="A40" s="260" t="s">
        <v>1046</v>
      </c>
      <c r="B40" s="259" t="s">
        <v>505</v>
      </c>
      <c r="C40" s="259" t="s">
        <v>506</v>
      </c>
      <c r="D40" s="251" t="s">
        <v>93</v>
      </c>
      <c r="E40" s="251" t="s">
        <v>152</v>
      </c>
      <c r="F40" s="251" t="s">
        <v>821</v>
      </c>
      <c r="G40" s="251" t="s">
        <v>2285</v>
      </c>
      <c r="H40" s="251" t="s">
        <v>366</v>
      </c>
      <c r="I40" s="74"/>
      <c r="J40" s="88"/>
      <c r="K40" s="74" t="s">
        <v>456</v>
      </c>
      <c r="L40" s="65"/>
      <c r="M40" s="65" t="s">
        <v>492</v>
      </c>
      <c r="N40" s="65" t="s">
        <v>493</v>
      </c>
      <c r="O40" s="65" t="s">
        <v>2454</v>
      </c>
      <c r="P40" s="85"/>
      <c r="Q40" s="75">
        <v>6</v>
      </c>
      <c r="R40" s="78">
        <v>6.1</v>
      </c>
      <c r="S40" s="251" t="s">
        <v>300</v>
      </c>
      <c r="T40" s="279" t="s">
        <v>2351</v>
      </c>
      <c r="AA40" s="198">
        <f>IF(OR(J40="Fail",ISBLANK(J40)),INDEX('Issue Code Table'!C:C,MATCH(N:N,'Issue Code Table'!A:A,0)),IF(M40="Critical",6,IF(M40="Significant",5,IF(M40="Moderate",3,2))))</f>
        <v>5</v>
      </c>
    </row>
    <row r="41" spans="1:27" ht="152.25" customHeight="1" x14ac:dyDescent="0.2">
      <c r="A41" s="260" t="s">
        <v>1047</v>
      </c>
      <c r="B41" s="259" t="s">
        <v>505</v>
      </c>
      <c r="C41" s="259" t="s">
        <v>506</v>
      </c>
      <c r="D41" s="251" t="s">
        <v>93</v>
      </c>
      <c r="E41" s="251" t="s">
        <v>153</v>
      </c>
      <c r="F41" s="251" t="s">
        <v>228</v>
      </c>
      <c r="G41" s="251" t="s">
        <v>2286</v>
      </c>
      <c r="H41" s="251" t="s">
        <v>365</v>
      </c>
      <c r="I41" s="74"/>
      <c r="J41" s="88"/>
      <c r="K41" s="74" t="s">
        <v>457</v>
      </c>
      <c r="L41" s="65"/>
      <c r="M41" s="65" t="s">
        <v>492</v>
      </c>
      <c r="N41" s="65" t="s">
        <v>493</v>
      </c>
      <c r="O41" s="65" t="s">
        <v>2454</v>
      </c>
      <c r="P41" s="85"/>
      <c r="Q41" s="75">
        <v>6</v>
      </c>
      <c r="R41" s="78">
        <v>6.11</v>
      </c>
      <c r="S41" s="251" t="s">
        <v>301</v>
      </c>
      <c r="T41" s="279" t="s">
        <v>2352</v>
      </c>
      <c r="AA41" s="198">
        <f>IF(OR(J41="Fail",ISBLANK(J41)),INDEX('Issue Code Table'!C:C,MATCH(N:N,'Issue Code Table'!A:A,0)),IF(M41="Critical",6,IF(M41="Significant",5,IF(M41="Moderate",3,2))))</f>
        <v>5</v>
      </c>
    </row>
    <row r="42" spans="1:27" ht="152.25" customHeight="1" x14ac:dyDescent="0.2">
      <c r="A42" s="260" t="s">
        <v>1048</v>
      </c>
      <c r="B42" s="259" t="s">
        <v>505</v>
      </c>
      <c r="C42" s="259" t="s">
        <v>506</v>
      </c>
      <c r="D42" s="251" t="s">
        <v>93</v>
      </c>
      <c r="E42" s="251" t="s">
        <v>158</v>
      </c>
      <c r="F42" s="251" t="s">
        <v>233</v>
      </c>
      <c r="G42" s="251" t="s">
        <v>2287</v>
      </c>
      <c r="H42" s="251" t="s">
        <v>360</v>
      </c>
      <c r="I42" s="74"/>
      <c r="J42" s="88"/>
      <c r="K42" s="74" t="s">
        <v>462</v>
      </c>
      <c r="L42" s="65"/>
      <c r="M42" s="65" t="s">
        <v>492</v>
      </c>
      <c r="N42" s="65" t="s">
        <v>493</v>
      </c>
      <c r="O42" s="65" t="s">
        <v>2454</v>
      </c>
      <c r="P42" s="85"/>
      <c r="Q42" s="75">
        <v>6</v>
      </c>
      <c r="R42" s="78">
        <v>6.12</v>
      </c>
      <c r="S42" s="251" t="s">
        <v>306</v>
      </c>
      <c r="T42" s="279" t="s">
        <v>2353</v>
      </c>
      <c r="AA42" s="198">
        <f>IF(OR(J42="Fail",ISBLANK(J42)),INDEX('Issue Code Table'!C:C,MATCH(N:N,'Issue Code Table'!A:A,0)),IF(M42="Critical",6,IF(M42="Significant",5,IF(M42="Moderate",3,2))))</f>
        <v>5</v>
      </c>
    </row>
    <row r="43" spans="1:27" ht="152.25" customHeight="1" x14ac:dyDescent="0.2">
      <c r="A43" s="260" t="s">
        <v>887</v>
      </c>
      <c r="B43" s="259" t="s">
        <v>505</v>
      </c>
      <c r="C43" s="259" t="s">
        <v>506</v>
      </c>
      <c r="D43" s="251" t="s">
        <v>93</v>
      </c>
      <c r="E43" s="251" t="s">
        <v>160</v>
      </c>
      <c r="F43" s="251" t="s">
        <v>822</v>
      </c>
      <c r="G43" s="251" t="s">
        <v>2288</v>
      </c>
      <c r="H43" s="251" t="s">
        <v>358</v>
      </c>
      <c r="I43" s="74"/>
      <c r="J43" s="88"/>
      <c r="K43" s="74" t="s">
        <v>464</v>
      </c>
      <c r="L43" s="65"/>
      <c r="M43" s="65" t="s">
        <v>492</v>
      </c>
      <c r="N43" s="65" t="s">
        <v>493</v>
      </c>
      <c r="O43" s="65" t="s">
        <v>2454</v>
      </c>
      <c r="P43" s="85"/>
      <c r="Q43" s="75">
        <v>6</v>
      </c>
      <c r="R43" s="78">
        <v>6.13</v>
      </c>
      <c r="S43" s="251" t="s">
        <v>767</v>
      </c>
      <c r="T43" s="279" t="s">
        <v>2354</v>
      </c>
      <c r="AA43" s="198">
        <f>IF(OR(J43="Fail",ISBLANK(J43)),INDEX('Issue Code Table'!C:C,MATCH(N:N,'Issue Code Table'!A:A,0)),IF(M43="Critical",6,IF(M43="Significant",5,IF(M43="Moderate",3,2))))</f>
        <v>5</v>
      </c>
    </row>
    <row r="44" spans="1:27" ht="152.25" customHeight="1" x14ac:dyDescent="0.2">
      <c r="A44" s="260" t="s">
        <v>888</v>
      </c>
      <c r="B44" s="259" t="s">
        <v>505</v>
      </c>
      <c r="C44" s="259" t="s">
        <v>506</v>
      </c>
      <c r="D44" s="251" t="s">
        <v>93</v>
      </c>
      <c r="E44" s="251" t="s">
        <v>161</v>
      </c>
      <c r="F44" s="251" t="s">
        <v>823</v>
      </c>
      <c r="G44" s="251" t="s">
        <v>2289</v>
      </c>
      <c r="H44" s="251" t="s">
        <v>357</v>
      </c>
      <c r="I44" s="74"/>
      <c r="J44" s="88"/>
      <c r="K44" s="74" t="s">
        <v>465</v>
      </c>
      <c r="L44" s="65"/>
      <c r="M44" s="65" t="s">
        <v>492</v>
      </c>
      <c r="N44" s="65" t="s">
        <v>493</v>
      </c>
      <c r="O44" s="65" t="s">
        <v>2454</v>
      </c>
      <c r="P44" s="85"/>
      <c r="Q44" s="75">
        <v>6</v>
      </c>
      <c r="R44" s="78">
        <v>6.14</v>
      </c>
      <c r="S44" s="251" t="s">
        <v>768</v>
      </c>
      <c r="T44" s="279" t="s">
        <v>2355</v>
      </c>
      <c r="AA44" s="198">
        <f>IF(OR(J44="Fail",ISBLANK(J44)),INDEX('Issue Code Table'!C:C,MATCH(N:N,'Issue Code Table'!A:A,0)),IF(M44="Critical",6,IF(M44="Significant",5,IF(M44="Moderate",3,2))))</f>
        <v>5</v>
      </c>
    </row>
    <row r="45" spans="1:27" ht="152.25" customHeight="1" x14ac:dyDescent="0.2">
      <c r="A45" s="260" t="s">
        <v>889</v>
      </c>
      <c r="B45" s="259" t="s">
        <v>505</v>
      </c>
      <c r="C45" s="259" t="s">
        <v>506</v>
      </c>
      <c r="D45" s="251" t="s">
        <v>93</v>
      </c>
      <c r="E45" s="251" t="s">
        <v>162</v>
      </c>
      <c r="F45" s="251" t="s">
        <v>824</v>
      </c>
      <c r="G45" s="251" t="s">
        <v>2290</v>
      </c>
      <c r="H45" s="251" t="s">
        <v>356</v>
      </c>
      <c r="I45" s="74"/>
      <c r="J45" s="88"/>
      <c r="K45" s="74" t="s">
        <v>466</v>
      </c>
      <c r="L45" s="65"/>
      <c r="M45" s="65" t="s">
        <v>492</v>
      </c>
      <c r="N45" s="65" t="s">
        <v>493</v>
      </c>
      <c r="O45" s="65" t="s">
        <v>2454</v>
      </c>
      <c r="P45" s="85"/>
      <c r="Q45" s="75">
        <v>6</v>
      </c>
      <c r="R45" s="78">
        <v>6.15</v>
      </c>
      <c r="S45" s="251" t="s">
        <v>769</v>
      </c>
      <c r="T45" s="279" t="s">
        <v>2356</v>
      </c>
      <c r="AA45" s="198">
        <f>IF(OR(J45="Fail",ISBLANK(J45)),INDEX('Issue Code Table'!C:C,MATCH(N:N,'Issue Code Table'!A:A,0)),IF(M45="Critical",6,IF(M45="Significant",5,IF(M45="Moderate",3,2))))</f>
        <v>5</v>
      </c>
    </row>
    <row r="46" spans="1:27" ht="152.25" customHeight="1" x14ac:dyDescent="0.2">
      <c r="A46" s="260" t="s">
        <v>890</v>
      </c>
      <c r="B46" s="259" t="s">
        <v>505</v>
      </c>
      <c r="C46" s="259" t="s">
        <v>506</v>
      </c>
      <c r="D46" s="251" t="s">
        <v>93</v>
      </c>
      <c r="E46" s="251" t="s">
        <v>163</v>
      </c>
      <c r="F46" s="251" t="s">
        <v>825</v>
      </c>
      <c r="G46" s="251" t="s">
        <v>2291</v>
      </c>
      <c r="H46" s="251" t="s">
        <v>355</v>
      </c>
      <c r="I46" s="74"/>
      <c r="J46" s="88"/>
      <c r="K46" s="74" t="s">
        <v>467</v>
      </c>
      <c r="L46" s="65"/>
      <c r="M46" s="65" t="s">
        <v>492</v>
      </c>
      <c r="N46" s="65" t="s">
        <v>493</v>
      </c>
      <c r="O46" s="65" t="s">
        <v>2454</v>
      </c>
      <c r="P46" s="85"/>
      <c r="Q46" s="75">
        <v>6</v>
      </c>
      <c r="R46" s="78">
        <v>6.16</v>
      </c>
      <c r="S46" s="251" t="s">
        <v>770</v>
      </c>
      <c r="T46" s="279" t="s">
        <v>2357</v>
      </c>
      <c r="AA46" s="198">
        <f>IF(OR(J46="Fail",ISBLANK(J46)),INDEX('Issue Code Table'!C:C,MATCH(N:N,'Issue Code Table'!A:A,0)),IF(M46="Critical",6,IF(M46="Significant",5,IF(M46="Moderate",3,2))))</f>
        <v>5</v>
      </c>
    </row>
    <row r="47" spans="1:27" ht="152.25" customHeight="1" x14ac:dyDescent="0.2">
      <c r="A47" s="260" t="s">
        <v>891</v>
      </c>
      <c r="B47" s="259" t="s">
        <v>505</v>
      </c>
      <c r="C47" s="259" t="s">
        <v>506</v>
      </c>
      <c r="D47" s="251" t="s">
        <v>93</v>
      </c>
      <c r="E47" s="251" t="s">
        <v>164</v>
      </c>
      <c r="F47" s="251" t="s">
        <v>826</v>
      </c>
      <c r="G47" s="251" t="s">
        <v>2292</v>
      </c>
      <c r="H47" s="251" t="s">
        <v>354</v>
      </c>
      <c r="I47" s="74"/>
      <c r="J47" s="88"/>
      <c r="K47" s="74" t="s">
        <v>468</v>
      </c>
      <c r="L47" s="65"/>
      <c r="M47" s="65" t="s">
        <v>492</v>
      </c>
      <c r="N47" s="65" t="s">
        <v>493</v>
      </c>
      <c r="O47" s="65" t="s">
        <v>2454</v>
      </c>
      <c r="P47" s="85"/>
      <c r="Q47" s="75">
        <v>6</v>
      </c>
      <c r="R47" s="78">
        <v>6.17</v>
      </c>
      <c r="S47" s="251" t="s">
        <v>771</v>
      </c>
      <c r="T47" s="279" t="s">
        <v>2358</v>
      </c>
      <c r="AA47" s="198">
        <f>IF(OR(J47="Fail",ISBLANK(J47)),INDEX('Issue Code Table'!C:C,MATCH(N:N,'Issue Code Table'!A:A,0)),IF(M47="Critical",6,IF(M47="Significant",5,IF(M47="Moderate",3,2))))</f>
        <v>5</v>
      </c>
    </row>
    <row r="48" spans="1:27" ht="152.25" customHeight="1" x14ac:dyDescent="0.2">
      <c r="A48" s="260" t="s">
        <v>892</v>
      </c>
      <c r="B48" s="259" t="s">
        <v>505</v>
      </c>
      <c r="C48" s="259" t="s">
        <v>506</v>
      </c>
      <c r="D48" s="251" t="s">
        <v>93</v>
      </c>
      <c r="E48" s="251" t="s">
        <v>165</v>
      </c>
      <c r="F48" s="251" t="s">
        <v>827</v>
      </c>
      <c r="G48" s="251" t="s">
        <v>2293</v>
      </c>
      <c r="H48" s="251" t="s">
        <v>353</v>
      </c>
      <c r="I48" s="74"/>
      <c r="J48" s="88"/>
      <c r="K48" s="74" t="s">
        <v>469</v>
      </c>
      <c r="L48" s="65"/>
      <c r="M48" s="65" t="s">
        <v>492</v>
      </c>
      <c r="N48" s="65" t="s">
        <v>493</v>
      </c>
      <c r="O48" s="65" t="s">
        <v>714</v>
      </c>
      <c r="P48" s="85"/>
      <c r="Q48" s="75">
        <v>6</v>
      </c>
      <c r="R48" s="78">
        <v>6.18</v>
      </c>
      <c r="S48" s="251" t="s">
        <v>771</v>
      </c>
      <c r="T48" s="279" t="s">
        <v>2359</v>
      </c>
      <c r="AA48" s="198">
        <f>IF(OR(J48="Fail",ISBLANK(J48)),INDEX('Issue Code Table'!C:C,MATCH(N:N,'Issue Code Table'!A:A,0)),IF(M48="Critical",6,IF(M48="Significant",5,IF(M48="Moderate",3,2))))</f>
        <v>5</v>
      </c>
    </row>
    <row r="49" spans="1:27" ht="152.25" customHeight="1" x14ac:dyDescent="0.2">
      <c r="A49" s="260" t="s">
        <v>893</v>
      </c>
      <c r="B49" s="259" t="s">
        <v>505</v>
      </c>
      <c r="C49" s="259" t="s">
        <v>506</v>
      </c>
      <c r="D49" s="251" t="s">
        <v>93</v>
      </c>
      <c r="E49" s="251" t="s">
        <v>166</v>
      </c>
      <c r="F49" s="251" t="s">
        <v>828</v>
      </c>
      <c r="G49" s="251" t="s">
        <v>2294</v>
      </c>
      <c r="H49" s="251" t="s">
        <v>352</v>
      </c>
      <c r="I49" s="74"/>
      <c r="J49" s="88"/>
      <c r="K49" s="74" t="s">
        <v>470</v>
      </c>
      <c r="L49" s="65"/>
      <c r="M49" s="65" t="s">
        <v>492</v>
      </c>
      <c r="N49" s="65" t="s">
        <v>493</v>
      </c>
      <c r="O49" s="65" t="s">
        <v>714</v>
      </c>
      <c r="P49" s="85"/>
      <c r="Q49" s="75">
        <v>6</v>
      </c>
      <c r="R49" s="78">
        <v>6.19</v>
      </c>
      <c r="S49" s="251" t="s">
        <v>772</v>
      </c>
      <c r="T49" s="279" t="s">
        <v>2360</v>
      </c>
      <c r="AA49" s="198">
        <f>IF(OR(J49="Fail",ISBLANK(J49)),INDEX('Issue Code Table'!C:C,MATCH(N:N,'Issue Code Table'!A:A,0)),IF(M49="Critical",6,IF(M49="Significant",5,IF(M49="Moderate",3,2))))</f>
        <v>5</v>
      </c>
    </row>
    <row r="50" spans="1:27" ht="152.25" customHeight="1" x14ac:dyDescent="0.2">
      <c r="A50" s="260" t="s">
        <v>894</v>
      </c>
      <c r="B50" s="259" t="s">
        <v>505</v>
      </c>
      <c r="C50" s="259" t="s">
        <v>506</v>
      </c>
      <c r="D50" s="251" t="s">
        <v>93</v>
      </c>
      <c r="E50" s="251" t="s">
        <v>167</v>
      </c>
      <c r="F50" s="251" t="s">
        <v>829</v>
      </c>
      <c r="G50" s="251" t="s">
        <v>2295</v>
      </c>
      <c r="H50" s="251" t="s">
        <v>351</v>
      </c>
      <c r="I50" s="74"/>
      <c r="J50" s="88"/>
      <c r="K50" s="74" t="s">
        <v>471</v>
      </c>
      <c r="L50" s="65"/>
      <c r="M50" s="65" t="s">
        <v>492</v>
      </c>
      <c r="N50" s="65" t="s">
        <v>493</v>
      </c>
      <c r="O50" s="65" t="s">
        <v>714</v>
      </c>
      <c r="P50" s="85"/>
      <c r="Q50" s="75">
        <v>6</v>
      </c>
      <c r="R50" s="78">
        <v>6.2</v>
      </c>
      <c r="S50" s="251" t="s">
        <v>773</v>
      </c>
      <c r="T50" s="279" t="s">
        <v>2361</v>
      </c>
      <c r="AA50" s="198">
        <f>IF(OR(J50="Fail",ISBLANK(J50)),INDEX('Issue Code Table'!C:C,MATCH(N:N,'Issue Code Table'!A:A,0)),IF(M50="Critical",6,IF(M50="Significant",5,IF(M50="Moderate",3,2))))</f>
        <v>5</v>
      </c>
    </row>
    <row r="51" spans="1:27" ht="152.25" customHeight="1" x14ac:dyDescent="0.2">
      <c r="A51" s="260" t="s">
        <v>895</v>
      </c>
      <c r="B51" s="259" t="s">
        <v>505</v>
      </c>
      <c r="C51" s="259" t="s">
        <v>506</v>
      </c>
      <c r="D51" s="251" t="s">
        <v>93</v>
      </c>
      <c r="E51" s="251" t="s">
        <v>168</v>
      </c>
      <c r="F51" s="251" t="s">
        <v>830</v>
      </c>
      <c r="G51" s="251" t="s">
        <v>2296</v>
      </c>
      <c r="H51" s="251" t="s">
        <v>350</v>
      </c>
      <c r="I51" s="74"/>
      <c r="J51" s="88"/>
      <c r="K51" s="74" t="s">
        <v>472</v>
      </c>
      <c r="L51" s="65"/>
      <c r="M51" s="65" t="s">
        <v>492</v>
      </c>
      <c r="N51" s="65" t="s">
        <v>493</v>
      </c>
      <c r="O51" s="65" t="s">
        <v>714</v>
      </c>
      <c r="P51" s="85"/>
      <c r="Q51" s="75">
        <v>6</v>
      </c>
      <c r="R51" s="78">
        <v>6.21</v>
      </c>
      <c r="S51" s="251" t="s">
        <v>774</v>
      </c>
      <c r="T51" s="279" t="s">
        <v>2362</v>
      </c>
      <c r="AA51" s="198">
        <f>IF(OR(J51="Fail",ISBLANK(J51)),INDEX('Issue Code Table'!C:C,MATCH(N:N,'Issue Code Table'!A:A,0)),IF(M51="Critical",6,IF(M51="Significant",5,IF(M51="Moderate",3,2))))</f>
        <v>5</v>
      </c>
    </row>
    <row r="52" spans="1:27" ht="152.25" customHeight="1" x14ac:dyDescent="0.2">
      <c r="A52" s="260" t="s">
        <v>896</v>
      </c>
      <c r="B52" s="259" t="s">
        <v>505</v>
      </c>
      <c r="C52" s="259" t="s">
        <v>506</v>
      </c>
      <c r="D52" s="251" t="s">
        <v>93</v>
      </c>
      <c r="E52" s="251" t="s">
        <v>170</v>
      </c>
      <c r="F52" s="251" t="s">
        <v>831</v>
      </c>
      <c r="G52" s="251" t="s">
        <v>2297</v>
      </c>
      <c r="H52" s="251" t="s">
        <v>348</v>
      </c>
      <c r="I52" s="74"/>
      <c r="J52" s="88"/>
      <c r="K52" s="74" t="s">
        <v>474</v>
      </c>
      <c r="L52" s="65"/>
      <c r="M52" s="65" t="s">
        <v>492</v>
      </c>
      <c r="N52" s="65" t="s">
        <v>493</v>
      </c>
      <c r="O52" s="65" t="s">
        <v>2454</v>
      </c>
      <c r="P52" s="85"/>
      <c r="Q52" s="75">
        <v>6</v>
      </c>
      <c r="R52" s="78">
        <v>6.22</v>
      </c>
      <c r="S52" s="251" t="s">
        <v>775</v>
      </c>
      <c r="T52" s="279" t="s">
        <v>2363</v>
      </c>
      <c r="AA52" s="198">
        <f>IF(OR(J52="Fail",ISBLANK(J52)),INDEX('Issue Code Table'!C:C,MATCH(N:N,'Issue Code Table'!A:A,0)),IF(M52="Critical",6,IF(M52="Significant",5,IF(M52="Moderate",3,2))))</f>
        <v>5</v>
      </c>
    </row>
    <row r="53" spans="1:27" ht="152.25" customHeight="1" x14ac:dyDescent="0.2">
      <c r="A53" s="260" t="s">
        <v>897</v>
      </c>
      <c r="B53" s="259" t="s">
        <v>505</v>
      </c>
      <c r="C53" s="259" t="s">
        <v>506</v>
      </c>
      <c r="D53" s="251" t="s">
        <v>93</v>
      </c>
      <c r="E53" s="251" t="s">
        <v>171</v>
      </c>
      <c r="F53" s="251" t="s">
        <v>832</v>
      </c>
      <c r="G53" s="251" t="s">
        <v>2298</v>
      </c>
      <c r="H53" s="251" t="s">
        <v>347</v>
      </c>
      <c r="I53" s="74"/>
      <c r="J53" s="88"/>
      <c r="K53" s="74" t="s">
        <v>475</v>
      </c>
      <c r="L53" s="65"/>
      <c r="M53" s="65" t="s">
        <v>492</v>
      </c>
      <c r="N53" s="65" t="s">
        <v>493</v>
      </c>
      <c r="O53" s="65" t="s">
        <v>2454</v>
      </c>
      <c r="P53" s="85"/>
      <c r="Q53" s="75">
        <v>6</v>
      </c>
      <c r="R53" s="78">
        <v>6.23</v>
      </c>
      <c r="S53" s="251" t="s">
        <v>776</v>
      </c>
      <c r="T53" s="279" t="s">
        <v>2364</v>
      </c>
      <c r="AA53" s="198">
        <f>IF(OR(J53="Fail",ISBLANK(J53)),INDEX('Issue Code Table'!C:C,MATCH(N:N,'Issue Code Table'!A:A,0)),IF(M53="Critical",6,IF(M53="Significant",5,IF(M53="Moderate",3,2))))</f>
        <v>5</v>
      </c>
    </row>
    <row r="54" spans="1:27" ht="152.25" customHeight="1" x14ac:dyDescent="0.2">
      <c r="A54" s="260" t="s">
        <v>898</v>
      </c>
      <c r="B54" s="259" t="s">
        <v>505</v>
      </c>
      <c r="C54" s="259" t="s">
        <v>506</v>
      </c>
      <c r="D54" s="251" t="s">
        <v>93</v>
      </c>
      <c r="E54" s="251" t="s">
        <v>172</v>
      </c>
      <c r="F54" s="251" t="s">
        <v>247</v>
      </c>
      <c r="G54" s="251" t="s">
        <v>2299</v>
      </c>
      <c r="H54" s="251" t="s">
        <v>2464</v>
      </c>
      <c r="I54" s="74"/>
      <c r="J54" s="88"/>
      <c r="K54" s="74" t="s">
        <v>554</v>
      </c>
      <c r="L54" s="65"/>
      <c r="M54" s="65" t="s">
        <v>492</v>
      </c>
      <c r="N54" s="65" t="s">
        <v>493</v>
      </c>
      <c r="O54" s="65" t="s">
        <v>2454</v>
      </c>
      <c r="P54" s="85"/>
      <c r="Q54" s="75">
        <v>6</v>
      </c>
      <c r="R54" s="78">
        <v>6.24</v>
      </c>
      <c r="S54" s="251" t="s">
        <v>320</v>
      </c>
      <c r="T54" s="279" t="s">
        <v>2365</v>
      </c>
      <c r="AA54" s="198">
        <f>IF(OR(J54="Fail",ISBLANK(J54)),INDEX('Issue Code Table'!C:C,MATCH(N:N,'Issue Code Table'!A:A,0)),IF(M54="Critical",6,IF(M54="Significant",5,IF(M54="Moderate",3,2))))</f>
        <v>5</v>
      </c>
    </row>
    <row r="55" spans="1:27" ht="152.25" customHeight="1" x14ac:dyDescent="0.2">
      <c r="A55" s="260" t="s">
        <v>899</v>
      </c>
      <c r="B55" s="259" t="s">
        <v>505</v>
      </c>
      <c r="C55" s="259" t="s">
        <v>506</v>
      </c>
      <c r="D55" s="251" t="s">
        <v>93</v>
      </c>
      <c r="E55" s="251" t="s">
        <v>947</v>
      </c>
      <c r="F55" s="251" t="s">
        <v>833</v>
      </c>
      <c r="G55" s="251" t="s">
        <v>2300</v>
      </c>
      <c r="H55" s="251" t="s">
        <v>1002</v>
      </c>
      <c r="I55" s="74"/>
      <c r="J55" s="88"/>
      <c r="K55" s="74" t="s">
        <v>1003</v>
      </c>
      <c r="L55" s="65"/>
      <c r="M55" s="65" t="s">
        <v>492</v>
      </c>
      <c r="N55" s="65" t="s">
        <v>494</v>
      </c>
      <c r="O55" s="65" t="s">
        <v>703</v>
      </c>
      <c r="P55" s="85"/>
      <c r="Q55" s="75">
        <v>6</v>
      </c>
      <c r="R55" s="78">
        <v>6.25</v>
      </c>
      <c r="S55" s="251" t="s">
        <v>777</v>
      </c>
      <c r="T55" s="279" t="s">
        <v>2366</v>
      </c>
      <c r="AA55" s="198">
        <f>IF(OR(J55="Fail",ISBLANK(J55)),INDEX('Issue Code Table'!C:C,MATCH(N:N,'Issue Code Table'!A:A,0)),IF(M55="Critical",6,IF(M55="Significant",5,IF(M55="Moderate",3,2))))</f>
        <v>5</v>
      </c>
    </row>
    <row r="56" spans="1:27" ht="152.25" customHeight="1" x14ac:dyDescent="0.2">
      <c r="A56" s="260" t="s">
        <v>900</v>
      </c>
      <c r="B56" s="259" t="s">
        <v>505</v>
      </c>
      <c r="C56" s="259" t="s">
        <v>506</v>
      </c>
      <c r="D56" s="251" t="s">
        <v>93</v>
      </c>
      <c r="E56" s="251" t="s">
        <v>948</v>
      </c>
      <c r="F56" s="251" t="s">
        <v>834</v>
      </c>
      <c r="G56" s="251" t="s">
        <v>2301</v>
      </c>
      <c r="H56" s="251" t="s">
        <v>834</v>
      </c>
      <c r="I56" s="74"/>
      <c r="J56" s="88"/>
      <c r="K56" s="74" t="s">
        <v>1004</v>
      </c>
      <c r="L56" s="65"/>
      <c r="M56" s="65" t="s">
        <v>492</v>
      </c>
      <c r="N56" s="65" t="s">
        <v>494</v>
      </c>
      <c r="O56" s="65" t="s">
        <v>703</v>
      </c>
      <c r="P56" s="85"/>
      <c r="Q56" s="75">
        <v>6</v>
      </c>
      <c r="R56" s="78">
        <v>6.26</v>
      </c>
      <c r="S56" s="251" t="s">
        <v>778</v>
      </c>
      <c r="T56" s="279" t="s">
        <v>2367</v>
      </c>
      <c r="AA56" s="198">
        <f>IF(OR(J56="Fail",ISBLANK(J56)),INDEX('Issue Code Table'!C:C,MATCH(N:N,'Issue Code Table'!A:A,0)),IF(M56="Critical",6,IF(M56="Significant",5,IF(M56="Moderate",3,2))))</f>
        <v>5</v>
      </c>
    </row>
    <row r="57" spans="1:27" ht="182.25" customHeight="1" x14ac:dyDescent="0.2">
      <c r="A57" s="260" t="s">
        <v>901</v>
      </c>
      <c r="B57" s="259" t="s">
        <v>505</v>
      </c>
      <c r="C57" s="259" t="s">
        <v>506</v>
      </c>
      <c r="D57" s="251" t="s">
        <v>93</v>
      </c>
      <c r="E57" s="251" t="s">
        <v>949</v>
      </c>
      <c r="F57" s="251" t="s">
        <v>835</v>
      </c>
      <c r="G57" s="251" t="s">
        <v>2302</v>
      </c>
      <c r="H57" s="251" t="s">
        <v>835</v>
      </c>
      <c r="I57" s="74"/>
      <c r="J57" s="88"/>
      <c r="K57" s="74" t="s">
        <v>1005</v>
      </c>
      <c r="L57" s="65"/>
      <c r="M57" s="65" t="s">
        <v>492</v>
      </c>
      <c r="N57" s="65" t="s">
        <v>494</v>
      </c>
      <c r="O57" s="65" t="s">
        <v>703</v>
      </c>
      <c r="P57" s="85"/>
      <c r="Q57" s="75">
        <v>6</v>
      </c>
      <c r="R57" s="78">
        <v>6.27</v>
      </c>
      <c r="S57" s="251" t="s">
        <v>779</v>
      </c>
      <c r="T57" s="279" t="s">
        <v>2368</v>
      </c>
      <c r="AA57" s="198">
        <f>IF(OR(J57="Fail",ISBLANK(J57)),INDEX('Issue Code Table'!C:C,MATCH(N:N,'Issue Code Table'!A:A,0)),IF(M57="Critical",6,IF(M57="Significant",5,IF(M57="Moderate",3,2))))</f>
        <v>5</v>
      </c>
    </row>
    <row r="58" spans="1:27" ht="152.25" customHeight="1" x14ac:dyDescent="0.2">
      <c r="A58" s="260" t="s">
        <v>902</v>
      </c>
      <c r="B58" s="259" t="s">
        <v>505</v>
      </c>
      <c r="C58" s="259" t="s">
        <v>506</v>
      </c>
      <c r="D58" s="251" t="s">
        <v>93</v>
      </c>
      <c r="E58" s="251" t="s">
        <v>950</v>
      </c>
      <c r="F58" s="251" t="s">
        <v>836</v>
      </c>
      <c r="G58" s="251" t="s">
        <v>2303</v>
      </c>
      <c r="H58" s="251" t="s">
        <v>836</v>
      </c>
      <c r="I58" s="74"/>
      <c r="J58" s="88"/>
      <c r="K58" s="74" t="s">
        <v>1006</v>
      </c>
      <c r="L58" s="65"/>
      <c r="M58" s="65" t="s">
        <v>492</v>
      </c>
      <c r="N58" s="65" t="s">
        <v>494</v>
      </c>
      <c r="O58" s="65" t="s">
        <v>703</v>
      </c>
      <c r="P58" s="85"/>
      <c r="Q58" s="75">
        <v>6</v>
      </c>
      <c r="R58" s="78">
        <v>6.28</v>
      </c>
      <c r="S58" s="251" t="s">
        <v>780</v>
      </c>
      <c r="T58" s="279" t="s">
        <v>2369</v>
      </c>
      <c r="AA58" s="198">
        <f>IF(OR(J58="Fail",ISBLANK(J58)),INDEX('Issue Code Table'!C:C,MATCH(N:N,'Issue Code Table'!A:A,0)),IF(M58="Critical",6,IF(M58="Significant",5,IF(M58="Moderate",3,2))))</f>
        <v>5</v>
      </c>
    </row>
    <row r="59" spans="1:27" ht="152.25" customHeight="1" x14ac:dyDescent="0.2">
      <c r="A59" s="260" t="s">
        <v>903</v>
      </c>
      <c r="B59" s="259" t="s">
        <v>505</v>
      </c>
      <c r="C59" s="259" t="s">
        <v>506</v>
      </c>
      <c r="D59" s="251" t="s">
        <v>93</v>
      </c>
      <c r="E59" s="251" t="s">
        <v>951</v>
      </c>
      <c r="F59" s="251" t="s">
        <v>837</v>
      </c>
      <c r="G59" s="251" t="s">
        <v>2304</v>
      </c>
      <c r="H59" s="251" t="s">
        <v>980</v>
      </c>
      <c r="I59" s="74"/>
      <c r="J59" s="88"/>
      <c r="K59" s="74" t="s">
        <v>1007</v>
      </c>
      <c r="L59" s="65"/>
      <c r="M59" s="65" t="s">
        <v>492</v>
      </c>
      <c r="N59" s="65" t="s">
        <v>494</v>
      </c>
      <c r="O59" s="65" t="s">
        <v>703</v>
      </c>
      <c r="P59" s="85"/>
      <c r="Q59" s="75">
        <v>6</v>
      </c>
      <c r="R59" s="78">
        <v>6.29</v>
      </c>
      <c r="S59" s="251" t="s">
        <v>781</v>
      </c>
      <c r="T59" s="279" t="s">
        <v>2370</v>
      </c>
      <c r="AA59" s="198">
        <f>IF(OR(J59="Fail",ISBLANK(J59)),INDEX('Issue Code Table'!C:C,MATCH(N:N,'Issue Code Table'!A:A,0)),IF(M59="Critical",6,IF(M59="Significant",5,IF(M59="Moderate",3,2))))</f>
        <v>5</v>
      </c>
    </row>
    <row r="60" spans="1:27" ht="152.25" customHeight="1" x14ac:dyDescent="0.2">
      <c r="A60" s="260" t="s">
        <v>904</v>
      </c>
      <c r="B60" s="259" t="s">
        <v>505</v>
      </c>
      <c r="C60" s="259" t="s">
        <v>506</v>
      </c>
      <c r="D60" s="251" t="s">
        <v>93</v>
      </c>
      <c r="E60" s="251" t="s">
        <v>952</v>
      </c>
      <c r="F60" s="251" t="s">
        <v>838</v>
      </c>
      <c r="G60" s="251" t="s">
        <v>2305</v>
      </c>
      <c r="H60" s="258" t="s">
        <v>988</v>
      </c>
      <c r="I60" s="74"/>
      <c r="J60" s="88"/>
      <c r="K60" s="74" t="s">
        <v>1008</v>
      </c>
      <c r="L60" s="65"/>
      <c r="M60" s="65" t="s">
        <v>492</v>
      </c>
      <c r="N60" s="65" t="s">
        <v>494</v>
      </c>
      <c r="O60" s="65" t="s">
        <v>703</v>
      </c>
      <c r="P60" s="85"/>
      <c r="Q60" s="75">
        <v>6</v>
      </c>
      <c r="R60" s="78">
        <v>6.3</v>
      </c>
      <c r="S60" s="251" t="s">
        <v>782</v>
      </c>
      <c r="T60" s="279" t="s">
        <v>2371</v>
      </c>
      <c r="AA60" s="198">
        <f>IF(OR(J60="Fail",ISBLANK(J60)),INDEX('Issue Code Table'!C:C,MATCH(N:N,'Issue Code Table'!A:A,0)),IF(M60="Critical",6,IF(M60="Significant",5,IF(M60="Moderate",3,2))))</f>
        <v>5</v>
      </c>
    </row>
    <row r="61" spans="1:27" ht="192" customHeight="1" x14ac:dyDescent="0.2">
      <c r="A61" s="260" t="s">
        <v>905</v>
      </c>
      <c r="B61" s="259" t="s">
        <v>505</v>
      </c>
      <c r="C61" s="259" t="s">
        <v>506</v>
      </c>
      <c r="D61" s="251" t="s">
        <v>93</v>
      </c>
      <c r="E61" s="251" t="s">
        <v>953</v>
      </c>
      <c r="F61" s="251" t="s">
        <v>839</v>
      </c>
      <c r="G61" s="251" t="s">
        <v>2306</v>
      </c>
      <c r="H61" s="251" t="s">
        <v>988</v>
      </c>
      <c r="I61" s="74"/>
      <c r="J61" s="88"/>
      <c r="K61" s="74" t="s">
        <v>1009</v>
      </c>
      <c r="L61" s="65"/>
      <c r="M61" s="65" t="s">
        <v>492</v>
      </c>
      <c r="N61" s="65" t="s">
        <v>494</v>
      </c>
      <c r="O61" s="65" t="s">
        <v>703</v>
      </c>
      <c r="P61" s="85"/>
      <c r="Q61" s="75">
        <v>6</v>
      </c>
      <c r="R61" s="78">
        <v>6.31</v>
      </c>
      <c r="S61" s="251" t="s">
        <v>783</v>
      </c>
      <c r="T61" s="279" t="s">
        <v>2372</v>
      </c>
      <c r="AA61" s="198">
        <f>IF(OR(J61="Fail",ISBLANK(J61)),INDEX('Issue Code Table'!C:C,MATCH(N:N,'Issue Code Table'!A:A,0)),IF(M61="Critical",6,IF(M61="Significant",5,IF(M61="Moderate",3,2))))</f>
        <v>5</v>
      </c>
    </row>
    <row r="62" spans="1:27" ht="198.75" customHeight="1" x14ac:dyDescent="0.2">
      <c r="A62" s="260" t="s">
        <v>906</v>
      </c>
      <c r="B62" s="259" t="s">
        <v>505</v>
      </c>
      <c r="C62" s="259" t="s">
        <v>506</v>
      </c>
      <c r="D62" s="251" t="s">
        <v>534</v>
      </c>
      <c r="E62" s="251" t="s">
        <v>954</v>
      </c>
      <c r="F62" s="251" t="s">
        <v>840</v>
      </c>
      <c r="G62" s="251" t="s">
        <v>2465</v>
      </c>
      <c r="H62" s="251" t="s">
        <v>981</v>
      </c>
      <c r="I62" s="74"/>
      <c r="J62" s="88"/>
      <c r="K62" s="74" t="s">
        <v>1010</v>
      </c>
      <c r="L62" s="65"/>
      <c r="M62" s="65" t="s">
        <v>492</v>
      </c>
      <c r="N62" s="65" t="s">
        <v>494</v>
      </c>
      <c r="O62" s="65" t="s">
        <v>703</v>
      </c>
      <c r="P62" s="85"/>
      <c r="Q62" s="75">
        <v>7</v>
      </c>
      <c r="R62" s="78">
        <v>7.1</v>
      </c>
      <c r="S62" s="251" t="s">
        <v>758</v>
      </c>
      <c r="T62" s="279" t="s">
        <v>2373</v>
      </c>
      <c r="AA62" s="198">
        <f>IF(OR(J62="Fail",ISBLANK(J62)),INDEX('Issue Code Table'!C:C,MATCH(N:N,'Issue Code Table'!A:A,0)),IF(M62="Critical",6,IF(M62="Significant",5,IF(M62="Moderate",3,2))))</f>
        <v>5</v>
      </c>
    </row>
    <row r="63" spans="1:27" ht="198" customHeight="1" x14ac:dyDescent="0.2">
      <c r="A63" s="260" t="s">
        <v>907</v>
      </c>
      <c r="B63" s="259" t="s">
        <v>505</v>
      </c>
      <c r="C63" s="259" t="s">
        <v>506</v>
      </c>
      <c r="D63" s="251" t="s">
        <v>534</v>
      </c>
      <c r="E63" s="251" t="s">
        <v>955</v>
      </c>
      <c r="F63" s="251" t="s">
        <v>841</v>
      </c>
      <c r="G63" s="251" t="s">
        <v>2467</v>
      </c>
      <c r="H63" s="251" t="s">
        <v>982</v>
      </c>
      <c r="I63" s="74"/>
      <c r="J63" s="88"/>
      <c r="K63" s="74" t="s">
        <v>1011</v>
      </c>
      <c r="L63" s="65"/>
      <c r="M63" s="65" t="s">
        <v>492</v>
      </c>
      <c r="N63" s="65" t="s">
        <v>494</v>
      </c>
      <c r="O63" s="65" t="s">
        <v>703</v>
      </c>
      <c r="P63" s="85"/>
      <c r="Q63" s="75">
        <v>7</v>
      </c>
      <c r="R63" s="78">
        <v>7.2</v>
      </c>
      <c r="S63" s="251" t="s">
        <v>758</v>
      </c>
      <c r="T63" s="279" t="s">
        <v>2374</v>
      </c>
      <c r="AA63" s="198">
        <f>IF(OR(J63="Fail",ISBLANK(J63)),INDEX('Issue Code Table'!C:C,MATCH(N:N,'Issue Code Table'!A:A,0)),IF(M63="Critical",6,IF(M63="Significant",5,IF(M63="Moderate",3,2))))</f>
        <v>5</v>
      </c>
    </row>
    <row r="64" spans="1:27" ht="152.25" customHeight="1" x14ac:dyDescent="0.2">
      <c r="A64" s="260" t="s">
        <v>908</v>
      </c>
      <c r="B64" s="259" t="s">
        <v>505</v>
      </c>
      <c r="C64" s="259" t="s">
        <v>506</v>
      </c>
      <c r="D64" s="251" t="s">
        <v>534</v>
      </c>
      <c r="E64" s="251" t="s">
        <v>956</v>
      </c>
      <c r="F64" s="251" t="s">
        <v>842</v>
      </c>
      <c r="G64" s="251" t="s">
        <v>2466</v>
      </c>
      <c r="H64" s="251" t="s">
        <v>983</v>
      </c>
      <c r="I64" s="74"/>
      <c r="J64" s="88"/>
      <c r="K64" s="74" t="s">
        <v>1012</v>
      </c>
      <c r="L64" s="65"/>
      <c r="M64" s="65" t="s">
        <v>492</v>
      </c>
      <c r="N64" s="65" t="s">
        <v>494</v>
      </c>
      <c r="O64" s="65" t="s">
        <v>703</v>
      </c>
      <c r="P64" s="85"/>
      <c r="Q64" s="75">
        <v>7</v>
      </c>
      <c r="R64" s="78">
        <v>7.3</v>
      </c>
      <c r="S64" s="251" t="s">
        <v>758</v>
      </c>
      <c r="T64" s="279" t="s">
        <v>2375</v>
      </c>
      <c r="AA64" s="198">
        <f>IF(OR(J64="Fail",ISBLANK(J64)),INDEX('Issue Code Table'!C:C,MATCH(N:N,'Issue Code Table'!A:A,0)),IF(M64="Critical",6,IF(M64="Significant",5,IF(M64="Moderate",3,2))))</f>
        <v>5</v>
      </c>
    </row>
    <row r="65" spans="1:27" ht="152.25" customHeight="1" x14ac:dyDescent="0.2">
      <c r="A65" s="260" t="s">
        <v>909</v>
      </c>
      <c r="B65" s="259" t="s">
        <v>505</v>
      </c>
      <c r="C65" s="259" t="s">
        <v>506</v>
      </c>
      <c r="D65" s="251" t="s">
        <v>534</v>
      </c>
      <c r="E65" s="251" t="s">
        <v>957</v>
      </c>
      <c r="F65" s="251" t="s">
        <v>843</v>
      </c>
      <c r="G65" s="251" t="s">
        <v>2307</v>
      </c>
      <c r="H65" s="251" t="s">
        <v>987</v>
      </c>
      <c r="I65" s="74"/>
      <c r="J65" s="88"/>
      <c r="K65" s="74" t="s">
        <v>1013</v>
      </c>
      <c r="L65" s="65"/>
      <c r="M65" s="65" t="s">
        <v>492</v>
      </c>
      <c r="N65" s="65" t="s">
        <v>494</v>
      </c>
      <c r="O65" s="65" t="s">
        <v>703</v>
      </c>
      <c r="P65" s="85"/>
      <c r="Q65" s="75">
        <v>7</v>
      </c>
      <c r="R65" s="78">
        <v>7.4</v>
      </c>
      <c r="S65" s="251" t="s">
        <v>758</v>
      </c>
      <c r="T65" s="279" t="s">
        <v>2376</v>
      </c>
      <c r="AA65" s="198">
        <f>IF(OR(J65="Fail",ISBLANK(J65)),INDEX('Issue Code Table'!C:C,MATCH(N:N,'Issue Code Table'!A:A,0)),IF(M65="Critical",6,IF(M65="Significant",5,IF(M65="Moderate",3,2))))</f>
        <v>5</v>
      </c>
    </row>
    <row r="66" spans="1:27" ht="152.25" customHeight="1" x14ac:dyDescent="0.2">
      <c r="A66" s="260" t="s">
        <v>910</v>
      </c>
      <c r="B66" s="259" t="s">
        <v>505</v>
      </c>
      <c r="C66" s="259" t="s">
        <v>506</v>
      </c>
      <c r="D66" s="251" t="s">
        <v>534</v>
      </c>
      <c r="E66" s="251" t="s">
        <v>175</v>
      </c>
      <c r="F66" s="251" t="s">
        <v>815</v>
      </c>
      <c r="G66" s="251" t="s">
        <v>2170</v>
      </c>
      <c r="H66" s="251" t="s">
        <v>986</v>
      </c>
      <c r="I66" s="74"/>
      <c r="J66" s="88"/>
      <c r="K66" s="74" t="s">
        <v>1014</v>
      </c>
      <c r="L66" s="65"/>
      <c r="M66" s="65" t="s">
        <v>492</v>
      </c>
      <c r="N66" s="65" t="s">
        <v>494</v>
      </c>
      <c r="O66" s="65" t="s">
        <v>703</v>
      </c>
      <c r="P66" s="85"/>
      <c r="Q66" s="75">
        <v>7</v>
      </c>
      <c r="R66" s="78">
        <v>7.5</v>
      </c>
      <c r="S66" s="251" t="s">
        <v>758</v>
      </c>
      <c r="T66" s="279" t="s">
        <v>2471</v>
      </c>
      <c r="AA66" s="198">
        <f>IF(OR(J66="Fail",ISBLANK(J66)),INDEX('Issue Code Table'!C:C,MATCH(N:N,'Issue Code Table'!A:A,0)),IF(M66="Critical",6,IF(M66="Significant",5,IF(M66="Moderate",3,2))))</f>
        <v>5</v>
      </c>
    </row>
    <row r="67" spans="1:27" ht="152.25" customHeight="1" x14ac:dyDescent="0.2">
      <c r="A67" s="260" t="s">
        <v>911</v>
      </c>
      <c r="B67" s="259" t="s">
        <v>505</v>
      </c>
      <c r="C67" s="259" t="s">
        <v>506</v>
      </c>
      <c r="D67" s="251" t="s">
        <v>534</v>
      </c>
      <c r="E67" s="251" t="s">
        <v>176</v>
      </c>
      <c r="F67" s="251" t="s">
        <v>844</v>
      </c>
      <c r="G67" s="251" t="s">
        <v>2171</v>
      </c>
      <c r="H67" s="251" t="s">
        <v>985</v>
      </c>
      <c r="I67" s="74"/>
      <c r="J67" s="88"/>
      <c r="K67" s="74" t="s">
        <v>1015</v>
      </c>
      <c r="L67" s="65"/>
      <c r="M67" s="65" t="s">
        <v>492</v>
      </c>
      <c r="N67" s="65" t="s">
        <v>494</v>
      </c>
      <c r="O67" s="65" t="s">
        <v>703</v>
      </c>
      <c r="P67" s="85"/>
      <c r="Q67" s="75">
        <v>7</v>
      </c>
      <c r="R67" s="78">
        <v>7.6</v>
      </c>
      <c r="S67" s="251" t="s">
        <v>784</v>
      </c>
      <c r="T67" s="279" t="s">
        <v>2470</v>
      </c>
      <c r="AA67" s="198">
        <f>IF(OR(J67="Fail",ISBLANK(J67)),INDEX('Issue Code Table'!C:C,MATCH(N:N,'Issue Code Table'!A:A,0)),IF(M67="Critical",6,IF(M67="Significant",5,IF(M67="Moderate",3,2))))</f>
        <v>5</v>
      </c>
    </row>
    <row r="68" spans="1:27" ht="152.25" customHeight="1" x14ac:dyDescent="0.2">
      <c r="A68" s="260" t="s">
        <v>912</v>
      </c>
      <c r="B68" s="259" t="s">
        <v>505</v>
      </c>
      <c r="C68" s="259" t="s">
        <v>506</v>
      </c>
      <c r="D68" s="251" t="s">
        <v>534</v>
      </c>
      <c r="E68" s="251" t="s">
        <v>958</v>
      </c>
      <c r="F68" s="251" t="s">
        <v>845</v>
      </c>
      <c r="G68" s="251" t="s">
        <v>2308</v>
      </c>
      <c r="H68" s="251" t="s">
        <v>984</v>
      </c>
      <c r="I68" s="74"/>
      <c r="J68" s="88"/>
      <c r="K68" s="74" t="s">
        <v>1016</v>
      </c>
      <c r="L68" s="65"/>
      <c r="M68" s="65" t="s">
        <v>492</v>
      </c>
      <c r="N68" s="65" t="s">
        <v>494</v>
      </c>
      <c r="O68" s="65" t="s">
        <v>703</v>
      </c>
      <c r="P68" s="85"/>
      <c r="Q68" s="75">
        <v>7</v>
      </c>
      <c r="R68" s="78">
        <v>7.7</v>
      </c>
      <c r="S68" s="251" t="s">
        <v>785</v>
      </c>
      <c r="T68" s="279" t="s">
        <v>2377</v>
      </c>
      <c r="AA68" s="198">
        <f>IF(OR(J68="Fail",ISBLANK(J68)),INDEX('Issue Code Table'!C:C,MATCH(N:N,'Issue Code Table'!A:A,0)),IF(M68="Critical",6,IF(M68="Significant",5,IF(M68="Moderate",3,2))))</f>
        <v>5</v>
      </c>
    </row>
    <row r="69" spans="1:27" ht="152.25" customHeight="1" x14ac:dyDescent="0.2">
      <c r="A69" s="260" t="s">
        <v>913</v>
      </c>
      <c r="B69" s="259" t="s">
        <v>505</v>
      </c>
      <c r="C69" s="259" t="s">
        <v>506</v>
      </c>
      <c r="D69" s="251" t="s">
        <v>534</v>
      </c>
      <c r="E69" s="251" t="s">
        <v>959</v>
      </c>
      <c r="F69" s="251" t="s">
        <v>2468</v>
      </c>
      <c r="G69" s="251" t="s">
        <v>2309</v>
      </c>
      <c r="H69" s="251" t="s">
        <v>989</v>
      </c>
      <c r="I69" s="74"/>
      <c r="J69" s="88"/>
      <c r="K69" s="74" t="s">
        <v>1017</v>
      </c>
      <c r="L69" s="65"/>
      <c r="M69" s="65" t="s">
        <v>492</v>
      </c>
      <c r="N69" s="65" t="s">
        <v>1035</v>
      </c>
      <c r="O69" s="65" t="s">
        <v>2469</v>
      </c>
      <c r="P69" s="85"/>
      <c r="Q69" s="75">
        <v>7</v>
      </c>
      <c r="R69" s="78">
        <v>7.8</v>
      </c>
      <c r="S69" s="251" t="s">
        <v>786</v>
      </c>
      <c r="T69" s="279" t="s">
        <v>2473</v>
      </c>
      <c r="AA69" s="198" t="e">
        <f>IF(OR(J69="Fail",ISBLANK(J69)),INDEX('Issue Code Table'!C:C,MATCH(N:N,'Issue Code Table'!A:A,0)),IF(M69="Critical",6,IF(M69="Significant",5,IF(M69="Moderate",3,2))))</f>
        <v>#N/A</v>
      </c>
    </row>
    <row r="70" spans="1:27" ht="152.25" customHeight="1" x14ac:dyDescent="0.2">
      <c r="A70" s="260" t="s">
        <v>914</v>
      </c>
      <c r="B70" s="259" t="s">
        <v>505</v>
      </c>
      <c r="C70" s="259" t="s">
        <v>506</v>
      </c>
      <c r="D70" s="251" t="s">
        <v>534</v>
      </c>
      <c r="E70" s="251" t="s">
        <v>960</v>
      </c>
      <c r="F70" s="251" t="s">
        <v>2472</v>
      </c>
      <c r="G70" s="251" t="s">
        <v>2310</v>
      </c>
      <c r="H70" s="251" t="s">
        <v>990</v>
      </c>
      <c r="I70" s="74"/>
      <c r="J70" s="88"/>
      <c r="K70" s="74" t="s">
        <v>1018</v>
      </c>
      <c r="L70" s="65"/>
      <c r="M70" s="65" t="s">
        <v>492</v>
      </c>
      <c r="N70" s="65" t="s">
        <v>1035</v>
      </c>
      <c r="O70" s="65" t="s">
        <v>1036</v>
      </c>
      <c r="P70" s="85"/>
      <c r="Q70" s="75">
        <v>7</v>
      </c>
      <c r="R70" s="78">
        <v>7.9</v>
      </c>
      <c r="S70" s="251" t="s">
        <v>787</v>
      </c>
      <c r="T70" s="279" t="s">
        <v>2474</v>
      </c>
      <c r="AA70" s="198" t="e">
        <f>IF(OR(J70="Fail",ISBLANK(J70)),INDEX('Issue Code Table'!C:C,MATCH(N:N,'Issue Code Table'!A:A,0)),IF(M70="Critical",6,IF(M70="Significant",5,IF(M70="Moderate",3,2))))</f>
        <v>#N/A</v>
      </c>
    </row>
    <row r="71" spans="1:27" ht="152.25" customHeight="1" x14ac:dyDescent="0.2">
      <c r="A71" s="260" t="s">
        <v>915</v>
      </c>
      <c r="B71" s="259" t="s">
        <v>505</v>
      </c>
      <c r="C71" s="259" t="s">
        <v>506</v>
      </c>
      <c r="D71" s="251" t="s">
        <v>534</v>
      </c>
      <c r="E71" s="251" t="s">
        <v>961</v>
      </c>
      <c r="F71" s="251" t="s">
        <v>846</v>
      </c>
      <c r="G71" s="251" t="s">
        <v>2311</v>
      </c>
      <c r="H71" s="251" t="s">
        <v>991</v>
      </c>
      <c r="I71" s="74"/>
      <c r="J71" s="88"/>
      <c r="K71" s="74" t="s">
        <v>1019</v>
      </c>
      <c r="L71" s="65"/>
      <c r="M71" s="65" t="s">
        <v>492</v>
      </c>
      <c r="N71" s="65" t="s">
        <v>494</v>
      </c>
      <c r="O71" s="65" t="s">
        <v>703</v>
      </c>
      <c r="P71" s="85"/>
      <c r="Q71" s="75">
        <v>7</v>
      </c>
      <c r="R71" s="78">
        <v>7.1</v>
      </c>
      <c r="S71" s="251" t="s">
        <v>788</v>
      </c>
      <c r="T71" s="279" t="s">
        <v>2378</v>
      </c>
      <c r="AA71" s="198">
        <f>IF(OR(J71="Fail",ISBLANK(J71)),INDEX('Issue Code Table'!C:C,MATCH(N:N,'Issue Code Table'!A:A,0)),IF(M71="Critical",6,IF(M71="Significant",5,IF(M71="Moderate",3,2))))</f>
        <v>5</v>
      </c>
    </row>
    <row r="72" spans="1:27" ht="152.25" customHeight="1" x14ac:dyDescent="0.2">
      <c r="A72" s="260" t="s">
        <v>916</v>
      </c>
      <c r="B72" s="259" t="s">
        <v>505</v>
      </c>
      <c r="C72" s="259" t="s">
        <v>506</v>
      </c>
      <c r="D72" s="251" t="s">
        <v>534</v>
      </c>
      <c r="E72" s="251" t="s">
        <v>177</v>
      </c>
      <c r="F72" s="251" t="s">
        <v>847</v>
      </c>
      <c r="G72" s="251" t="s">
        <v>2312</v>
      </c>
      <c r="H72" s="251" t="s">
        <v>992</v>
      </c>
      <c r="I72" s="74"/>
      <c r="J72" s="88"/>
      <c r="K72" s="74" t="s">
        <v>1020</v>
      </c>
      <c r="L72" s="65"/>
      <c r="M72" s="65" t="s">
        <v>492</v>
      </c>
      <c r="N72" s="65" t="s">
        <v>494</v>
      </c>
      <c r="O72" s="65" t="s">
        <v>703</v>
      </c>
      <c r="P72" s="85"/>
      <c r="Q72" s="75">
        <v>7</v>
      </c>
      <c r="R72" s="78">
        <v>7.11</v>
      </c>
      <c r="S72" s="251" t="s">
        <v>323</v>
      </c>
      <c r="T72" s="279" t="s">
        <v>2475</v>
      </c>
      <c r="AA72" s="198">
        <f>IF(OR(J72="Fail",ISBLANK(J72)),INDEX('Issue Code Table'!C:C,MATCH(N:N,'Issue Code Table'!A:A,0)),IF(M72="Critical",6,IF(M72="Significant",5,IF(M72="Moderate",3,2))))</f>
        <v>5</v>
      </c>
    </row>
    <row r="73" spans="1:27" ht="199.5" customHeight="1" x14ac:dyDescent="0.2">
      <c r="A73" s="260" t="s">
        <v>917</v>
      </c>
      <c r="B73" s="259" t="s">
        <v>505</v>
      </c>
      <c r="C73" s="259" t="s">
        <v>506</v>
      </c>
      <c r="D73" s="251" t="s">
        <v>534</v>
      </c>
      <c r="E73" s="251" t="s">
        <v>178</v>
      </c>
      <c r="F73" s="251" t="s">
        <v>848</v>
      </c>
      <c r="G73" s="251" t="s">
        <v>2313</v>
      </c>
      <c r="H73" s="251" t="s">
        <v>993</v>
      </c>
      <c r="I73" s="74"/>
      <c r="J73" s="88"/>
      <c r="K73" s="74" t="s">
        <v>1021</v>
      </c>
      <c r="L73" s="65"/>
      <c r="M73" s="65" t="s">
        <v>492</v>
      </c>
      <c r="N73" s="65" t="s">
        <v>494</v>
      </c>
      <c r="O73" s="65" t="s">
        <v>703</v>
      </c>
      <c r="P73" s="85"/>
      <c r="Q73" s="75">
        <v>7</v>
      </c>
      <c r="R73" s="78">
        <v>7.12</v>
      </c>
      <c r="S73" s="251" t="s">
        <v>784</v>
      </c>
      <c r="T73" s="279" t="s">
        <v>2379</v>
      </c>
      <c r="AA73" s="198">
        <f>IF(OR(J73="Fail",ISBLANK(J73)),INDEX('Issue Code Table'!C:C,MATCH(N:N,'Issue Code Table'!A:A,0)),IF(M73="Critical",6,IF(M73="Significant",5,IF(M73="Moderate",3,2))))</f>
        <v>5</v>
      </c>
    </row>
    <row r="74" spans="1:27" ht="176.1" customHeight="1" x14ac:dyDescent="0.2">
      <c r="A74" s="260" t="s">
        <v>918</v>
      </c>
      <c r="B74" s="259" t="s">
        <v>505</v>
      </c>
      <c r="C74" s="259" t="s">
        <v>506</v>
      </c>
      <c r="D74" s="251" t="s">
        <v>534</v>
      </c>
      <c r="E74" s="251" t="s">
        <v>179</v>
      </c>
      <c r="F74" s="251" t="s">
        <v>849</v>
      </c>
      <c r="G74" s="251" t="s">
        <v>2476</v>
      </c>
      <c r="H74" s="251" t="s">
        <v>994</v>
      </c>
      <c r="I74" s="74"/>
      <c r="J74" s="88"/>
      <c r="K74" s="74" t="s">
        <v>1022</v>
      </c>
      <c r="L74" s="65"/>
      <c r="M74" s="65" t="s">
        <v>492</v>
      </c>
      <c r="N74" s="65" t="s">
        <v>494</v>
      </c>
      <c r="O74" s="65" t="s">
        <v>703</v>
      </c>
      <c r="P74" s="85"/>
      <c r="Q74" s="75">
        <v>7</v>
      </c>
      <c r="R74" s="78">
        <v>7.13</v>
      </c>
      <c r="S74" s="251" t="s">
        <v>789</v>
      </c>
      <c r="T74" s="279" t="s">
        <v>2380</v>
      </c>
      <c r="AA74" s="198">
        <f>IF(OR(J74="Fail",ISBLANK(J74)),INDEX('Issue Code Table'!C:C,MATCH(N:N,'Issue Code Table'!A:A,0)),IF(M74="Critical",6,IF(M74="Significant",5,IF(M74="Moderate",3,2))))</f>
        <v>5</v>
      </c>
    </row>
    <row r="75" spans="1:27" ht="152.25" customHeight="1" x14ac:dyDescent="0.2">
      <c r="A75" s="260" t="s">
        <v>919</v>
      </c>
      <c r="B75" s="259" t="s">
        <v>505</v>
      </c>
      <c r="C75" s="259" t="s">
        <v>506</v>
      </c>
      <c r="D75" s="251" t="s">
        <v>534</v>
      </c>
      <c r="E75" s="251" t="s">
        <v>182</v>
      </c>
      <c r="F75" s="251" t="s">
        <v>850</v>
      </c>
      <c r="G75" s="251" t="s">
        <v>2477</v>
      </c>
      <c r="H75" s="251" t="s">
        <v>995</v>
      </c>
      <c r="I75" s="75"/>
      <c r="J75" s="88"/>
      <c r="K75" s="74" t="s">
        <v>1023</v>
      </c>
      <c r="L75" s="65"/>
      <c r="M75" s="65" t="s">
        <v>492</v>
      </c>
      <c r="N75" s="65" t="s">
        <v>494</v>
      </c>
      <c r="O75" s="65" t="s">
        <v>703</v>
      </c>
      <c r="P75" s="85"/>
      <c r="Q75" s="75">
        <v>7</v>
      </c>
      <c r="R75" s="78">
        <v>7.14</v>
      </c>
      <c r="S75" s="251" t="s">
        <v>789</v>
      </c>
      <c r="T75" s="279" t="s">
        <v>2381</v>
      </c>
      <c r="AA75" s="198">
        <f>IF(OR(J75="Fail",ISBLANK(J75)),INDEX('Issue Code Table'!C:C,MATCH(N:N,'Issue Code Table'!A:A,0)),IF(M75="Critical",6,IF(M75="Significant",5,IF(M75="Moderate",3,2))))</f>
        <v>5</v>
      </c>
    </row>
    <row r="76" spans="1:27" ht="152.25" customHeight="1" x14ac:dyDescent="0.2">
      <c r="A76" s="260" t="s">
        <v>920</v>
      </c>
      <c r="B76" s="259" t="s">
        <v>505</v>
      </c>
      <c r="C76" s="259" t="s">
        <v>506</v>
      </c>
      <c r="D76" s="251" t="s">
        <v>534</v>
      </c>
      <c r="E76" s="251" t="s">
        <v>183</v>
      </c>
      <c r="F76" s="251" t="s">
        <v>851</v>
      </c>
      <c r="G76" s="251" t="s">
        <v>2478</v>
      </c>
      <c r="H76" s="251" t="s">
        <v>996</v>
      </c>
      <c r="I76" s="74"/>
      <c r="J76" s="88"/>
      <c r="K76" s="74" t="s">
        <v>1024</v>
      </c>
      <c r="L76" s="65"/>
      <c r="M76" s="65" t="s">
        <v>492</v>
      </c>
      <c r="N76" s="65" t="s">
        <v>494</v>
      </c>
      <c r="O76" s="65" t="s">
        <v>703</v>
      </c>
      <c r="P76" s="85"/>
      <c r="Q76" s="75">
        <v>7</v>
      </c>
      <c r="R76" s="78">
        <v>7.15</v>
      </c>
      <c r="S76" s="251" t="s">
        <v>790</v>
      </c>
      <c r="T76" s="279" t="s">
        <v>2382</v>
      </c>
      <c r="AA76" s="198">
        <f>IF(OR(J76="Fail",ISBLANK(J76)),INDEX('Issue Code Table'!C:C,MATCH(N:N,'Issue Code Table'!A:A,0)),IF(M76="Critical",6,IF(M76="Significant",5,IF(M76="Moderate",3,2))))</f>
        <v>5</v>
      </c>
    </row>
    <row r="77" spans="1:27" ht="152.25" customHeight="1" x14ac:dyDescent="0.2">
      <c r="A77" s="260" t="s">
        <v>921</v>
      </c>
      <c r="B77" s="259" t="s">
        <v>505</v>
      </c>
      <c r="C77" s="259" t="s">
        <v>506</v>
      </c>
      <c r="D77" s="251" t="s">
        <v>534</v>
      </c>
      <c r="E77" s="251" t="s">
        <v>184</v>
      </c>
      <c r="F77" s="251" t="s">
        <v>852</v>
      </c>
      <c r="G77" s="251" t="s">
        <v>2314</v>
      </c>
      <c r="H77" s="251" t="s">
        <v>996</v>
      </c>
      <c r="I77" s="74"/>
      <c r="J77" s="88"/>
      <c r="K77" s="74" t="s">
        <v>1025</v>
      </c>
      <c r="L77" s="65"/>
      <c r="M77" s="65" t="s">
        <v>492</v>
      </c>
      <c r="N77" s="65" t="s">
        <v>494</v>
      </c>
      <c r="O77" s="65" t="s">
        <v>703</v>
      </c>
      <c r="P77" s="85"/>
      <c r="Q77" s="75">
        <v>7</v>
      </c>
      <c r="R77" s="78">
        <v>7.16</v>
      </c>
      <c r="S77" s="251" t="s">
        <v>791</v>
      </c>
      <c r="T77" s="279" t="s">
        <v>2383</v>
      </c>
      <c r="AA77" s="198">
        <f>IF(OR(J77="Fail",ISBLANK(J77)),INDEX('Issue Code Table'!C:C,MATCH(N:N,'Issue Code Table'!A:A,0)),IF(M77="Critical",6,IF(M77="Significant",5,IF(M77="Moderate",3,2))))</f>
        <v>5</v>
      </c>
    </row>
    <row r="78" spans="1:27" ht="152.25" customHeight="1" x14ac:dyDescent="0.2">
      <c r="A78" s="260" t="s">
        <v>922</v>
      </c>
      <c r="B78" s="259" t="s">
        <v>515</v>
      </c>
      <c r="C78" s="259" t="s">
        <v>516</v>
      </c>
      <c r="D78" s="251" t="s">
        <v>93</v>
      </c>
      <c r="E78" s="251" t="s">
        <v>962</v>
      </c>
      <c r="F78" s="251" t="s">
        <v>853</v>
      </c>
      <c r="G78" s="251" t="s">
        <v>2315</v>
      </c>
      <c r="H78" s="251" t="s">
        <v>997</v>
      </c>
      <c r="I78" s="74"/>
      <c r="J78" s="88"/>
      <c r="K78" s="74" t="s">
        <v>1026</v>
      </c>
      <c r="L78" s="65"/>
      <c r="M78" s="65" t="s">
        <v>492</v>
      </c>
      <c r="N78" s="65" t="s">
        <v>494</v>
      </c>
      <c r="O78" s="65" t="s">
        <v>703</v>
      </c>
      <c r="P78" s="85"/>
      <c r="Q78" s="75">
        <v>8</v>
      </c>
      <c r="R78" s="78">
        <v>8.1</v>
      </c>
      <c r="S78" s="251" t="s">
        <v>792</v>
      </c>
      <c r="T78" s="279" t="s">
        <v>2384</v>
      </c>
      <c r="AA78" s="198">
        <f>IF(OR(J78="Fail",ISBLANK(J78)),INDEX('Issue Code Table'!C:C,MATCH(N:N,'Issue Code Table'!A:A,0)),IF(M78="Critical",6,IF(M78="Significant",5,IF(M78="Moderate",3,2))))</f>
        <v>5</v>
      </c>
    </row>
    <row r="79" spans="1:27" ht="152.25" customHeight="1" x14ac:dyDescent="0.2">
      <c r="A79" s="260" t="s">
        <v>923</v>
      </c>
      <c r="B79" s="259" t="s">
        <v>515</v>
      </c>
      <c r="C79" s="259" t="s">
        <v>516</v>
      </c>
      <c r="D79" s="251" t="s">
        <v>93</v>
      </c>
      <c r="E79" s="251" t="s">
        <v>963</v>
      </c>
      <c r="F79" s="251" t="s">
        <v>854</v>
      </c>
      <c r="G79" s="251" t="s">
        <v>2316</v>
      </c>
      <c r="H79" s="251" t="s">
        <v>998</v>
      </c>
      <c r="I79" s="74"/>
      <c r="J79" s="88"/>
      <c r="K79" s="74" t="s">
        <v>1027</v>
      </c>
      <c r="L79" s="65"/>
      <c r="M79" s="65" t="s">
        <v>492</v>
      </c>
      <c r="N79" s="65" t="s">
        <v>494</v>
      </c>
      <c r="O79" s="65" t="s">
        <v>703</v>
      </c>
      <c r="P79" s="85"/>
      <c r="Q79" s="75">
        <v>8</v>
      </c>
      <c r="R79" s="78">
        <v>8.1999999999999993</v>
      </c>
      <c r="S79" s="251" t="s">
        <v>793</v>
      </c>
      <c r="T79" s="279" t="s">
        <v>2385</v>
      </c>
      <c r="AA79" s="198">
        <f>IF(OR(J79="Fail",ISBLANK(J79)),INDEX('Issue Code Table'!C:C,MATCH(N:N,'Issue Code Table'!A:A,0)),IF(M79="Critical",6,IF(M79="Significant",5,IF(M79="Moderate",3,2))))</f>
        <v>5</v>
      </c>
    </row>
    <row r="80" spans="1:27" ht="152.25" customHeight="1" x14ac:dyDescent="0.2">
      <c r="A80" s="260" t="s">
        <v>924</v>
      </c>
      <c r="B80" s="259" t="s">
        <v>515</v>
      </c>
      <c r="C80" s="259" t="s">
        <v>516</v>
      </c>
      <c r="D80" s="251" t="s">
        <v>534</v>
      </c>
      <c r="E80" s="251" t="s">
        <v>964</v>
      </c>
      <c r="F80" s="251" t="s">
        <v>855</v>
      </c>
      <c r="G80" s="251" t="s">
        <v>2317</v>
      </c>
      <c r="H80" s="251" t="s">
        <v>999</v>
      </c>
      <c r="I80" s="74"/>
      <c r="J80" s="88"/>
      <c r="K80" s="74" t="s">
        <v>1028</v>
      </c>
      <c r="L80" s="65"/>
      <c r="M80" s="65" t="s">
        <v>492</v>
      </c>
      <c r="N80" s="65" t="s">
        <v>494</v>
      </c>
      <c r="O80" s="65" t="s">
        <v>703</v>
      </c>
      <c r="P80" s="85"/>
      <c r="Q80" s="75">
        <v>8</v>
      </c>
      <c r="R80" s="78">
        <v>8.3000000000000007</v>
      </c>
      <c r="S80" s="251" t="s">
        <v>794</v>
      </c>
      <c r="T80" s="279" t="s">
        <v>2386</v>
      </c>
      <c r="AA80" s="198">
        <f>IF(OR(J80="Fail",ISBLANK(J80)),INDEX('Issue Code Table'!C:C,MATCH(N:N,'Issue Code Table'!A:A,0)),IF(M80="Critical",6,IF(M80="Significant",5,IF(M80="Moderate",3,2))))</f>
        <v>5</v>
      </c>
    </row>
    <row r="81" spans="1:27" ht="152.25" customHeight="1" x14ac:dyDescent="0.2">
      <c r="A81" s="260" t="s">
        <v>925</v>
      </c>
      <c r="B81" s="248" t="s">
        <v>513</v>
      </c>
      <c r="C81" s="248" t="s">
        <v>514</v>
      </c>
      <c r="D81" s="251" t="s">
        <v>93</v>
      </c>
      <c r="E81" s="251" t="s">
        <v>965</v>
      </c>
      <c r="F81" s="251" t="s">
        <v>856</v>
      </c>
      <c r="G81" s="251" t="s">
        <v>2318</v>
      </c>
      <c r="H81" s="251" t="s">
        <v>1000</v>
      </c>
      <c r="I81" s="74"/>
      <c r="J81" s="88"/>
      <c r="K81" s="74" t="s">
        <v>1029</v>
      </c>
      <c r="L81" s="65"/>
      <c r="M81" s="65" t="s">
        <v>492</v>
      </c>
      <c r="N81" s="65" t="s">
        <v>493</v>
      </c>
      <c r="O81" s="65" t="s">
        <v>2454</v>
      </c>
      <c r="P81" s="85"/>
      <c r="Q81" s="75">
        <v>8</v>
      </c>
      <c r="R81" s="78">
        <v>8.4</v>
      </c>
      <c r="S81" s="251" t="s">
        <v>795</v>
      </c>
      <c r="T81" s="279" t="s">
        <v>2387</v>
      </c>
      <c r="AA81" s="198">
        <f>IF(OR(J81="Fail",ISBLANK(J81)),INDEX('Issue Code Table'!C:C,MATCH(N:N,'Issue Code Table'!A:A,0)),IF(M81="Critical",6,IF(M81="Significant",5,IF(M81="Moderate",3,2))))</f>
        <v>5</v>
      </c>
    </row>
    <row r="82" spans="1:27" ht="152.25" customHeight="1" x14ac:dyDescent="0.2">
      <c r="A82" s="260" t="s">
        <v>926</v>
      </c>
      <c r="B82" s="259" t="s">
        <v>515</v>
      </c>
      <c r="C82" s="259" t="s">
        <v>516</v>
      </c>
      <c r="D82" s="251" t="s">
        <v>534</v>
      </c>
      <c r="E82" s="251" t="s">
        <v>2504</v>
      </c>
      <c r="F82" s="251" t="s">
        <v>857</v>
      </c>
      <c r="G82" s="251" t="s">
        <v>2479</v>
      </c>
      <c r="H82" s="251" t="s">
        <v>1001</v>
      </c>
      <c r="I82" s="74"/>
      <c r="J82" s="88"/>
      <c r="K82" s="74" t="s">
        <v>1030</v>
      </c>
      <c r="L82" s="65"/>
      <c r="M82" s="65" t="s">
        <v>492</v>
      </c>
      <c r="N82" s="65" t="s">
        <v>494</v>
      </c>
      <c r="O82" s="65" t="s">
        <v>703</v>
      </c>
      <c r="P82" s="85"/>
      <c r="Q82" s="75">
        <v>8</v>
      </c>
      <c r="R82" s="78">
        <v>8.5</v>
      </c>
      <c r="S82" s="251" t="s">
        <v>796</v>
      </c>
      <c r="T82" s="279" t="s">
        <v>2388</v>
      </c>
      <c r="AA82" s="198">
        <f>IF(OR(J82="Fail",ISBLANK(J82)),INDEX('Issue Code Table'!C:C,MATCH(N:N,'Issue Code Table'!A:A,0)),IF(M82="Critical",6,IF(M82="Significant",5,IF(M82="Moderate",3,2))))</f>
        <v>5</v>
      </c>
    </row>
    <row r="83" spans="1:27" ht="152.25" customHeight="1" x14ac:dyDescent="0.2">
      <c r="A83" s="260" t="s">
        <v>927</v>
      </c>
      <c r="B83" s="259" t="s">
        <v>509</v>
      </c>
      <c r="C83" s="259" t="s">
        <v>510</v>
      </c>
      <c r="D83" s="251" t="s">
        <v>93</v>
      </c>
      <c r="E83" s="251" t="s">
        <v>185</v>
      </c>
      <c r="F83" s="251" t="s">
        <v>260</v>
      </c>
      <c r="G83" s="251" t="s">
        <v>2503</v>
      </c>
      <c r="H83" s="251" t="s">
        <v>337</v>
      </c>
      <c r="I83" s="74"/>
      <c r="J83" s="88"/>
      <c r="K83" s="74" t="s">
        <v>488</v>
      </c>
      <c r="L83" s="65"/>
      <c r="M83" s="65" t="s">
        <v>492</v>
      </c>
      <c r="N83" s="65" t="s">
        <v>502</v>
      </c>
      <c r="O83" s="65" t="s">
        <v>718</v>
      </c>
      <c r="P83" s="85"/>
      <c r="Q83" s="75">
        <v>9</v>
      </c>
      <c r="R83" s="78">
        <v>9.1999999999999993</v>
      </c>
      <c r="S83" s="251" t="s">
        <v>325</v>
      </c>
      <c r="T83" s="279" t="s">
        <v>2389</v>
      </c>
      <c r="AA83" s="198">
        <f>IF(OR(J83="Fail",ISBLANK(J83)),INDEX('Issue Code Table'!C:C,MATCH(N:N,'Issue Code Table'!A:A,0)),IF(M83="Critical",6,IF(M83="Significant",5,IF(M83="Moderate",3,2))))</f>
        <v>5</v>
      </c>
    </row>
    <row r="84" spans="1:27" ht="152.25" customHeight="1" x14ac:dyDescent="0.2">
      <c r="A84" s="260" t="s">
        <v>928</v>
      </c>
      <c r="B84" s="259" t="s">
        <v>523</v>
      </c>
      <c r="C84" s="259" t="s">
        <v>524</v>
      </c>
      <c r="D84" s="251" t="s">
        <v>93</v>
      </c>
      <c r="E84" s="251" t="s">
        <v>186</v>
      </c>
      <c r="F84" s="251" t="s">
        <v>858</v>
      </c>
      <c r="G84" s="251" t="s">
        <v>2319</v>
      </c>
      <c r="H84" s="251" t="s">
        <v>336</v>
      </c>
      <c r="I84" s="74"/>
      <c r="J84" s="88"/>
      <c r="K84" s="74" t="s">
        <v>489</v>
      </c>
      <c r="L84" s="65"/>
      <c r="M84" s="79" t="s">
        <v>492</v>
      </c>
      <c r="N84" s="80" t="s">
        <v>605</v>
      </c>
      <c r="O84" s="80" t="s">
        <v>704</v>
      </c>
      <c r="P84" s="85"/>
      <c r="Q84" s="75">
        <v>9</v>
      </c>
      <c r="R84" s="78">
        <v>9.3000000000000007</v>
      </c>
      <c r="S84" s="251" t="s">
        <v>797</v>
      </c>
      <c r="T84" s="279" t="s">
        <v>2390</v>
      </c>
      <c r="AA84" s="198">
        <f>IF(OR(J84="Fail",ISBLANK(J84)),INDEX('Issue Code Table'!C:C,MATCH(N:N,'Issue Code Table'!A:A,0)),IF(M84="Critical",6,IF(M84="Significant",5,IF(M84="Moderate",3,2))))</f>
        <v>5</v>
      </c>
    </row>
    <row r="85" spans="1:27" ht="152.25" customHeight="1" x14ac:dyDescent="0.2">
      <c r="A85" s="260" t="s">
        <v>929</v>
      </c>
      <c r="B85" s="259" t="s">
        <v>509</v>
      </c>
      <c r="C85" s="259" t="s">
        <v>510</v>
      </c>
      <c r="D85" s="251" t="s">
        <v>93</v>
      </c>
      <c r="E85" s="251" t="s">
        <v>187</v>
      </c>
      <c r="F85" s="251" t="s">
        <v>859</v>
      </c>
      <c r="G85" s="251" t="s">
        <v>2320</v>
      </c>
      <c r="H85" s="251" t="s">
        <v>2457</v>
      </c>
      <c r="I85" s="74"/>
      <c r="J85" s="88"/>
      <c r="K85" s="74" t="s">
        <v>490</v>
      </c>
      <c r="L85" s="65"/>
      <c r="M85" s="65" t="s">
        <v>492</v>
      </c>
      <c r="N85" s="65" t="s">
        <v>502</v>
      </c>
      <c r="O85" s="65" t="s">
        <v>718</v>
      </c>
      <c r="P85" s="85"/>
      <c r="Q85" s="75">
        <v>9</v>
      </c>
      <c r="R85" s="78">
        <v>9.4</v>
      </c>
      <c r="S85" s="251" t="s">
        <v>798</v>
      </c>
      <c r="T85" s="279" t="s">
        <v>2391</v>
      </c>
      <c r="AA85" s="198">
        <f>IF(OR(J85="Fail",ISBLANK(J85)),INDEX('Issue Code Table'!C:C,MATCH(N:N,'Issue Code Table'!A:A,0)),IF(M85="Critical",6,IF(M85="Significant",5,IF(M85="Moderate",3,2))))</f>
        <v>5</v>
      </c>
    </row>
    <row r="86" spans="1:27" ht="152.25" customHeight="1" x14ac:dyDescent="0.2">
      <c r="A86" s="260" t="s">
        <v>930</v>
      </c>
      <c r="B86" s="248" t="s">
        <v>521</v>
      </c>
      <c r="C86" s="248" t="s">
        <v>522</v>
      </c>
      <c r="D86" s="251" t="s">
        <v>534</v>
      </c>
      <c r="E86" s="251" t="s">
        <v>188</v>
      </c>
      <c r="F86" s="251" t="s">
        <v>263</v>
      </c>
      <c r="G86" s="251" t="s">
        <v>2321</v>
      </c>
      <c r="H86" s="251" t="s">
        <v>2458</v>
      </c>
      <c r="I86" s="75"/>
      <c r="J86" s="88"/>
      <c r="K86" s="75" t="s">
        <v>491</v>
      </c>
      <c r="L86" s="65"/>
      <c r="M86" s="65" t="s">
        <v>492</v>
      </c>
      <c r="N86" s="65" t="s">
        <v>499</v>
      </c>
      <c r="O86" s="65" t="s">
        <v>719</v>
      </c>
      <c r="P86" s="85"/>
      <c r="Q86" s="75">
        <v>9</v>
      </c>
      <c r="R86" s="78">
        <v>9.5</v>
      </c>
      <c r="S86" s="251" t="s">
        <v>799</v>
      </c>
      <c r="T86" s="279" t="s">
        <v>2392</v>
      </c>
      <c r="AA86" s="198">
        <f>IF(OR(J86="Fail",ISBLANK(J86)),INDEX('Issue Code Table'!C:C,MATCH(N:N,'Issue Code Table'!A:A,0)),IF(M86="Critical",6,IF(M86="Significant",5,IF(M86="Moderate",3,2))))</f>
        <v>6</v>
      </c>
    </row>
    <row r="87" spans="1:27" x14ac:dyDescent="0.2">
      <c r="A87" s="214"/>
      <c r="B87" s="214"/>
      <c r="C87" s="214"/>
      <c r="D87" s="214"/>
      <c r="E87" s="214"/>
      <c r="F87" s="214"/>
      <c r="G87" s="214"/>
      <c r="H87" s="214"/>
      <c r="I87" s="214"/>
      <c r="J87" s="214"/>
      <c r="K87" s="214"/>
      <c r="L87" s="214"/>
      <c r="M87" s="214"/>
      <c r="N87" s="214"/>
      <c r="O87" s="214"/>
      <c r="P87" s="214"/>
      <c r="Q87" s="214"/>
      <c r="R87" s="214"/>
      <c r="S87" s="214"/>
      <c r="T87" s="214"/>
    </row>
    <row r="88" spans="1:27" s="215" customFormat="1" hidden="1" x14ac:dyDescent="0.2">
      <c r="C88" s="216"/>
      <c r="H88" s="217"/>
    </row>
    <row r="89" spans="1:27" customFormat="1" ht="15" hidden="1" x14ac:dyDescent="0.25">
      <c r="H89" s="89" t="s">
        <v>39</v>
      </c>
      <c r="M89" s="1"/>
    </row>
    <row r="90" spans="1:27" customFormat="1" ht="15" hidden="1" x14ac:dyDescent="0.25">
      <c r="H90" s="89" t="s">
        <v>40</v>
      </c>
      <c r="M90" s="1"/>
      <c r="Z90" s="1"/>
    </row>
    <row r="91" spans="1:27" customFormat="1" ht="15" hidden="1" x14ac:dyDescent="0.25">
      <c r="H91" s="89" t="s">
        <v>42</v>
      </c>
      <c r="M91" s="1"/>
      <c r="Z91" s="1"/>
    </row>
    <row r="92" spans="1:27" customFormat="1" ht="12.75" hidden="1" customHeight="1" x14ac:dyDescent="0.25">
      <c r="H92" s="89" t="s">
        <v>41</v>
      </c>
      <c r="M92" s="1"/>
      <c r="Z92" s="1"/>
    </row>
    <row r="93" spans="1:27" customFormat="1" ht="15" hidden="1" x14ac:dyDescent="0.25">
      <c r="M93" s="1"/>
      <c r="Z93" s="1"/>
    </row>
    <row r="94" spans="1:27" customFormat="1" ht="15" hidden="1" x14ac:dyDescent="0.25">
      <c r="H94" s="89" t="s">
        <v>642</v>
      </c>
      <c r="M94" s="1"/>
      <c r="Z94" s="1"/>
    </row>
    <row r="95" spans="1:27" customFormat="1" ht="15" hidden="1" x14ac:dyDescent="0.25">
      <c r="H95" s="89" t="s">
        <v>559</v>
      </c>
      <c r="M95" s="1"/>
      <c r="Z95" s="1"/>
    </row>
    <row r="96" spans="1:27" customFormat="1" ht="15" hidden="1" x14ac:dyDescent="0.25">
      <c r="H96" s="89" t="s">
        <v>492</v>
      </c>
      <c r="M96" s="1"/>
      <c r="Z96" s="1"/>
    </row>
    <row r="97" spans="8:26" customFormat="1" ht="15" hidden="1" x14ac:dyDescent="0.25">
      <c r="H97" s="89" t="s">
        <v>497</v>
      </c>
      <c r="M97" s="1"/>
      <c r="Z97" s="1"/>
    </row>
    <row r="98" spans="8:26" customFormat="1" ht="15" hidden="1" x14ac:dyDescent="0.25">
      <c r="H98" s="89" t="s">
        <v>622</v>
      </c>
      <c r="M98" s="1"/>
      <c r="Z98" s="1"/>
    </row>
  </sheetData>
  <sheetCalcPr fullCalcOnLoad="1"/>
  <protectedRanges>
    <protectedRange password="E1A2" sqref="N2:O2" name="Range1_5_1_2"/>
    <protectedRange password="E1A2" sqref="AA2" name="Range1"/>
  </protectedRanges>
  <autoFilter ref="A2:T86"/>
  <conditionalFormatting sqref="N3:N86">
    <cfRule type="expression" dxfId="3" priority="10" stopIfTrue="1">
      <formula>ISERROR(AA3)</formula>
    </cfRule>
  </conditionalFormatting>
  <conditionalFormatting sqref="J3:J86">
    <cfRule type="cellIs" dxfId="2" priority="1" stopIfTrue="1" operator="equal">
      <formula>"Fail"</formula>
    </cfRule>
    <cfRule type="cellIs" dxfId="1" priority="2" stopIfTrue="1" operator="equal">
      <formula>"Pass"</formula>
    </cfRule>
    <cfRule type="cellIs" dxfId="0" priority="3" stopIfTrue="1" operator="equal">
      <formula>"Info"</formula>
    </cfRule>
  </conditionalFormatting>
  <dataValidations count="2">
    <dataValidation type="list" allowBlank="1" showInputMessage="1" showErrorMessage="1" sqref="M3:M86">
      <formula1>$H$95:$H$98</formula1>
    </dataValidation>
    <dataValidation type="list" allowBlank="1" showInputMessage="1" showErrorMessage="1" sqref="J3:J86">
      <formula1>$H$89:$H$92</formula1>
    </dataValidation>
  </dataValidations>
  <pageMargins left="0.7" right="0.7" top="0.75" bottom="0.75" header="0.3" footer="0.3"/>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Q35"/>
  <sheetViews>
    <sheetView zoomScale="90" zoomScaleNormal="90" workbookViewId="0">
      <selection activeCell="B12" sqref="B12"/>
    </sheetView>
  </sheetViews>
  <sheetFormatPr defaultColWidth="11.42578125" defaultRowHeight="12.75" x14ac:dyDescent="0.2"/>
  <cols>
    <col min="1" max="1" width="11.42578125" style="230" customWidth="1"/>
    <col min="2" max="2" width="13.28515625" style="230" customWidth="1"/>
    <col min="3" max="3" width="84.42578125" style="235" customWidth="1"/>
    <col min="4" max="4" width="22.42578125" style="230" customWidth="1"/>
    <col min="5" max="16384" width="11.42578125" style="230"/>
  </cols>
  <sheetData>
    <row r="1" spans="1:17" s="231" customFormat="1" x14ac:dyDescent="0.2">
      <c r="A1" s="33" t="s">
        <v>71</v>
      </c>
      <c r="B1" s="34"/>
      <c r="C1" s="58"/>
      <c r="D1" s="34"/>
      <c r="E1" s="230"/>
      <c r="F1" s="230"/>
      <c r="G1" s="230"/>
      <c r="H1" s="230"/>
      <c r="I1" s="230"/>
      <c r="J1" s="230"/>
      <c r="K1" s="230"/>
      <c r="L1" s="230"/>
      <c r="M1" s="230"/>
      <c r="N1" s="230"/>
      <c r="O1" s="230"/>
      <c r="P1" s="230"/>
      <c r="Q1" s="230"/>
    </row>
    <row r="2" spans="1:17" s="232" customFormat="1" ht="12.75" customHeight="1" x14ac:dyDescent="0.2">
      <c r="A2" s="59" t="s">
        <v>72</v>
      </c>
      <c r="B2" s="59" t="s">
        <v>73</v>
      </c>
      <c r="C2" s="60" t="s">
        <v>74</v>
      </c>
      <c r="D2" s="59" t="s">
        <v>75</v>
      </c>
      <c r="E2" s="230"/>
      <c r="F2" s="230"/>
      <c r="G2" s="230"/>
      <c r="H2" s="230"/>
      <c r="I2" s="230"/>
      <c r="J2" s="230"/>
      <c r="K2" s="230"/>
      <c r="L2" s="230"/>
      <c r="M2" s="230"/>
      <c r="N2" s="230"/>
      <c r="O2" s="230"/>
      <c r="P2" s="230"/>
      <c r="Q2" s="230"/>
    </row>
    <row r="3" spans="1:17" s="231" customFormat="1" ht="13.5" customHeight="1" x14ac:dyDescent="0.2">
      <c r="A3" s="227">
        <v>1</v>
      </c>
      <c r="B3" s="228">
        <v>42454</v>
      </c>
      <c r="C3" s="229" t="s">
        <v>76</v>
      </c>
      <c r="D3" s="61" t="s">
        <v>77</v>
      </c>
      <c r="E3" s="230"/>
      <c r="F3" s="230"/>
      <c r="G3" s="230"/>
      <c r="H3" s="230"/>
      <c r="I3" s="230"/>
      <c r="J3" s="230"/>
      <c r="K3" s="230"/>
      <c r="L3" s="230"/>
      <c r="M3" s="230"/>
      <c r="N3" s="230"/>
      <c r="O3" s="230"/>
      <c r="P3" s="230"/>
      <c r="Q3" s="230"/>
    </row>
    <row r="4" spans="1:17" s="231" customFormat="1" x14ac:dyDescent="0.2">
      <c r="A4" s="227">
        <v>1</v>
      </c>
      <c r="B4" s="228" t="s">
        <v>1729</v>
      </c>
      <c r="C4" s="229" t="s">
        <v>1730</v>
      </c>
      <c r="D4" s="61" t="s">
        <v>77</v>
      </c>
      <c r="E4" s="230"/>
      <c r="F4" s="230"/>
      <c r="G4" s="230"/>
      <c r="H4" s="230"/>
      <c r="I4" s="230"/>
      <c r="J4" s="230"/>
      <c r="K4" s="230"/>
      <c r="L4" s="230"/>
      <c r="M4" s="230"/>
      <c r="N4" s="230"/>
      <c r="O4" s="230"/>
      <c r="P4" s="230"/>
      <c r="Q4" s="230"/>
    </row>
    <row r="5" spans="1:17" s="231" customFormat="1" ht="25.5" x14ac:dyDescent="0.2">
      <c r="A5" s="233">
        <v>1.1000000000000001</v>
      </c>
      <c r="B5" s="234">
        <v>42735</v>
      </c>
      <c r="C5" s="226" t="s">
        <v>1938</v>
      </c>
      <c r="D5" s="226" t="s">
        <v>77</v>
      </c>
      <c r="E5" s="230"/>
      <c r="F5" s="230"/>
      <c r="G5" s="230"/>
      <c r="H5" s="230"/>
      <c r="I5" s="230"/>
      <c r="J5" s="230"/>
      <c r="K5" s="230"/>
      <c r="L5" s="230"/>
      <c r="M5" s="230"/>
      <c r="N5" s="230"/>
      <c r="O5" s="230"/>
      <c r="P5" s="230"/>
      <c r="Q5" s="230"/>
    </row>
    <row r="6" spans="1:17" s="231" customFormat="1" x14ac:dyDescent="0.2">
      <c r="A6" s="242">
        <v>1.1000000000000001</v>
      </c>
      <c r="B6" s="243">
        <v>42766</v>
      </c>
      <c r="C6" s="241" t="s">
        <v>1868</v>
      </c>
      <c r="D6" s="240" t="s">
        <v>77</v>
      </c>
      <c r="E6" s="230"/>
      <c r="F6" s="230"/>
      <c r="G6" s="230"/>
      <c r="H6" s="230"/>
      <c r="I6" s="230"/>
      <c r="J6" s="230"/>
      <c r="K6" s="230"/>
      <c r="L6" s="230"/>
      <c r="M6" s="230"/>
      <c r="N6" s="230"/>
      <c r="O6" s="230"/>
      <c r="P6" s="230"/>
      <c r="Q6" s="230"/>
    </row>
    <row r="7" spans="1:17" s="231" customFormat="1" x14ac:dyDescent="0.2">
      <c r="A7" s="242">
        <v>1.1000000000000001</v>
      </c>
      <c r="B7" s="243">
        <v>43131</v>
      </c>
      <c r="C7" s="241" t="s">
        <v>1937</v>
      </c>
      <c r="D7" s="240" t="s">
        <v>77</v>
      </c>
      <c r="E7" s="230"/>
      <c r="F7" s="230"/>
      <c r="G7" s="230"/>
      <c r="H7" s="230"/>
      <c r="I7" s="230"/>
      <c r="J7" s="230"/>
      <c r="K7" s="230"/>
      <c r="L7" s="230"/>
      <c r="M7" s="230"/>
      <c r="N7" s="230"/>
      <c r="O7" s="230"/>
      <c r="P7" s="230"/>
      <c r="Q7" s="230"/>
    </row>
    <row r="8" spans="1:17" s="231" customFormat="1" x14ac:dyDescent="0.2">
      <c r="A8" s="242">
        <v>1.1000000000000001</v>
      </c>
      <c r="B8" s="243">
        <v>43373</v>
      </c>
      <c r="C8" s="241" t="s">
        <v>1939</v>
      </c>
      <c r="D8" s="240" t="s">
        <v>77</v>
      </c>
      <c r="E8" s="230"/>
      <c r="F8" s="230"/>
      <c r="G8" s="230"/>
      <c r="H8" s="230"/>
      <c r="I8" s="230"/>
      <c r="J8" s="230"/>
      <c r="K8" s="230"/>
      <c r="L8" s="230"/>
      <c r="M8" s="230"/>
      <c r="N8" s="230"/>
      <c r="O8" s="230"/>
      <c r="P8" s="230"/>
      <c r="Q8" s="230"/>
    </row>
    <row r="9" spans="1:17" s="231" customFormat="1" x14ac:dyDescent="0.2">
      <c r="A9" s="266">
        <v>1.1000000000000001</v>
      </c>
      <c r="B9" s="267" t="s">
        <v>2005</v>
      </c>
      <c r="C9" s="226" t="s">
        <v>2393</v>
      </c>
      <c r="D9" s="268" t="s">
        <v>77</v>
      </c>
      <c r="E9" s="230"/>
      <c r="F9" s="230"/>
      <c r="G9" s="230"/>
      <c r="H9" s="230"/>
      <c r="I9" s="230"/>
      <c r="J9" s="230"/>
      <c r="K9" s="230"/>
      <c r="L9" s="230"/>
      <c r="M9" s="230"/>
      <c r="N9" s="230"/>
      <c r="O9" s="230"/>
      <c r="P9" s="230"/>
      <c r="Q9" s="230"/>
    </row>
    <row r="10" spans="1:17" s="231" customFormat="1" x14ac:dyDescent="0.2">
      <c r="A10" s="266">
        <v>1.1000000000000001</v>
      </c>
      <c r="B10" s="267">
        <v>43738</v>
      </c>
      <c r="C10" s="226" t="s">
        <v>2092</v>
      </c>
      <c r="D10" s="268" t="s">
        <v>77</v>
      </c>
      <c r="E10" s="230"/>
      <c r="F10" s="230"/>
      <c r="G10" s="230"/>
      <c r="H10" s="230"/>
      <c r="I10" s="230"/>
      <c r="J10" s="230"/>
      <c r="K10" s="230"/>
      <c r="L10" s="230"/>
      <c r="M10" s="230"/>
      <c r="N10" s="230"/>
      <c r="O10" s="230"/>
      <c r="P10" s="230"/>
      <c r="Q10" s="230"/>
    </row>
    <row r="11" spans="1:17" s="231" customFormat="1" ht="18" customHeight="1" x14ac:dyDescent="0.2">
      <c r="A11" s="266">
        <v>1.2</v>
      </c>
      <c r="B11" s="267">
        <v>43921</v>
      </c>
      <c r="C11" s="226" t="s">
        <v>2393</v>
      </c>
      <c r="D11" s="268" t="s">
        <v>77</v>
      </c>
      <c r="E11" s="230"/>
      <c r="F11" s="230"/>
      <c r="G11" s="230"/>
      <c r="H11" s="230"/>
      <c r="I11" s="230"/>
      <c r="J11" s="230"/>
      <c r="K11" s="230"/>
      <c r="L11" s="230"/>
      <c r="M11" s="230"/>
      <c r="N11" s="230"/>
      <c r="O11" s="230"/>
      <c r="P11" s="230"/>
      <c r="Q11" s="230"/>
    </row>
    <row r="12" spans="1:17" s="231" customFormat="1" ht="18" customHeight="1" x14ac:dyDescent="0.2">
      <c r="A12" s="266">
        <v>1.3</v>
      </c>
      <c r="B12" s="267">
        <v>44104</v>
      </c>
      <c r="C12" s="226" t="s">
        <v>2409</v>
      </c>
      <c r="D12" s="226" t="s">
        <v>77</v>
      </c>
      <c r="E12" s="230"/>
      <c r="F12" s="230"/>
      <c r="G12" s="230"/>
      <c r="H12" s="230"/>
      <c r="I12" s="230"/>
      <c r="J12" s="230"/>
      <c r="K12" s="230"/>
      <c r="L12" s="230"/>
      <c r="M12" s="230"/>
      <c r="N12" s="230"/>
      <c r="O12" s="230"/>
      <c r="P12" s="230"/>
      <c r="Q12" s="230"/>
    </row>
    <row r="13" spans="1:17" s="231" customFormat="1" ht="18" customHeight="1" x14ac:dyDescent="0.2">
      <c r="A13" s="266"/>
      <c r="B13" s="267"/>
      <c r="C13" s="226"/>
      <c r="D13" s="268"/>
      <c r="E13" s="230"/>
      <c r="F13" s="230"/>
      <c r="G13" s="230"/>
      <c r="H13" s="230"/>
      <c r="I13" s="230"/>
      <c r="J13" s="230"/>
      <c r="K13" s="230"/>
      <c r="L13" s="230"/>
      <c r="M13" s="230"/>
      <c r="N13" s="230"/>
      <c r="O13" s="230"/>
      <c r="P13" s="230"/>
      <c r="Q13" s="230"/>
    </row>
    <row r="14" spans="1:17" s="231" customFormat="1" ht="18" customHeight="1" x14ac:dyDescent="0.2">
      <c r="A14" s="266"/>
      <c r="B14" s="267"/>
      <c r="C14" s="226"/>
      <c r="D14" s="268"/>
      <c r="E14" s="230"/>
      <c r="F14" s="230"/>
      <c r="G14" s="230"/>
      <c r="H14" s="230"/>
      <c r="I14" s="230"/>
      <c r="J14" s="230"/>
      <c r="K14" s="230"/>
      <c r="L14" s="230"/>
      <c r="M14" s="230"/>
      <c r="N14" s="230"/>
      <c r="O14" s="230"/>
      <c r="P14" s="230"/>
      <c r="Q14" s="230"/>
    </row>
    <row r="15" spans="1:17" s="231" customFormat="1" ht="18" customHeight="1" x14ac:dyDescent="0.2">
      <c r="A15" s="266"/>
      <c r="B15" s="267"/>
      <c r="C15" s="226"/>
      <c r="D15" s="268"/>
      <c r="E15" s="230"/>
      <c r="F15" s="230"/>
      <c r="G15" s="230"/>
      <c r="H15" s="230"/>
      <c r="I15" s="230"/>
      <c r="J15" s="230"/>
      <c r="K15" s="230"/>
      <c r="L15" s="230"/>
      <c r="M15" s="230"/>
      <c r="N15" s="230"/>
      <c r="O15" s="230"/>
      <c r="P15" s="230"/>
      <c r="Q15" s="230"/>
    </row>
    <row r="16" spans="1:17" s="231" customFormat="1" ht="18" customHeight="1" x14ac:dyDescent="0.2">
      <c r="A16" s="266"/>
      <c r="B16" s="267"/>
      <c r="C16" s="226"/>
      <c r="D16" s="268"/>
      <c r="E16" s="230"/>
      <c r="F16" s="230"/>
      <c r="G16" s="230"/>
      <c r="H16" s="230"/>
      <c r="I16" s="230"/>
      <c r="J16" s="230"/>
      <c r="K16" s="230"/>
      <c r="L16" s="230"/>
      <c r="M16" s="230"/>
      <c r="N16" s="230"/>
      <c r="O16" s="230"/>
      <c r="P16" s="230"/>
      <c r="Q16" s="230"/>
    </row>
    <row r="17" spans="1:17" s="231" customFormat="1" ht="18" customHeight="1" x14ac:dyDescent="0.2">
      <c r="A17" s="266"/>
      <c r="B17" s="267"/>
      <c r="C17" s="226"/>
      <c r="D17" s="268"/>
      <c r="E17" s="230"/>
      <c r="F17" s="230"/>
      <c r="G17" s="230"/>
      <c r="H17" s="230"/>
      <c r="I17" s="230"/>
      <c r="J17" s="230"/>
      <c r="K17" s="230"/>
      <c r="L17" s="230"/>
      <c r="M17" s="230"/>
      <c r="N17" s="230"/>
      <c r="O17" s="230"/>
      <c r="P17" s="230"/>
      <c r="Q17" s="230"/>
    </row>
    <row r="18" spans="1:17" s="231" customFormat="1" x14ac:dyDescent="0.2">
      <c r="A18" s="230"/>
      <c r="B18" s="230"/>
      <c r="C18" s="235"/>
      <c r="D18" s="230"/>
      <c r="E18" s="230"/>
      <c r="F18" s="230"/>
      <c r="G18" s="230"/>
      <c r="H18" s="230"/>
      <c r="I18" s="230"/>
      <c r="J18" s="230"/>
      <c r="K18" s="230"/>
      <c r="L18" s="230"/>
      <c r="M18" s="230"/>
      <c r="N18" s="230"/>
      <c r="O18" s="230"/>
      <c r="P18" s="230"/>
      <c r="Q18" s="230"/>
    </row>
    <row r="19" spans="1:17" s="231" customFormat="1" x14ac:dyDescent="0.2">
      <c r="A19" s="230"/>
      <c r="B19" s="230"/>
      <c r="C19" s="235"/>
      <c r="D19" s="230"/>
      <c r="E19" s="230"/>
      <c r="F19" s="230"/>
      <c r="G19" s="230"/>
      <c r="H19" s="230"/>
      <c r="I19" s="230"/>
      <c r="J19" s="230"/>
      <c r="K19" s="230"/>
      <c r="L19" s="230"/>
      <c r="M19" s="230"/>
      <c r="N19" s="230"/>
      <c r="O19" s="230"/>
      <c r="P19" s="230"/>
      <c r="Q19" s="230"/>
    </row>
    <row r="20" spans="1:17" s="231" customFormat="1" x14ac:dyDescent="0.2">
      <c r="A20" s="230"/>
      <c r="B20" s="230"/>
      <c r="C20" s="235"/>
      <c r="D20" s="230"/>
      <c r="E20" s="230"/>
      <c r="F20" s="230"/>
      <c r="G20" s="230"/>
      <c r="H20" s="230"/>
      <c r="I20" s="230"/>
      <c r="J20" s="230"/>
      <c r="K20" s="230"/>
      <c r="L20" s="230"/>
      <c r="M20" s="230"/>
      <c r="N20" s="230"/>
      <c r="O20" s="230"/>
      <c r="P20" s="230"/>
      <c r="Q20" s="230"/>
    </row>
    <row r="21" spans="1:17" s="231" customFormat="1" x14ac:dyDescent="0.2">
      <c r="A21" s="230"/>
      <c r="B21" s="230"/>
      <c r="C21" s="235"/>
      <c r="D21" s="230"/>
      <c r="E21" s="230"/>
      <c r="F21" s="230"/>
      <c r="G21" s="230"/>
      <c r="H21" s="230"/>
      <c r="I21" s="230"/>
      <c r="J21" s="230"/>
      <c r="K21" s="230"/>
      <c r="L21" s="230"/>
      <c r="M21" s="230"/>
      <c r="N21" s="230"/>
      <c r="O21" s="230"/>
      <c r="P21" s="230"/>
      <c r="Q21" s="230"/>
    </row>
    <row r="22" spans="1:17" s="231" customFormat="1" x14ac:dyDescent="0.2">
      <c r="A22" s="230"/>
      <c r="B22" s="230"/>
      <c r="C22" s="235"/>
      <c r="D22" s="230"/>
      <c r="E22" s="230"/>
      <c r="F22" s="230"/>
      <c r="G22" s="230"/>
      <c r="H22" s="230"/>
      <c r="I22" s="230"/>
      <c r="J22" s="230"/>
      <c r="K22" s="230"/>
      <c r="L22" s="230"/>
      <c r="M22" s="230"/>
      <c r="N22" s="230"/>
      <c r="O22" s="230"/>
      <c r="P22" s="230"/>
      <c r="Q22" s="230"/>
    </row>
    <row r="23" spans="1:17" s="231" customFormat="1" x14ac:dyDescent="0.2">
      <c r="A23" s="230"/>
      <c r="B23" s="230"/>
      <c r="C23" s="235"/>
      <c r="D23" s="230"/>
      <c r="E23" s="230"/>
      <c r="F23" s="230"/>
      <c r="G23" s="230"/>
      <c r="H23" s="230"/>
      <c r="I23" s="230"/>
      <c r="J23" s="230"/>
      <c r="K23" s="230"/>
      <c r="L23" s="230"/>
      <c r="M23" s="230"/>
      <c r="N23" s="230"/>
      <c r="O23" s="230"/>
      <c r="P23" s="230"/>
      <c r="Q23" s="230"/>
    </row>
    <row r="24" spans="1:17" s="231" customFormat="1" x14ac:dyDescent="0.2">
      <c r="A24" s="230"/>
      <c r="B24" s="230"/>
      <c r="C24" s="235"/>
      <c r="D24" s="230"/>
      <c r="E24" s="230"/>
      <c r="F24" s="230"/>
      <c r="G24" s="230"/>
      <c r="H24" s="230"/>
      <c r="I24" s="230"/>
      <c r="J24" s="230"/>
      <c r="K24" s="230"/>
      <c r="L24" s="230"/>
      <c r="M24" s="230"/>
      <c r="N24" s="230"/>
      <c r="O24" s="230"/>
      <c r="P24" s="230"/>
      <c r="Q24" s="230"/>
    </row>
    <row r="25" spans="1:17" s="231" customFormat="1" x14ac:dyDescent="0.2">
      <c r="A25" s="230"/>
      <c r="B25" s="230"/>
      <c r="C25" s="235"/>
      <c r="D25" s="230"/>
      <c r="E25" s="230"/>
      <c r="F25" s="230"/>
      <c r="G25" s="230"/>
      <c r="H25" s="230"/>
      <c r="I25" s="230"/>
      <c r="J25" s="230"/>
      <c r="K25" s="230"/>
      <c r="L25" s="230"/>
      <c r="M25" s="230"/>
      <c r="N25" s="230"/>
      <c r="O25" s="230"/>
      <c r="P25" s="230"/>
      <c r="Q25" s="230"/>
    </row>
    <row r="26" spans="1:17" s="231" customFormat="1" x14ac:dyDescent="0.2">
      <c r="A26" s="230"/>
      <c r="B26" s="230"/>
      <c r="C26" s="235"/>
      <c r="D26" s="230"/>
      <c r="E26" s="230"/>
      <c r="F26" s="230"/>
      <c r="G26" s="230"/>
      <c r="H26" s="230"/>
      <c r="I26" s="230"/>
      <c r="J26" s="230"/>
      <c r="K26" s="230"/>
      <c r="L26" s="230"/>
      <c r="M26" s="230"/>
      <c r="N26" s="230"/>
      <c r="O26" s="230"/>
      <c r="P26" s="230"/>
      <c r="Q26" s="230"/>
    </row>
    <row r="27" spans="1:17" s="231" customFormat="1" x14ac:dyDescent="0.2">
      <c r="A27" s="230"/>
      <c r="B27" s="230"/>
      <c r="C27" s="235"/>
      <c r="D27" s="230"/>
      <c r="E27" s="230"/>
      <c r="F27" s="230"/>
      <c r="G27" s="230"/>
      <c r="H27" s="230"/>
      <c r="I27" s="230"/>
      <c r="J27" s="230"/>
      <c r="K27" s="230"/>
      <c r="L27" s="230"/>
      <c r="M27" s="230"/>
      <c r="N27" s="230"/>
      <c r="O27" s="230"/>
      <c r="P27" s="230"/>
      <c r="Q27" s="230"/>
    </row>
    <row r="28" spans="1:17" s="231" customFormat="1" x14ac:dyDescent="0.2">
      <c r="A28" s="230"/>
      <c r="B28" s="230"/>
      <c r="C28" s="235"/>
      <c r="D28" s="230"/>
      <c r="E28" s="230"/>
      <c r="F28" s="230"/>
      <c r="G28" s="230"/>
      <c r="H28" s="230"/>
      <c r="I28" s="230"/>
      <c r="J28" s="230"/>
      <c r="K28" s="230"/>
      <c r="L28" s="230"/>
      <c r="M28" s="230"/>
      <c r="N28" s="230"/>
      <c r="O28" s="230"/>
      <c r="P28" s="230"/>
      <c r="Q28" s="230"/>
    </row>
    <row r="29" spans="1:17" s="231" customFormat="1" x14ac:dyDescent="0.2">
      <c r="A29" s="230"/>
      <c r="B29" s="230"/>
      <c r="C29" s="235"/>
      <c r="D29" s="230"/>
      <c r="E29" s="230"/>
      <c r="F29" s="230"/>
      <c r="G29" s="230"/>
      <c r="H29" s="230"/>
      <c r="I29" s="230"/>
      <c r="J29" s="230"/>
      <c r="K29" s="230"/>
      <c r="L29" s="230"/>
      <c r="M29" s="230"/>
      <c r="N29" s="230"/>
      <c r="O29" s="230"/>
      <c r="P29" s="230"/>
      <c r="Q29" s="230"/>
    </row>
    <row r="30" spans="1:17" s="231" customFormat="1" x14ac:dyDescent="0.2">
      <c r="A30" s="230"/>
      <c r="B30" s="230"/>
      <c r="C30" s="235"/>
      <c r="D30" s="230"/>
      <c r="E30" s="230"/>
      <c r="F30" s="230"/>
      <c r="G30" s="230"/>
      <c r="H30" s="230"/>
      <c r="I30" s="230"/>
      <c r="J30" s="230"/>
      <c r="K30" s="230"/>
      <c r="L30" s="230"/>
      <c r="M30" s="230"/>
      <c r="N30" s="230"/>
      <c r="O30" s="230"/>
      <c r="P30" s="230"/>
      <c r="Q30" s="230"/>
    </row>
    <row r="31" spans="1:17" s="231" customFormat="1" x14ac:dyDescent="0.2">
      <c r="A31" s="230"/>
      <c r="B31" s="230"/>
      <c r="C31" s="235"/>
      <c r="D31" s="230"/>
      <c r="E31" s="230"/>
      <c r="F31" s="230"/>
      <c r="G31" s="230"/>
      <c r="H31" s="230"/>
      <c r="I31" s="230"/>
      <c r="J31" s="230"/>
      <c r="K31" s="230"/>
      <c r="L31" s="230"/>
      <c r="M31" s="230"/>
      <c r="N31" s="230"/>
      <c r="O31" s="230"/>
      <c r="P31" s="230"/>
      <c r="Q31" s="230"/>
    </row>
    <row r="32" spans="1:17" s="231" customFormat="1" x14ac:dyDescent="0.2">
      <c r="A32" s="230"/>
      <c r="B32" s="230"/>
      <c r="C32" s="235"/>
      <c r="D32" s="230"/>
      <c r="E32" s="230"/>
      <c r="F32" s="230"/>
      <c r="G32" s="230"/>
      <c r="H32" s="230"/>
      <c r="I32" s="230"/>
      <c r="J32" s="230"/>
      <c r="K32" s="230"/>
      <c r="L32" s="230"/>
      <c r="M32" s="230"/>
      <c r="N32" s="230"/>
      <c r="O32" s="230"/>
      <c r="P32" s="230"/>
      <c r="Q32" s="230"/>
    </row>
    <row r="33" spans="1:17" s="231" customFormat="1" x14ac:dyDescent="0.2">
      <c r="A33" s="230"/>
      <c r="B33" s="230"/>
      <c r="C33" s="235"/>
      <c r="D33" s="230"/>
      <c r="E33" s="230"/>
      <c r="F33" s="230"/>
      <c r="G33" s="230"/>
      <c r="H33" s="230"/>
      <c r="I33" s="230"/>
      <c r="J33" s="230"/>
      <c r="K33" s="230"/>
      <c r="L33" s="230"/>
      <c r="M33" s="230"/>
      <c r="N33" s="230"/>
      <c r="O33" s="230"/>
      <c r="P33" s="230"/>
      <c r="Q33" s="230"/>
    </row>
    <row r="34" spans="1:17" s="231" customFormat="1" x14ac:dyDescent="0.2">
      <c r="A34" s="230"/>
      <c r="B34" s="230"/>
      <c r="C34" s="235"/>
      <c r="D34" s="230"/>
      <c r="E34" s="230"/>
      <c r="F34" s="230"/>
      <c r="G34" s="230"/>
      <c r="H34" s="230"/>
      <c r="I34" s="230"/>
      <c r="J34" s="230"/>
      <c r="K34" s="230"/>
      <c r="L34" s="230"/>
      <c r="M34" s="230"/>
      <c r="N34" s="230"/>
      <c r="O34" s="230"/>
      <c r="P34" s="230"/>
      <c r="Q34" s="230"/>
    </row>
    <row r="35" spans="1:17" s="231" customFormat="1" x14ac:dyDescent="0.2">
      <c r="A35" s="230"/>
      <c r="B35" s="230"/>
      <c r="C35" s="235"/>
      <c r="D35" s="230"/>
      <c r="E35" s="230"/>
      <c r="F35" s="230"/>
      <c r="G35" s="230"/>
      <c r="H35" s="230"/>
      <c r="I35" s="230"/>
      <c r="J35" s="230"/>
      <c r="K35" s="230"/>
      <c r="L35" s="230"/>
      <c r="M35" s="230"/>
      <c r="N35" s="230"/>
      <c r="O35" s="230"/>
      <c r="P35" s="230"/>
      <c r="Q35" s="23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U502"/>
  <sheetViews>
    <sheetView zoomScale="80" zoomScaleNormal="80" workbookViewId="0">
      <selection sqref="A1:D65536"/>
    </sheetView>
  </sheetViews>
  <sheetFormatPr defaultRowHeight="15" x14ac:dyDescent="0.25"/>
  <cols>
    <col min="1" max="1" width="7.5703125" style="278" customWidth="1"/>
    <col min="2" max="2" width="74.85546875" style="278" customWidth="1"/>
    <col min="3" max="3" width="13.85546875" style="278" customWidth="1"/>
    <col min="4" max="4" width="9.7109375" style="278" bestFit="1" customWidth="1"/>
    <col min="5" max="21" width="9.140625" style="244"/>
    <col min="22" max="16384" width="9.140625" style="245"/>
  </cols>
  <sheetData>
    <row r="1" spans="1:4" ht="30" x14ac:dyDescent="0.25">
      <c r="A1" s="273" t="s">
        <v>695</v>
      </c>
      <c r="B1" s="273" t="s">
        <v>89</v>
      </c>
      <c r="C1" s="274" t="s">
        <v>690</v>
      </c>
      <c r="D1" s="275">
        <v>44067</v>
      </c>
    </row>
    <row r="2" spans="1:4" ht="15.75" x14ac:dyDescent="0.25">
      <c r="A2" s="276" t="s">
        <v>1053</v>
      </c>
      <c r="B2" s="276" t="s">
        <v>1054</v>
      </c>
      <c r="C2" s="277">
        <v>6</v>
      </c>
    </row>
    <row r="3" spans="1:4" ht="15.75" x14ac:dyDescent="0.25">
      <c r="A3" s="276" t="s">
        <v>1055</v>
      </c>
      <c r="B3" s="276" t="s">
        <v>1056</v>
      </c>
      <c r="C3" s="277">
        <v>4</v>
      </c>
    </row>
    <row r="4" spans="1:4" ht="15.75" x14ac:dyDescent="0.25">
      <c r="A4" s="276" t="s">
        <v>1057</v>
      </c>
      <c r="B4" s="276" t="s">
        <v>1058</v>
      </c>
      <c r="C4" s="277">
        <v>1</v>
      </c>
    </row>
    <row r="5" spans="1:4" ht="15.75" x14ac:dyDescent="0.25">
      <c r="A5" s="276" t="s">
        <v>1059</v>
      </c>
      <c r="B5" s="276" t="s">
        <v>1060</v>
      </c>
      <c r="C5" s="277">
        <v>2</v>
      </c>
    </row>
    <row r="6" spans="1:4" ht="15.75" x14ac:dyDescent="0.25">
      <c r="A6" s="276" t="s">
        <v>1061</v>
      </c>
      <c r="B6" s="276" t="s">
        <v>1062</v>
      </c>
      <c r="C6" s="277">
        <v>2</v>
      </c>
    </row>
    <row r="7" spans="1:4" ht="15.75" x14ac:dyDescent="0.25">
      <c r="A7" s="276" t="s">
        <v>1063</v>
      </c>
      <c r="B7" s="276" t="s">
        <v>1064</v>
      </c>
      <c r="C7" s="277">
        <v>4</v>
      </c>
    </row>
    <row r="8" spans="1:4" ht="15.75" x14ac:dyDescent="0.25">
      <c r="A8" s="276" t="s">
        <v>566</v>
      </c>
      <c r="B8" s="276" t="s">
        <v>1065</v>
      </c>
      <c r="C8" s="277">
        <v>2</v>
      </c>
    </row>
    <row r="9" spans="1:4" ht="15.75" x14ac:dyDescent="0.25">
      <c r="A9" s="276" t="s">
        <v>1066</v>
      </c>
      <c r="B9" s="276" t="s">
        <v>1067</v>
      </c>
      <c r="C9" s="277">
        <v>5</v>
      </c>
    </row>
    <row r="10" spans="1:4" ht="15.75" x14ac:dyDescent="0.25">
      <c r="A10" s="276" t="s">
        <v>605</v>
      </c>
      <c r="B10" s="276" t="s">
        <v>1068</v>
      </c>
      <c r="C10" s="277">
        <v>5</v>
      </c>
    </row>
    <row r="11" spans="1:4" ht="15.75" x14ac:dyDescent="0.25">
      <c r="A11" s="276" t="s">
        <v>1069</v>
      </c>
      <c r="B11" s="276" t="s">
        <v>1070</v>
      </c>
      <c r="C11" s="277">
        <v>5</v>
      </c>
    </row>
    <row r="12" spans="1:4" ht="31.5" x14ac:dyDescent="0.25">
      <c r="A12" s="276" t="s">
        <v>1071</v>
      </c>
      <c r="B12" s="276" t="s">
        <v>1072</v>
      </c>
      <c r="C12" s="277">
        <v>2</v>
      </c>
    </row>
    <row r="13" spans="1:4" ht="15.75" x14ac:dyDescent="0.25">
      <c r="A13" s="276" t="s">
        <v>494</v>
      </c>
      <c r="B13" s="276" t="s">
        <v>1073</v>
      </c>
      <c r="C13" s="277">
        <v>5</v>
      </c>
    </row>
    <row r="14" spans="1:4" ht="15.75" x14ac:dyDescent="0.25">
      <c r="A14" s="276" t="s">
        <v>1074</v>
      </c>
      <c r="B14" s="276" t="s">
        <v>1075</v>
      </c>
      <c r="C14" s="277">
        <v>4</v>
      </c>
    </row>
    <row r="15" spans="1:4" ht="15.75" x14ac:dyDescent="0.25">
      <c r="A15" s="276" t="s">
        <v>501</v>
      </c>
      <c r="B15" s="276" t="s">
        <v>1076</v>
      </c>
      <c r="C15" s="277">
        <v>4</v>
      </c>
    </row>
    <row r="16" spans="1:4" ht="15.75" x14ac:dyDescent="0.25">
      <c r="A16" s="276" t="s">
        <v>635</v>
      </c>
      <c r="B16" s="276" t="s">
        <v>1077</v>
      </c>
      <c r="C16" s="277">
        <v>1</v>
      </c>
    </row>
    <row r="17" spans="1:3" ht="15.75" x14ac:dyDescent="0.25">
      <c r="A17" s="276" t="s">
        <v>1078</v>
      </c>
      <c r="B17" s="276" t="s">
        <v>1079</v>
      </c>
      <c r="C17" s="277">
        <v>5</v>
      </c>
    </row>
    <row r="18" spans="1:3" ht="15.75" x14ac:dyDescent="0.25">
      <c r="A18" s="276" t="s">
        <v>1080</v>
      </c>
      <c r="B18" s="276" t="s">
        <v>1872</v>
      </c>
      <c r="C18" s="277">
        <v>8</v>
      </c>
    </row>
    <row r="19" spans="1:3" ht="15.75" x14ac:dyDescent="0.25">
      <c r="A19" s="276" t="s">
        <v>1081</v>
      </c>
      <c r="B19" s="276" t="s">
        <v>1082</v>
      </c>
      <c r="C19" s="277">
        <v>1</v>
      </c>
    </row>
    <row r="20" spans="1:3" ht="15.75" x14ac:dyDescent="0.25">
      <c r="A20" s="276" t="s">
        <v>1083</v>
      </c>
      <c r="B20" s="276" t="s">
        <v>1084</v>
      </c>
      <c r="C20" s="277">
        <v>8</v>
      </c>
    </row>
    <row r="21" spans="1:3" ht="15.75" x14ac:dyDescent="0.25">
      <c r="A21" s="276" t="s">
        <v>1085</v>
      </c>
      <c r="B21" s="276" t="s">
        <v>1086</v>
      </c>
      <c r="C21" s="277">
        <v>6</v>
      </c>
    </row>
    <row r="22" spans="1:3" ht="15.75" x14ac:dyDescent="0.25">
      <c r="A22" s="276" t="s">
        <v>584</v>
      </c>
      <c r="B22" s="276" t="s">
        <v>1087</v>
      </c>
      <c r="C22" s="277">
        <v>7</v>
      </c>
    </row>
    <row r="23" spans="1:3" ht="15.75" x14ac:dyDescent="0.25">
      <c r="A23" s="276" t="s">
        <v>1088</v>
      </c>
      <c r="B23" s="276" t="s">
        <v>1089</v>
      </c>
      <c r="C23" s="277">
        <v>7</v>
      </c>
    </row>
    <row r="24" spans="1:3" ht="15.75" x14ac:dyDescent="0.25">
      <c r="A24" s="276" t="s">
        <v>1090</v>
      </c>
      <c r="B24" s="276" t="s">
        <v>1091</v>
      </c>
      <c r="C24" s="277">
        <v>7</v>
      </c>
    </row>
    <row r="25" spans="1:3" ht="15.75" x14ac:dyDescent="0.25">
      <c r="A25" s="276" t="s">
        <v>1092</v>
      </c>
      <c r="B25" s="276" t="s">
        <v>1093</v>
      </c>
      <c r="C25" s="277">
        <v>5</v>
      </c>
    </row>
    <row r="26" spans="1:3" ht="15.75" x14ac:dyDescent="0.25">
      <c r="A26" s="276" t="s">
        <v>1094</v>
      </c>
      <c r="B26" s="276" t="s">
        <v>1095</v>
      </c>
      <c r="C26" s="277">
        <v>5</v>
      </c>
    </row>
    <row r="27" spans="1:3" ht="15.75" x14ac:dyDescent="0.25">
      <c r="A27" s="276" t="s">
        <v>1096</v>
      </c>
      <c r="B27" s="276" t="s">
        <v>1097</v>
      </c>
      <c r="C27" s="277">
        <v>5</v>
      </c>
    </row>
    <row r="28" spans="1:3" ht="15.75" x14ac:dyDescent="0.25">
      <c r="A28" s="276" t="s">
        <v>1098</v>
      </c>
      <c r="B28" s="276" t="s">
        <v>1099</v>
      </c>
      <c r="C28" s="277">
        <v>6</v>
      </c>
    </row>
    <row r="29" spans="1:3" ht="15.75" x14ac:dyDescent="0.25">
      <c r="A29" s="276" t="s">
        <v>495</v>
      </c>
      <c r="B29" s="276" t="s">
        <v>1100</v>
      </c>
      <c r="C29" s="277">
        <v>6</v>
      </c>
    </row>
    <row r="30" spans="1:3" ht="15.75" x14ac:dyDescent="0.25">
      <c r="A30" s="276" t="s">
        <v>1101</v>
      </c>
      <c r="B30" s="276" t="s">
        <v>1102</v>
      </c>
      <c r="C30" s="277">
        <v>4</v>
      </c>
    </row>
    <row r="31" spans="1:3" ht="15.75" x14ac:dyDescent="0.25">
      <c r="A31" s="276" t="s">
        <v>578</v>
      </c>
      <c r="B31" s="276" t="s">
        <v>1103</v>
      </c>
      <c r="C31" s="277">
        <v>7</v>
      </c>
    </row>
    <row r="32" spans="1:3" ht="15.75" x14ac:dyDescent="0.25">
      <c r="A32" s="276" t="s">
        <v>1104</v>
      </c>
      <c r="B32" s="276" t="s">
        <v>1105</v>
      </c>
      <c r="C32" s="277">
        <v>5</v>
      </c>
    </row>
    <row r="33" spans="1:3" ht="15.75" x14ac:dyDescent="0.25">
      <c r="A33" s="276" t="s">
        <v>493</v>
      </c>
      <c r="B33" s="276" t="s">
        <v>1106</v>
      </c>
      <c r="C33" s="277">
        <v>5</v>
      </c>
    </row>
    <row r="34" spans="1:3" ht="15.75" x14ac:dyDescent="0.25">
      <c r="A34" s="276" t="s">
        <v>1107</v>
      </c>
      <c r="B34" s="276" t="s">
        <v>1108</v>
      </c>
      <c r="C34" s="277">
        <v>8</v>
      </c>
    </row>
    <row r="35" spans="1:3" ht="15.75" x14ac:dyDescent="0.25">
      <c r="A35" s="276" t="s">
        <v>1109</v>
      </c>
      <c r="B35" s="276" t="s">
        <v>1110</v>
      </c>
      <c r="C35" s="277">
        <v>1</v>
      </c>
    </row>
    <row r="36" spans="1:3" ht="15.75" x14ac:dyDescent="0.25">
      <c r="A36" s="276" t="s">
        <v>496</v>
      </c>
      <c r="B36" s="276" t="s">
        <v>1111</v>
      </c>
      <c r="C36" s="277">
        <v>5</v>
      </c>
    </row>
    <row r="37" spans="1:3" ht="15.75" x14ac:dyDescent="0.25">
      <c r="A37" s="276" t="s">
        <v>1112</v>
      </c>
      <c r="B37" s="276" t="s">
        <v>1113</v>
      </c>
      <c r="C37" s="277">
        <v>8</v>
      </c>
    </row>
    <row r="38" spans="1:3" ht="15.75" x14ac:dyDescent="0.25">
      <c r="A38" s="276" t="s">
        <v>1114</v>
      </c>
      <c r="B38" s="276" t="s">
        <v>1115</v>
      </c>
      <c r="C38" s="277">
        <v>5</v>
      </c>
    </row>
    <row r="39" spans="1:3" ht="15.75" x14ac:dyDescent="0.25">
      <c r="A39" s="276" t="s">
        <v>1116</v>
      </c>
      <c r="B39" s="276" t="s">
        <v>1117</v>
      </c>
      <c r="C39" s="277">
        <v>5</v>
      </c>
    </row>
    <row r="40" spans="1:3" ht="15.75" x14ac:dyDescent="0.25">
      <c r="A40" s="276" t="s">
        <v>1118</v>
      </c>
      <c r="B40" s="276" t="s">
        <v>1119</v>
      </c>
      <c r="C40" s="277">
        <v>2</v>
      </c>
    </row>
    <row r="41" spans="1:3" ht="15.75" x14ac:dyDescent="0.25">
      <c r="A41" s="276" t="s">
        <v>1120</v>
      </c>
      <c r="B41" s="276" t="s">
        <v>1121</v>
      </c>
      <c r="C41" s="277">
        <v>4</v>
      </c>
    </row>
    <row r="42" spans="1:3" ht="15.75" x14ac:dyDescent="0.25">
      <c r="A42" s="276" t="s">
        <v>1959</v>
      </c>
      <c r="B42" s="276" t="s">
        <v>1122</v>
      </c>
      <c r="C42" s="277">
        <v>5</v>
      </c>
    </row>
    <row r="43" spans="1:3" ht="15.75" x14ac:dyDescent="0.25">
      <c r="A43" s="276" t="s">
        <v>1123</v>
      </c>
      <c r="B43" s="276" t="s">
        <v>1124</v>
      </c>
      <c r="C43" s="277">
        <v>5</v>
      </c>
    </row>
    <row r="44" spans="1:3" ht="15.75" x14ac:dyDescent="0.25">
      <c r="A44" s="276" t="s">
        <v>1125</v>
      </c>
      <c r="B44" s="276" t="s">
        <v>1126</v>
      </c>
      <c r="C44" s="277">
        <v>6</v>
      </c>
    </row>
    <row r="45" spans="1:3" ht="15.75" x14ac:dyDescent="0.25">
      <c r="A45" s="276" t="s">
        <v>1127</v>
      </c>
      <c r="B45" s="276" t="s">
        <v>1128</v>
      </c>
      <c r="C45" s="277">
        <v>5</v>
      </c>
    </row>
    <row r="46" spans="1:3" ht="15.75" x14ac:dyDescent="0.25">
      <c r="A46" s="276" t="s">
        <v>1129</v>
      </c>
      <c r="B46" s="276" t="s">
        <v>1130</v>
      </c>
      <c r="C46" s="277">
        <v>4</v>
      </c>
    </row>
    <row r="47" spans="1:3" ht="15.75" x14ac:dyDescent="0.25">
      <c r="A47" s="276" t="s">
        <v>1131</v>
      </c>
      <c r="B47" s="276" t="s">
        <v>1132</v>
      </c>
      <c r="C47" s="277">
        <v>5</v>
      </c>
    </row>
    <row r="48" spans="1:3" ht="15.75" x14ac:dyDescent="0.25">
      <c r="A48" s="276" t="s">
        <v>1133</v>
      </c>
      <c r="B48" s="276" t="s">
        <v>1134</v>
      </c>
      <c r="C48" s="277">
        <v>6</v>
      </c>
    </row>
    <row r="49" spans="1:3" ht="15.75" x14ac:dyDescent="0.25">
      <c r="A49" s="276" t="s">
        <v>1135</v>
      </c>
      <c r="B49" s="276" t="s">
        <v>1136</v>
      </c>
      <c r="C49" s="277">
        <v>7</v>
      </c>
    </row>
    <row r="50" spans="1:3" ht="15.75" x14ac:dyDescent="0.25">
      <c r="A50" s="276" t="s">
        <v>1137</v>
      </c>
      <c r="B50" s="276" t="s">
        <v>1138</v>
      </c>
      <c r="C50" s="277">
        <v>3</v>
      </c>
    </row>
    <row r="51" spans="1:3" ht="15.75" x14ac:dyDescent="0.25">
      <c r="A51" s="276" t="s">
        <v>1139</v>
      </c>
      <c r="B51" s="276" t="s">
        <v>1960</v>
      </c>
      <c r="C51" s="277">
        <v>6</v>
      </c>
    </row>
    <row r="52" spans="1:3" ht="15.75" x14ac:dyDescent="0.25">
      <c r="A52" s="276" t="s">
        <v>1140</v>
      </c>
      <c r="B52" s="276" t="s">
        <v>1141</v>
      </c>
      <c r="C52" s="277">
        <v>4</v>
      </c>
    </row>
    <row r="53" spans="1:3" ht="15.75" x14ac:dyDescent="0.25">
      <c r="A53" s="276" t="s">
        <v>1142</v>
      </c>
      <c r="B53" s="276" t="s">
        <v>1143</v>
      </c>
      <c r="C53" s="277">
        <v>5</v>
      </c>
    </row>
    <row r="54" spans="1:3" ht="15.75" x14ac:dyDescent="0.25">
      <c r="A54" s="276" t="s">
        <v>1144</v>
      </c>
      <c r="B54" s="276" t="s">
        <v>1145</v>
      </c>
      <c r="C54" s="277">
        <v>2</v>
      </c>
    </row>
    <row r="55" spans="1:3" ht="15.75" x14ac:dyDescent="0.25">
      <c r="A55" s="276" t="s">
        <v>1146</v>
      </c>
      <c r="B55" s="276" t="s">
        <v>1684</v>
      </c>
      <c r="C55" s="277">
        <v>2</v>
      </c>
    </row>
    <row r="56" spans="1:3" ht="15.75" x14ac:dyDescent="0.25">
      <c r="A56" s="276" t="s">
        <v>1685</v>
      </c>
      <c r="B56" s="276" t="s">
        <v>1686</v>
      </c>
      <c r="C56" s="277">
        <v>5</v>
      </c>
    </row>
    <row r="57" spans="1:3" ht="15.75" x14ac:dyDescent="0.25">
      <c r="A57" s="276" t="s">
        <v>1687</v>
      </c>
      <c r="B57" s="276" t="s">
        <v>1688</v>
      </c>
      <c r="C57" s="277">
        <v>5</v>
      </c>
    </row>
    <row r="58" spans="1:3" ht="31.5" x14ac:dyDescent="0.25">
      <c r="A58" s="276" t="s">
        <v>1689</v>
      </c>
      <c r="B58" s="276" t="s">
        <v>1690</v>
      </c>
      <c r="C58" s="277">
        <v>5</v>
      </c>
    </row>
    <row r="59" spans="1:3" ht="15.75" x14ac:dyDescent="0.25">
      <c r="A59" s="276" t="s">
        <v>1691</v>
      </c>
      <c r="B59" s="276" t="s">
        <v>1692</v>
      </c>
      <c r="C59" s="277">
        <v>5</v>
      </c>
    </row>
    <row r="60" spans="1:3" ht="15.75" x14ac:dyDescent="0.25">
      <c r="A60" s="276" t="s">
        <v>1693</v>
      </c>
      <c r="B60" s="276" t="s">
        <v>1694</v>
      </c>
      <c r="C60" s="277">
        <v>3</v>
      </c>
    </row>
    <row r="61" spans="1:3" ht="15.75" x14ac:dyDescent="0.25">
      <c r="A61" s="276" t="s">
        <v>1695</v>
      </c>
      <c r="B61" s="276" t="s">
        <v>1696</v>
      </c>
      <c r="C61" s="277">
        <v>6</v>
      </c>
    </row>
    <row r="62" spans="1:3" ht="15.75" x14ac:dyDescent="0.25">
      <c r="A62" s="276" t="s">
        <v>1697</v>
      </c>
      <c r="B62" s="276" t="s">
        <v>1698</v>
      </c>
      <c r="C62" s="277">
        <v>3</v>
      </c>
    </row>
    <row r="63" spans="1:3" ht="15.75" x14ac:dyDescent="0.25">
      <c r="A63" s="276" t="s">
        <v>1738</v>
      </c>
      <c r="B63" s="276" t="s">
        <v>1739</v>
      </c>
      <c r="C63" s="277">
        <v>4</v>
      </c>
    </row>
    <row r="64" spans="1:3" ht="31.5" x14ac:dyDescent="0.25">
      <c r="A64" s="276" t="s">
        <v>1740</v>
      </c>
      <c r="B64" s="276" t="s">
        <v>1741</v>
      </c>
      <c r="C64" s="277">
        <v>3</v>
      </c>
    </row>
    <row r="65" spans="1:3" ht="15.75" x14ac:dyDescent="0.25">
      <c r="A65" s="276" t="s">
        <v>1940</v>
      </c>
      <c r="B65" s="276" t="s">
        <v>1941</v>
      </c>
      <c r="C65" s="277">
        <v>3</v>
      </c>
    </row>
    <row r="66" spans="1:3" ht="31.5" x14ac:dyDescent="0.25">
      <c r="A66" s="276" t="s">
        <v>2093</v>
      </c>
      <c r="B66" s="276" t="s">
        <v>2094</v>
      </c>
      <c r="C66" s="277">
        <v>6</v>
      </c>
    </row>
    <row r="67" spans="1:3" ht="15.75" x14ac:dyDescent="0.25">
      <c r="A67" s="276" t="s">
        <v>2095</v>
      </c>
      <c r="B67" s="276" t="s">
        <v>2096</v>
      </c>
      <c r="C67" s="277">
        <v>6</v>
      </c>
    </row>
    <row r="68" spans="1:3" ht="15.75" x14ac:dyDescent="0.25">
      <c r="A68" s="276" t="s">
        <v>2097</v>
      </c>
      <c r="B68" s="276" t="s">
        <v>2098</v>
      </c>
      <c r="C68" s="277">
        <v>5</v>
      </c>
    </row>
    <row r="69" spans="1:3" ht="15.75" x14ac:dyDescent="0.25">
      <c r="A69" s="276" t="s">
        <v>1147</v>
      </c>
      <c r="B69" s="276" t="s">
        <v>1148</v>
      </c>
      <c r="C69" s="277">
        <v>3</v>
      </c>
    </row>
    <row r="70" spans="1:3" ht="31.5" x14ac:dyDescent="0.25">
      <c r="A70" s="276" t="s">
        <v>1149</v>
      </c>
      <c r="B70" s="276" t="s">
        <v>1072</v>
      </c>
      <c r="C70" s="277">
        <v>2</v>
      </c>
    </row>
    <row r="71" spans="1:3" ht="15.75" x14ac:dyDescent="0.25">
      <c r="A71" s="276" t="s">
        <v>1150</v>
      </c>
      <c r="B71" s="276" t="s">
        <v>1151</v>
      </c>
      <c r="C71" s="277">
        <v>3</v>
      </c>
    </row>
    <row r="72" spans="1:3" ht="15.75" x14ac:dyDescent="0.25">
      <c r="A72" s="276" t="s">
        <v>1152</v>
      </c>
      <c r="B72" s="276" t="s">
        <v>1153</v>
      </c>
      <c r="C72" s="277">
        <v>3</v>
      </c>
    </row>
    <row r="73" spans="1:3" ht="15.75" x14ac:dyDescent="0.25">
      <c r="A73" s="276" t="s">
        <v>1154</v>
      </c>
      <c r="B73" s="276" t="s">
        <v>1155</v>
      </c>
      <c r="C73" s="277">
        <v>3</v>
      </c>
    </row>
    <row r="74" spans="1:3" ht="15.75" x14ac:dyDescent="0.25">
      <c r="A74" s="276" t="s">
        <v>1156</v>
      </c>
      <c r="B74" s="276" t="s">
        <v>1157</v>
      </c>
      <c r="C74" s="277">
        <v>5</v>
      </c>
    </row>
    <row r="75" spans="1:3" ht="15.75" x14ac:dyDescent="0.25">
      <c r="A75" s="276" t="s">
        <v>1158</v>
      </c>
      <c r="B75" s="276" t="s">
        <v>1159</v>
      </c>
      <c r="C75" s="277">
        <v>3</v>
      </c>
    </row>
    <row r="76" spans="1:3" ht="15.75" x14ac:dyDescent="0.25">
      <c r="A76" s="276" t="s">
        <v>1160</v>
      </c>
      <c r="B76" s="276" t="s">
        <v>1161</v>
      </c>
      <c r="C76" s="277">
        <v>6</v>
      </c>
    </row>
    <row r="77" spans="1:3" ht="15.75" x14ac:dyDescent="0.25">
      <c r="A77" s="276" t="s">
        <v>1162</v>
      </c>
      <c r="B77" s="276" t="s">
        <v>1163</v>
      </c>
      <c r="C77" s="277">
        <v>5</v>
      </c>
    </row>
    <row r="78" spans="1:3" ht="15.75" x14ac:dyDescent="0.25">
      <c r="A78" s="276" t="s">
        <v>1164</v>
      </c>
      <c r="B78" s="276" t="s">
        <v>1165</v>
      </c>
      <c r="C78" s="277">
        <v>4</v>
      </c>
    </row>
    <row r="79" spans="1:3" ht="15.75" x14ac:dyDescent="0.25">
      <c r="A79" s="276" t="s">
        <v>1166</v>
      </c>
      <c r="B79" s="276" t="s">
        <v>1167</v>
      </c>
      <c r="C79" s="277">
        <v>7</v>
      </c>
    </row>
    <row r="80" spans="1:3" ht="15.75" x14ac:dyDescent="0.25">
      <c r="A80" s="276" t="s">
        <v>1168</v>
      </c>
      <c r="B80" s="276" t="s">
        <v>1169</v>
      </c>
      <c r="C80" s="277">
        <v>6</v>
      </c>
    </row>
    <row r="81" spans="1:3" ht="15.75" x14ac:dyDescent="0.25">
      <c r="A81" s="276" t="s">
        <v>618</v>
      </c>
      <c r="B81" s="276" t="s">
        <v>1170</v>
      </c>
      <c r="C81" s="277">
        <v>5</v>
      </c>
    </row>
    <row r="82" spans="1:3" ht="15.75" x14ac:dyDescent="0.25">
      <c r="A82" s="276" t="s">
        <v>1171</v>
      </c>
      <c r="B82" s="276" t="s">
        <v>1172</v>
      </c>
      <c r="C82" s="277">
        <v>3</v>
      </c>
    </row>
    <row r="83" spans="1:3" ht="15.75" x14ac:dyDescent="0.25">
      <c r="A83" s="276" t="s">
        <v>1173</v>
      </c>
      <c r="B83" s="276" t="s">
        <v>1174</v>
      </c>
      <c r="C83" s="277">
        <v>5</v>
      </c>
    </row>
    <row r="84" spans="1:3" ht="15.75" x14ac:dyDescent="0.25">
      <c r="A84" s="276" t="s">
        <v>1175</v>
      </c>
      <c r="B84" s="276" t="s">
        <v>1176</v>
      </c>
      <c r="C84" s="277">
        <v>4</v>
      </c>
    </row>
    <row r="85" spans="1:3" ht="15.75" x14ac:dyDescent="0.25">
      <c r="A85" s="276" t="s">
        <v>641</v>
      </c>
      <c r="B85" s="276" t="s">
        <v>1177</v>
      </c>
      <c r="C85" s="277">
        <v>2</v>
      </c>
    </row>
    <row r="86" spans="1:3" ht="15.75" x14ac:dyDescent="0.25">
      <c r="A86" s="276" t="s">
        <v>1178</v>
      </c>
      <c r="B86" s="276" t="s">
        <v>1179</v>
      </c>
      <c r="C86" s="277">
        <v>4</v>
      </c>
    </row>
    <row r="87" spans="1:3" ht="15.75" x14ac:dyDescent="0.25">
      <c r="A87" s="276" t="s">
        <v>1180</v>
      </c>
      <c r="B87" s="276" t="s">
        <v>1181</v>
      </c>
      <c r="C87" s="277">
        <v>4</v>
      </c>
    </row>
    <row r="88" spans="1:3" ht="15.75" x14ac:dyDescent="0.25">
      <c r="A88" s="276" t="s">
        <v>498</v>
      </c>
      <c r="B88" s="276" t="s">
        <v>1182</v>
      </c>
      <c r="C88" s="277">
        <v>4</v>
      </c>
    </row>
    <row r="89" spans="1:3" ht="31.5" x14ac:dyDescent="0.25">
      <c r="A89" s="276" t="s">
        <v>1183</v>
      </c>
      <c r="B89" s="276" t="s">
        <v>1072</v>
      </c>
      <c r="C89" s="277">
        <v>2</v>
      </c>
    </row>
    <row r="90" spans="1:3" ht="15.75" x14ac:dyDescent="0.25">
      <c r="A90" s="276" t="s">
        <v>623</v>
      </c>
      <c r="B90" s="276" t="s">
        <v>1184</v>
      </c>
      <c r="C90" s="277">
        <v>3</v>
      </c>
    </row>
    <row r="91" spans="1:3" ht="15.75" x14ac:dyDescent="0.25">
      <c r="A91" s="276" t="s">
        <v>1185</v>
      </c>
      <c r="B91" s="276" t="s">
        <v>1961</v>
      </c>
      <c r="C91" s="277">
        <v>6</v>
      </c>
    </row>
    <row r="92" spans="1:3" ht="15.75" x14ac:dyDescent="0.25">
      <c r="A92" s="276" t="s">
        <v>1186</v>
      </c>
      <c r="B92" s="276" t="s">
        <v>1187</v>
      </c>
      <c r="C92" s="277">
        <v>3</v>
      </c>
    </row>
    <row r="93" spans="1:3" ht="15.75" x14ac:dyDescent="0.25">
      <c r="A93" s="276" t="s">
        <v>1188</v>
      </c>
      <c r="B93" s="276" t="s">
        <v>1189</v>
      </c>
      <c r="C93" s="277">
        <v>6</v>
      </c>
    </row>
    <row r="94" spans="1:3" ht="15.75" x14ac:dyDescent="0.25">
      <c r="A94" s="276" t="s">
        <v>1190</v>
      </c>
      <c r="B94" s="276" t="s">
        <v>1191</v>
      </c>
      <c r="C94" s="277">
        <v>5</v>
      </c>
    </row>
    <row r="95" spans="1:3" ht="15.75" x14ac:dyDescent="0.25">
      <c r="A95" s="276" t="s">
        <v>1192</v>
      </c>
      <c r="B95" s="276" t="s">
        <v>1193</v>
      </c>
      <c r="C95" s="277">
        <v>5</v>
      </c>
    </row>
    <row r="96" spans="1:3" ht="15.75" x14ac:dyDescent="0.25">
      <c r="A96" s="276" t="s">
        <v>717</v>
      </c>
      <c r="B96" s="276" t="s">
        <v>1194</v>
      </c>
      <c r="C96" s="277">
        <v>5</v>
      </c>
    </row>
    <row r="97" spans="1:3" ht="15.75" x14ac:dyDescent="0.25">
      <c r="A97" s="276" t="s">
        <v>1195</v>
      </c>
      <c r="B97" s="276" t="s">
        <v>1196</v>
      </c>
      <c r="C97" s="277">
        <v>3</v>
      </c>
    </row>
    <row r="98" spans="1:3" ht="15.75" x14ac:dyDescent="0.25">
      <c r="A98" s="276" t="s">
        <v>1197</v>
      </c>
      <c r="B98" s="276" t="s">
        <v>1198</v>
      </c>
      <c r="C98" s="277">
        <v>5</v>
      </c>
    </row>
    <row r="99" spans="1:3" ht="15.75" x14ac:dyDescent="0.25">
      <c r="A99" s="276" t="s">
        <v>1199</v>
      </c>
      <c r="B99" s="276" t="s">
        <v>1200</v>
      </c>
      <c r="C99" s="277">
        <v>2</v>
      </c>
    </row>
    <row r="100" spans="1:3" ht="15.75" x14ac:dyDescent="0.25">
      <c r="A100" s="276" t="s">
        <v>1201</v>
      </c>
      <c r="B100" s="276" t="s">
        <v>1202</v>
      </c>
      <c r="C100" s="277">
        <v>5</v>
      </c>
    </row>
    <row r="101" spans="1:3" ht="15.75" x14ac:dyDescent="0.25">
      <c r="A101" s="276" t="s">
        <v>1203</v>
      </c>
      <c r="B101" s="276" t="s">
        <v>1204</v>
      </c>
      <c r="C101" s="277">
        <v>4</v>
      </c>
    </row>
    <row r="102" spans="1:3" ht="15.75" x14ac:dyDescent="0.25">
      <c r="A102" s="276" t="s">
        <v>1205</v>
      </c>
      <c r="B102" s="276" t="s">
        <v>1206</v>
      </c>
      <c r="C102" s="277">
        <v>2</v>
      </c>
    </row>
    <row r="103" spans="1:3" ht="15.75" x14ac:dyDescent="0.25">
      <c r="A103" s="276" t="s">
        <v>1207</v>
      </c>
      <c r="B103" s="276" t="s">
        <v>1208</v>
      </c>
      <c r="C103" s="277">
        <v>2</v>
      </c>
    </row>
    <row r="104" spans="1:3" ht="15.75" x14ac:dyDescent="0.25">
      <c r="A104" s="276" t="s">
        <v>1209</v>
      </c>
      <c r="B104" s="276" t="s">
        <v>1210</v>
      </c>
      <c r="C104" s="277">
        <v>4</v>
      </c>
    </row>
    <row r="105" spans="1:3" ht="31.5" x14ac:dyDescent="0.25">
      <c r="A105" s="276" t="s">
        <v>1211</v>
      </c>
      <c r="B105" s="276" t="s">
        <v>1212</v>
      </c>
      <c r="C105" s="277">
        <v>5</v>
      </c>
    </row>
    <row r="106" spans="1:3" ht="15.75" x14ac:dyDescent="0.25">
      <c r="A106" s="276" t="s">
        <v>1213</v>
      </c>
      <c r="B106" s="276" t="s">
        <v>1214</v>
      </c>
      <c r="C106" s="277">
        <v>4</v>
      </c>
    </row>
    <row r="107" spans="1:3" ht="15.75" x14ac:dyDescent="0.25">
      <c r="A107" s="276" t="s">
        <v>1215</v>
      </c>
      <c r="B107" s="276" t="s">
        <v>1216</v>
      </c>
      <c r="C107" s="277">
        <v>4</v>
      </c>
    </row>
    <row r="108" spans="1:3" ht="31.5" x14ac:dyDescent="0.25">
      <c r="A108" s="276" t="s">
        <v>1217</v>
      </c>
      <c r="B108" s="276" t="s">
        <v>1072</v>
      </c>
      <c r="C108" s="277">
        <v>2</v>
      </c>
    </row>
    <row r="109" spans="1:3" ht="15.75" x14ac:dyDescent="0.25">
      <c r="A109" s="276" t="s">
        <v>1218</v>
      </c>
      <c r="B109" s="276" t="s">
        <v>1219</v>
      </c>
      <c r="C109" s="277">
        <v>4</v>
      </c>
    </row>
    <row r="110" spans="1:3" ht="15.75" x14ac:dyDescent="0.25">
      <c r="A110" s="276" t="s">
        <v>1220</v>
      </c>
      <c r="B110" s="276" t="s">
        <v>1221</v>
      </c>
      <c r="C110" s="277">
        <v>5</v>
      </c>
    </row>
    <row r="111" spans="1:3" ht="15.75" x14ac:dyDescent="0.25">
      <c r="A111" s="276" t="s">
        <v>1222</v>
      </c>
      <c r="B111" s="276" t="s">
        <v>1223</v>
      </c>
      <c r="C111" s="277">
        <v>2</v>
      </c>
    </row>
    <row r="112" spans="1:3" ht="15.75" x14ac:dyDescent="0.25">
      <c r="A112" s="276" t="s">
        <v>1224</v>
      </c>
      <c r="B112" s="276" t="s">
        <v>1225</v>
      </c>
      <c r="C112" s="277">
        <v>5</v>
      </c>
    </row>
    <row r="113" spans="1:3" ht="15.75" x14ac:dyDescent="0.25">
      <c r="A113" s="276" t="s">
        <v>1226</v>
      </c>
      <c r="B113" s="276" t="s">
        <v>1742</v>
      </c>
      <c r="C113" s="277">
        <v>6</v>
      </c>
    </row>
    <row r="114" spans="1:3" ht="15.75" x14ac:dyDescent="0.25">
      <c r="A114" s="276" t="s">
        <v>1227</v>
      </c>
      <c r="B114" s="276" t="s">
        <v>1228</v>
      </c>
      <c r="C114" s="277">
        <v>4</v>
      </c>
    </row>
    <row r="115" spans="1:3" ht="15.75" x14ac:dyDescent="0.25">
      <c r="A115" s="276" t="s">
        <v>1229</v>
      </c>
      <c r="B115" s="276" t="s">
        <v>1230</v>
      </c>
      <c r="C115" s="277">
        <v>5</v>
      </c>
    </row>
    <row r="116" spans="1:3" ht="15.75" x14ac:dyDescent="0.25">
      <c r="A116" s="276" t="s">
        <v>1231</v>
      </c>
      <c r="B116" s="276" t="s">
        <v>1232</v>
      </c>
      <c r="C116" s="277">
        <v>4</v>
      </c>
    </row>
    <row r="117" spans="1:3" ht="15.75" x14ac:dyDescent="0.25">
      <c r="A117" s="276" t="s">
        <v>1233</v>
      </c>
      <c r="B117" s="276" t="s">
        <v>1234</v>
      </c>
      <c r="C117" s="277">
        <v>2</v>
      </c>
    </row>
    <row r="118" spans="1:3" ht="15.75" x14ac:dyDescent="0.25">
      <c r="A118" s="276" t="s">
        <v>1235</v>
      </c>
      <c r="B118" s="276" t="s">
        <v>1236</v>
      </c>
      <c r="C118" s="277">
        <v>2</v>
      </c>
    </row>
    <row r="119" spans="1:3" ht="15.75" x14ac:dyDescent="0.25">
      <c r="A119" s="276" t="s">
        <v>1237</v>
      </c>
      <c r="B119" s="276" t="s">
        <v>1238</v>
      </c>
      <c r="C119" s="277">
        <v>3</v>
      </c>
    </row>
    <row r="120" spans="1:3" ht="15.75" x14ac:dyDescent="0.25">
      <c r="A120" s="276" t="s">
        <v>1239</v>
      </c>
      <c r="B120" s="276" t="s">
        <v>1240</v>
      </c>
      <c r="C120" s="277">
        <v>3</v>
      </c>
    </row>
    <row r="121" spans="1:3" ht="15.75" x14ac:dyDescent="0.25">
      <c r="A121" s="276" t="s">
        <v>1241</v>
      </c>
      <c r="B121" s="276" t="s">
        <v>1242</v>
      </c>
      <c r="C121" s="277">
        <v>5</v>
      </c>
    </row>
    <row r="122" spans="1:3" ht="15.75" x14ac:dyDescent="0.25">
      <c r="A122" s="276" t="s">
        <v>1243</v>
      </c>
      <c r="B122" s="276" t="s">
        <v>1244</v>
      </c>
      <c r="C122" s="277">
        <v>4</v>
      </c>
    </row>
    <row r="123" spans="1:3" ht="15.75" x14ac:dyDescent="0.25">
      <c r="A123" s="276" t="s">
        <v>1245</v>
      </c>
      <c r="B123" s="276" t="s">
        <v>1246</v>
      </c>
      <c r="C123" s="277">
        <v>3</v>
      </c>
    </row>
    <row r="124" spans="1:3" ht="31.5" x14ac:dyDescent="0.25">
      <c r="A124" s="276" t="s">
        <v>502</v>
      </c>
      <c r="B124" s="276" t="s">
        <v>1262</v>
      </c>
      <c r="C124" s="277">
        <v>5</v>
      </c>
    </row>
    <row r="125" spans="1:3" ht="31.5" x14ac:dyDescent="0.25">
      <c r="A125" s="276" t="s">
        <v>1329</v>
      </c>
      <c r="B125" s="276" t="s">
        <v>1072</v>
      </c>
      <c r="C125" s="277">
        <v>2</v>
      </c>
    </row>
    <row r="126" spans="1:3" ht="31.5" x14ac:dyDescent="0.25">
      <c r="A126" s="276" t="s">
        <v>1263</v>
      </c>
      <c r="B126" s="276" t="s">
        <v>1264</v>
      </c>
      <c r="C126" s="277">
        <v>4</v>
      </c>
    </row>
    <row r="127" spans="1:3" ht="31.5" x14ac:dyDescent="0.25">
      <c r="A127" s="276" t="s">
        <v>1265</v>
      </c>
      <c r="B127" s="276" t="s">
        <v>1266</v>
      </c>
      <c r="C127" s="277">
        <v>1</v>
      </c>
    </row>
    <row r="128" spans="1:3" ht="31.5" x14ac:dyDescent="0.25">
      <c r="A128" s="276" t="s">
        <v>1267</v>
      </c>
      <c r="B128" s="276" t="s">
        <v>1268</v>
      </c>
      <c r="C128" s="277">
        <v>6</v>
      </c>
    </row>
    <row r="129" spans="1:3" ht="31.5" x14ac:dyDescent="0.25">
      <c r="A129" s="276" t="s">
        <v>1269</v>
      </c>
      <c r="B129" s="276" t="s">
        <v>1270</v>
      </c>
      <c r="C129" s="277">
        <v>5</v>
      </c>
    </row>
    <row r="130" spans="1:3" ht="31.5" x14ac:dyDescent="0.25">
      <c r="A130" s="276" t="s">
        <v>1271</v>
      </c>
      <c r="B130" s="276" t="s">
        <v>1272</v>
      </c>
      <c r="C130" s="277">
        <v>3</v>
      </c>
    </row>
    <row r="131" spans="1:3" ht="31.5" x14ac:dyDescent="0.25">
      <c r="A131" s="276" t="s">
        <v>1273</v>
      </c>
      <c r="B131" s="276" t="s">
        <v>1274</v>
      </c>
      <c r="C131" s="277">
        <v>3</v>
      </c>
    </row>
    <row r="132" spans="1:3" ht="31.5" x14ac:dyDescent="0.25">
      <c r="A132" s="276" t="s">
        <v>1275</v>
      </c>
      <c r="B132" s="276" t="s">
        <v>1276</v>
      </c>
      <c r="C132" s="277">
        <v>4</v>
      </c>
    </row>
    <row r="133" spans="1:3" ht="31.5" x14ac:dyDescent="0.25">
      <c r="A133" s="276" t="s">
        <v>1277</v>
      </c>
      <c r="B133" s="276" t="s">
        <v>1278</v>
      </c>
      <c r="C133" s="277">
        <v>4</v>
      </c>
    </row>
    <row r="134" spans="1:3" ht="31.5" x14ac:dyDescent="0.25">
      <c r="A134" s="276" t="s">
        <v>1279</v>
      </c>
      <c r="B134" s="276" t="s">
        <v>1714</v>
      </c>
      <c r="C134" s="277">
        <v>6</v>
      </c>
    </row>
    <row r="135" spans="1:3" ht="15.75" x14ac:dyDescent="0.25">
      <c r="A135" s="276" t="s">
        <v>609</v>
      </c>
      <c r="B135" s="276" t="s">
        <v>1247</v>
      </c>
      <c r="C135" s="277">
        <v>3</v>
      </c>
    </row>
    <row r="136" spans="1:3" ht="31.5" x14ac:dyDescent="0.25">
      <c r="A136" s="276" t="s">
        <v>1280</v>
      </c>
      <c r="B136" s="276" t="s">
        <v>1281</v>
      </c>
      <c r="C136" s="277">
        <v>5</v>
      </c>
    </row>
    <row r="137" spans="1:3" ht="31.5" x14ac:dyDescent="0.25">
      <c r="A137" s="276" t="s">
        <v>1282</v>
      </c>
      <c r="B137" s="276" t="s">
        <v>1283</v>
      </c>
      <c r="C137" s="277">
        <v>6</v>
      </c>
    </row>
    <row r="138" spans="1:3" ht="31.5" x14ac:dyDescent="0.25">
      <c r="A138" s="276" t="s">
        <v>1284</v>
      </c>
      <c r="B138" s="276" t="s">
        <v>1285</v>
      </c>
      <c r="C138" s="277">
        <v>4</v>
      </c>
    </row>
    <row r="139" spans="1:3" ht="31.5" x14ac:dyDescent="0.25">
      <c r="A139" s="276" t="s">
        <v>1286</v>
      </c>
      <c r="B139" s="276" t="s">
        <v>1287</v>
      </c>
      <c r="C139" s="277">
        <v>5</v>
      </c>
    </row>
    <row r="140" spans="1:3" ht="31.5" x14ac:dyDescent="0.25">
      <c r="A140" s="276" t="s">
        <v>1288</v>
      </c>
      <c r="B140" s="276" t="s">
        <v>1289</v>
      </c>
      <c r="C140" s="277">
        <v>4</v>
      </c>
    </row>
    <row r="141" spans="1:3" ht="31.5" x14ac:dyDescent="0.25">
      <c r="A141" s="276" t="s">
        <v>1290</v>
      </c>
      <c r="B141" s="276" t="s">
        <v>1291</v>
      </c>
      <c r="C141" s="277">
        <v>4</v>
      </c>
    </row>
    <row r="142" spans="1:3" ht="31.5" x14ac:dyDescent="0.25">
      <c r="A142" s="276" t="s">
        <v>1292</v>
      </c>
      <c r="B142" s="276" t="s">
        <v>1293</v>
      </c>
      <c r="C142" s="277">
        <v>4</v>
      </c>
    </row>
    <row r="143" spans="1:3" ht="31.5" x14ac:dyDescent="0.25">
      <c r="A143" s="276" t="s">
        <v>1294</v>
      </c>
      <c r="B143" s="276" t="s">
        <v>1295</v>
      </c>
      <c r="C143" s="277">
        <v>5</v>
      </c>
    </row>
    <row r="144" spans="1:3" ht="31.5" x14ac:dyDescent="0.25">
      <c r="A144" s="276" t="s">
        <v>1296</v>
      </c>
      <c r="B144" s="276" t="s">
        <v>1297</v>
      </c>
      <c r="C144" s="277">
        <v>6</v>
      </c>
    </row>
    <row r="145" spans="1:3" ht="31.5" x14ac:dyDescent="0.25">
      <c r="A145" s="276" t="s">
        <v>1298</v>
      </c>
      <c r="B145" s="276" t="s">
        <v>1299</v>
      </c>
      <c r="C145" s="277">
        <v>5</v>
      </c>
    </row>
    <row r="146" spans="1:3" ht="15.75" x14ac:dyDescent="0.25">
      <c r="A146" s="276" t="s">
        <v>1248</v>
      </c>
      <c r="B146" s="276" t="s">
        <v>1249</v>
      </c>
      <c r="C146" s="277">
        <v>7</v>
      </c>
    </row>
    <row r="147" spans="1:3" ht="31.5" x14ac:dyDescent="0.25">
      <c r="A147" s="276" t="s">
        <v>1300</v>
      </c>
      <c r="B147" s="276" t="s">
        <v>1301</v>
      </c>
      <c r="C147" s="277">
        <v>6</v>
      </c>
    </row>
    <row r="148" spans="1:3" ht="31.5" x14ac:dyDescent="0.25">
      <c r="A148" s="276" t="s">
        <v>1302</v>
      </c>
      <c r="B148" s="276" t="s">
        <v>1303</v>
      </c>
      <c r="C148" s="277">
        <v>1</v>
      </c>
    </row>
    <row r="149" spans="1:3" ht="31.5" x14ac:dyDescent="0.25">
      <c r="A149" s="276" t="s">
        <v>1304</v>
      </c>
      <c r="B149" s="276" t="s">
        <v>1305</v>
      </c>
      <c r="C149" s="277">
        <v>6</v>
      </c>
    </row>
    <row r="150" spans="1:3" ht="31.5" x14ac:dyDescent="0.25">
      <c r="A150" s="276" t="s">
        <v>1306</v>
      </c>
      <c r="B150" s="276" t="s">
        <v>1307</v>
      </c>
      <c r="C150" s="277">
        <v>6</v>
      </c>
    </row>
    <row r="151" spans="1:3" ht="31.5" x14ac:dyDescent="0.25">
      <c r="A151" s="276" t="s">
        <v>1308</v>
      </c>
      <c r="B151" s="276" t="s">
        <v>1309</v>
      </c>
      <c r="C151" s="277">
        <v>6</v>
      </c>
    </row>
    <row r="152" spans="1:3" ht="31.5" x14ac:dyDescent="0.25">
      <c r="A152" s="276" t="s">
        <v>1032</v>
      </c>
      <c r="B152" s="276" t="s">
        <v>1310</v>
      </c>
      <c r="C152" s="277">
        <v>4</v>
      </c>
    </row>
    <row r="153" spans="1:3" ht="31.5" x14ac:dyDescent="0.25">
      <c r="A153" s="276" t="s">
        <v>1311</v>
      </c>
      <c r="B153" s="276" t="s">
        <v>1312</v>
      </c>
      <c r="C153" s="277">
        <v>6</v>
      </c>
    </row>
    <row r="154" spans="1:3" ht="31.5" x14ac:dyDescent="0.25">
      <c r="A154" s="276" t="s">
        <v>1313</v>
      </c>
      <c r="B154" s="276" t="s">
        <v>1314</v>
      </c>
      <c r="C154" s="277">
        <v>3</v>
      </c>
    </row>
    <row r="155" spans="1:3" ht="31.5" x14ac:dyDescent="0.25">
      <c r="A155" s="276" t="s">
        <v>1315</v>
      </c>
      <c r="B155" s="276" t="s">
        <v>1316</v>
      </c>
      <c r="C155" s="277">
        <v>4</v>
      </c>
    </row>
    <row r="156" spans="1:3" ht="31.5" x14ac:dyDescent="0.25">
      <c r="A156" s="276" t="s">
        <v>1317</v>
      </c>
      <c r="B156" s="276" t="s">
        <v>1318</v>
      </c>
      <c r="C156" s="277">
        <v>5</v>
      </c>
    </row>
    <row r="157" spans="1:3" ht="31.5" x14ac:dyDescent="0.25">
      <c r="A157" s="276" t="s">
        <v>1250</v>
      </c>
      <c r="B157" s="276" t="s">
        <v>1251</v>
      </c>
      <c r="C157" s="277">
        <v>3</v>
      </c>
    </row>
    <row r="158" spans="1:3" ht="31.5" x14ac:dyDescent="0.25">
      <c r="A158" s="276" t="s">
        <v>1319</v>
      </c>
      <c r="B158" s="276" t="s">
        <v>1320</v>
      </c>
      <c r="C158" s="277">
        <v>5</v>
      </c>
    </row>
    <row r="159" spans="1:3" ht="31.5" x14ac:dyDescent="0.25">
      <c r="A159" s="276" t="s">
        <v>1321</v>
      </c>
      <c r="B159" s="276" t="s">
        <v>1322</v>
      </c>
      <c r="C159" s="277">
        <v>5</v>
      </c>
    </row>
    <row r="160" spans="1:3" ht="31.5" x14ac:dyDescent="0.25">
      <c r="A160" s="276" t="s">
        <v>1323</v>
      </c>
      <c r="B160" s="276" t="s">
        <v>1324</v>
      </c>
      <c r="C160" s="277">
        <v>5</v>
      </c>
    </row>
    <row r="161" spans="1:3" ht="31.5" x14ac:dyDescent="0.25">
      <c r="A161" s="276" t="s">
        <v>1325</v>
      </c>
      <c r="B161" s="276" t="s">
        <v>1326</v>
      </c>
      <c r="C161" s="277">
        <v>5</v>
      </c>
    </row>
    <row r="162" spans="1:3" ht="31.5" x14ac:dyDescent="0.25">
      <c r="A162" s="276" t="s">
        <v>1327</v>
      </c>
      <c r="B162" s="276" t="s">
        <v>1328</v>
      </c>
      <c r="C162" s="277">
        <v>5</v>
      </c>
    </row>
    <row r="163" spans="1:3" ht="31.5" x14ac:dyDescent="0.25">
      <c r="A163" s="276" t="s">
        <v>1699</v>
      </c>
      <c r="B163" s="276" t="s">
        <v>1700</v>
      </c>
      <c r="C163" s="277">
        <v>5</v>
      </c>
    </row>
    <row r="164" spans="1:3" ht="31.5" x14ac:dyDescent="0.25">
      <c r="A164" s="276" t="s">
        <v>1701</v>
      </c>
      <c r="B164" s="276" t="s">
        <v>1702</v>
      </c>
      <c r="C164" s="277">
        <v>6</v>
      </c>
    </row>
    <row r="165" spans="1:3" ht="31.5" x14ac:dyDescent="0.25">
      <c r="A165" s="276" t="s">
        <v>1703</v>
      </c>
      <c r="B165" s="276" t="s">
        <v>1704</v>
      </c>
      <c r="C165" s="277">
        <v>4</v>
      </c>
    </row>
    <row r="166" spans="1:3" ht="31.5" x14ac:dyDescent="0.25">
      <c r="A166" s="276" t="s">
        <v>1705</v>
      </c>
      <c r="B166" s="276" t="s">
        <v>1743</v>
      </c>
      <c r="C166" s="277">
        <v>3</v>
      </c>
    </row>
    <row r="167" spans="1:3" ht="15.75" x14ac:dyDescent="0.25">
      <c r="A167" s="276" t="s">
        <v>1252</v>
      </c>
      <c r="B167" s="276" t="s">
        <v>1253</v>
      </c>
      <c r="C167" s="277">
        <v>6</v>
      </c>
    </row>
    <row r="168" spans="1:3" ht="31.5" x14ac:dyDescent="0.25">
      <c r="A168" s="276" t="s">
        <v>1254</v>
      </c>
      <c r="B168" s="276" t="s">
        <v>1255</v>
      </c>
      <c r="C168" s="277">
        <v>5</v>
      </c>
    </row>
    <row r="169" spans="1:3" ht="15.75" x14ac:dyDescent="0.25">
      <c r="A169" s="276" t="s">
        <v>1256</v>
      </c>
      <c r="B169" s="276" t="s">
        <v>1257</v>
      </c>
      <c r="C169" s="277">
        <v>3</v>
      </c>
    </row>
    <row r="170" spans="1:3" ht="15.75" x14ac:dyDescent="0.25">
      <c r="A170" s="276" t="s">
        <v>1258</v>
      </c>
      <c r="B170" s="276" t="s">
        <v>1259</v>
      </c>
      <c r="C170" s="277">
        <v>5</v>
      </c>
    </row>
    <row r="171" spans="1:3" ht="15.75" x14ac:dyDescent="0.25">
      <c r="A171" s="276" t="s">
        <v>1260</v>
      </c>
      <c r="B171" s="276" t="s">
        <v>1261</v>
      </c>
      <c r="C171" s="277">
        <v>5</v>
      </c>
    </row>
    <row r="172" spans="1:3" ht="15.75" x14ac:dyDescent="0.25">
      <c r="A172" s="276" t="s">
        <v>1330</v>
      </c>
      <c r="B172" s="276" t="s">
        <v>1331</v>
      </c>
      <c r="C172" s="277">
        <v>4</v>
      </c>
    </row>
    <row r="173" spans="1:3" ht="31.5" x14ac:dyDescent="0.25">
      <c r="A173" s="276" t="s">
        <v>1332</v>
      </c>
      <c r="B173" s="276" t="s">
        <v>1072</v>
      </c>
      <c r="C173" s="277">
        <v>2</v>
      </c>
    </row>
    <row r="174" spans="1:3" ht="15.75" x14ac:dyDescent="0.25">
      <c r="A174" s="276" t="s">
        <v>1333</v>
      </c>
      <c r="B174" s="276" t="s">
        <v>1334</v>
      </c>
      <c r="C174" s="277">
        <v>3</v>
      </c>
    </row>
    <row r="175" spans="1:3" ht="15.75" x14ac:dyDescent="0.25">
      <c r="A175" s="276" t="s">
        <v>1335</v>
      </c>
      <c r="B175" s="276" t="s">
        <v>1336</v>
      </c>
      <c r="C175" s="277">
        <v>3</v>
      </c>
    </row>
    <row r="176" spans="1:3" ht="15.75" x14ac:dyDescent="0.25">
      <c r="A176" s="276" t="s">
        <v>1337</v>
      </c>
      <c r="B176" s="276" t="s">
        <v>1338</v>
      </c>
      <c r="C176" s="277">
        <v>5</v>
      </c>
    </row>
    <row r="177" spans="1:3" ht="15.75" x14ac:dyDescent="0.25">
      <c r="A177" s="276" t="s">
        <v>1339</v>
      </c>
      <c r="B177" s="276" t="s">
        <v>1340</v>
      </c>
      <c r="C177" s="277">
        <v>5</v>
      </c>
    </row>
    <row r="178" spans="1:3" ht="15.75" x14ac:dyDescent="0.25">
      <c r="A178" s="276" t="s">
        <v>1341</v>
      </c>
      <c r="B178" s="276" t="s">
        <v>1342</v>
      </c>
      <c r="C178" s="277">
        <v>2</v>
      </c>
    </row>
    <row r="179" spans="1:3" ht="15.75" x14ac:dyDescent="0.25">
      <c r="A179" s="276" t="s">
        <v>1343</v>
      </c>
      <c r="B179" s="276" t="s">
        <v>1344</v>
      </c>
      <c r="C179" s="277">
        <v>3</v>
      </c>
    </row>
    <row r="180" spans="1:3" ht="15.75" x14ac:dyDescent="0.25">
      <c r="A180" s="276" t="s">
        <v>1345</v>
      </c>
      <c r="B180" s="276" t="s">
        <v>1346</v>
      </c>
      <c r="C180" s="277">
        <v>4</v>
      </c>
    </row>
    <row r="181" spans="1:3" ht="15.75" x14ac:dyDescent="0.25">
      <c r="A181" s="276" t="s">
        <v>1347</v>
      </c>
      <c r="B181" s="276" t="s">
        <v>1348</v>
      </c>
      <c r="C181" s="277">
        <v>2</v>
      </c>
    </row>
    <row r="182" spans="1:3" ht="15.75" x14ac:dyDescent="0.25">
      <c r="A182" s="276" t="s">
        <v>1349</v>
      </c>
      <c r="B182" s="276" t="s">
        <v>1706</v>
      </c>
      <c r="C182" s="277">
        <v>2</v>
      </c>
    </row>
    <row r="183" spans="1:3" ht="15.75" x14ac:dyDescent="0.25">
      <c r="A183" s="276" t="s">
        <v>1350</v>
      </c>
      <c r="B183" s="276" t="s">
        <v>1351</v>
      </c>
      <c r="C183" s="277">
        <v>5</v>
      </c>
    </row>
    <row r="184" spans="1:3" ht="31.5" x14ac:dyDescent="0.25">
      <c r="A184" s="276" t="s">
        <v>1352</v>
      </c>
      <c r="B184" s="276" t="s">
        <v>1072</v>
      </c>
      <c r="C184" s="277">
        <v>2</v>
      </c>
    </row>
    <row r="185" spans="1:3" ht="15.75" x14ac:dyDescent="0.25">
      <c r="A185" s="276" t="s">
        <v>1353</v>
      </c>
      <c r="B185" s="276" t="s">
        <v>1354</v>
      </c>
      <c r="C185" s="277">
        <v>3</v>
      </c>
    </row>
    <row r="186" spans="1:3" ht="31.5" x14ac:dyDescent="0.25">
      <c r="A186" s="276" t="s">
        <v>1355</v>
      </c>
      <c r="B186" s="276" t="s">
        <v>1356</v>
      </c>
      <c r="C186" s="277">
        <v>3</v>
      </c>
    </row>
    <row r="187" spans="1:3" ht="31.5" x14ac:dyDescent="0.25">
      <c r="A187" s="276" t="s">
        <v>1357</v>
      </c>
      <c r="B187" s="276" t="s">
        <v>1358</v>
      </c>
      <c r="C187" s="277">
        <v>3</v>
      </c>
    </row>
    <row r="188" spans="1:3" ht="15.75" x14ac:dyDescent="0.25">
      <c r="A188" s="276" t="s">
        <v>1359</v>
      </c>
      <c r="B188" s="276" t="s">
        <v>1360</v>
      </c>
      <c r="C188" s="277">
        <v>5</v>
      </c>
    </row>
    <row r="189" spans="1:3" ht="15.75" x14ac:dyDescent="0.25">
      <c r="A189" s="276" t="s">
        <v>1361</v>
      </c>
      <c r="B189" s="276" t="s">
        <v>1362</v>
      </c>
      <c r="C189" s="277">
        <v>4</v>
      </c>
    </row>
    <row r="190" spans="1:3" ht="31.5" x14ac:dyDescent="0.25">
      <c r="A190" s="276" t="s">
        <v>1363</v>
      </c>
      <c r="B190" s="276" t="s">
        <v>1072</v>
      </c>
      <c r="C190" s="277">
        <v>2</v>
      </c>
    </row>
    <row r="191" spans="1:3" ht="15.75" x14ac:dyDescent="0.25">
      <c r="A191" s="276" t="s">
        <v>1364</v>
      </c>
      <c r="B191" s="276" t="s">
        <v>1365</v>
      </c>
      <c r="C191" s="277">
        <v>1</v>
      </c>
    </row>
    <row r="192" spans="1:3" ht="15.75" x14ac:dyDescent="0.25">
      <c r="A192" s="276" t="s">
        <v>1366</v>
      </c>
      <c r="B192" s="276" t="s">
        <v>1367</v>
      </c>
      <c r="C192" s="277">
        <v>4</v>
      </c>
    </row>
    <row r="193" spans="1:3" ht="15.75" x14ac:dyDescent="0.25">
      <c r="A193" s="276" t="s">
        <v>1368</v>
      </c>
      <c r="B193" s="276" t="s">
        <v>1369</v>
      </c>
      <c r="C193" s="277">
        <v>3</v>
      </c>
    </row>
    <row r="194" spans="1:3" ht="15.75" x14ac:dyDescent="0.25">
      <c r="A194" s="276" t="s">
        <v>1370</v>
      </c>
      <c r="B194" s="276" t="s">
        <v>1962</v>
      </c>
      <c r="C194" s="277">
        <v>4</v>
      </c>
    </row>
    <row r="195" spans="1:3" ht="15.75" x14ac:dyDescent="0.25">
      <c r="A195" s="276" t="s">
        <v>1371</v>
      </c>
      <c r="B195" s="276" t="s">
        <v>1372</v>
      </c>
      <c r="C195" s="277">
        <v>4</v>
      </c>
    </row>
    <row r="196" spans="1:3" ht="15.75" x14ac:dyDescent="0.25">
      <c r="A196" s="276" t="s">
        <v>1373</v>
      </c>
      <c r="B196" s="276" t="s">
        <v>1374</v>
      </c>
      <c r="C196" s="277">
        <v>4</v>
      </c>
    </row>
    <row r="197" spans="1:3" ht="15.75" x14ac:dyDescent="0.25">
      <c r="A197" s="276" t="s">
        <v>1375</v>
      </c>
      <c r="B197" s="276" t="s">
        <v>1376</v>
      </c>
      <c r="C197" s="277">
        <v>2</v>
      </c>
    </row>
    <row r="198" spans="1:3" ht="15.75" x14ac:dyDescent="0.25">
      <c r="A198" s="276" t="s">
        <v>1377</v>
      </c>
      <c r="B198" s="276" t="s">
        <v>1378</v>
      </c>
      <c r="C198" s="277">
        <v>3</v>
      </c>
    </row>
    <row r="199" spans="1:3" ht="15.75" x14ac:dyDescent="0.25">
      <c r="A199" s="276" t="s">
        <v>1379</v>
      </c>
      <c r="B199" s="276" t="s">
        <v>1380</v>
      </c>
      <c r="C199" s="277">
        <v>4</v>
      </c>
    </row>
    <row r="200" spans="1:3" ht="15.75" x14ac:dyDescent="0.25">
      <c r="A200" s="276" t="s">
        <v>1381</v>
      </c>
      <c r="B200" s="276" t="s">
        <v>1382</v>
      </c>
      <c r="C200" s="277">
        <v>2</v>
      </c>
    </row>
    <row r="201" spans="1:3" ht="15.75" x14ac:dyDescent="0.25">
      <c r="A201" s="276" t="s">
        <v>1383</v>
      </c>
      <c r="B201" s="276" t="s">
        <v>1384</v>
      </c>
      <c r="C201" s="277">
        <v>4</v>
      </c>
    </row>
    <row r="202" spans="1:3" ht="15.75" x14ac:dyDescent="0.25">
      <c r="A202" s="276" t="s">
        <v>1385</v>
      </c>
      <c r="B202" s="276" t="s">
        <v>1386</v>
      </c>
      <c r="C202" s="277">
        <v>4</v>
      </c>
    </row>
    <row r="203" spans="1:3" ht="15.75" x14ac:dyDescent="0.25">
      <c r="A203" s="276" t="s">
        <v>1387</v>
      </c>
      <c r="B203" s="276" t="s">
        <v>1388</v>
      </c>
      <c r="C203" s="277">
        <v>4</v>
      </c>
    </row>
    <row r="204" spans="1:3" ht="31.5" x14ac:dyDescent="0.25">
      <c r="A204" s="276" t="s">
        <v>1389</v>
      </c>
      <c r="B204" s="276" t="s">
        <v>1390</v>
      </c>
      <c r="C204" s="277">
        <v>3</v>
      </c>
    </row>
    <row r="205" spans="1:3" ht="31.5" x14ac:dyDescent="0.25">
      <c r="A205" s="276" t="s">
        <v>1391</v>
      </c>
      <c r="B205" s="276" t="s">
        <v>1072</v>
      </c>
      <c r="C205" s="277">
        <v>2</v>
      </c>
    </row>
    <row r="206" spans="1:3" ht="31.5" x14ac:dyDescent="0.25">
      <c r="A206" s="276" t="s">
        <v>1392</v>
      </c>
      <c r="B206" s="276" t="s">
        <v>1393</v>
      </c>
      <c r="C206" s="277">
        <v>1</v>
      </c>
    </row>
    <row r="207" spans="1:3" ht="31.5" x14ac:dyDescent="0.25">
      <c r="A207" s="276" t="s">
        <v>1394</v>
      </c>
      <c r="B207" s="276" t="s">
        <v>1395</v>
      </c>
      <c r="C207" s="277">
        <v>4</v>
      </c>
    </row>
    <row r="208" spans="1:3" ht="31.5" x14ac:dyDescent="0.25">
      <c r="A208" s="276" t="s">
        <v>1396</v>
      </c>
      <c r="B208" s="276" t="s">
        <v>1397</v>
      </c>
      <c r="C208" s="277">
        <v>4</v>
      </c>
    </row>
    <row r="209" spans="1:3" ht="31.5" x14ac:dyDescent="0.25">
      <c r="A209" s="276" t="s">
        <v>1398</v>
      </c>
      <c r="B209" s="276" t="s">
        <v>1399</v>
      </c>
      <c r="C209" s="277">
        <v>4</v>
      </c>
    </row>
    <row r="210" spans="1:3" ht="31.5" x14ac:dyDescent="0.25">
      <c r="A210" s="276" t="s">
        <v>1400</v>
      </c>
      <c r="B210" s="276" t="s">
        <v>1401</v>
      </c>
      <c r="C210" s="277">
        <v>4</v>
      </c>
    </row>
    <row r="211" spans="1:3" ht="31.5" x14ac:dyDescent="0.25">
      <c r="A211" s="276" t="s">
        <v>1402</v>
      </c>
      <c r="B211" s="276" t="s">
        <v>1403</v>
      </c>
      <c r="C211" s="277">
        <v>2</v>
      </c>
    </row>
    <row r="212" spans="1:3" ht="31.5" x14ac:dyDescent="0.25">
      <c r="A212" s="276" t="s">
        <v>1404</v>
      </c>
      <c r="B212" s="276" t="s">
        <v>1405</v>
      </c>
      <c r="C212" s="277">
        <v>1</v>
      </c>
    </row>
    <row r="213" spans="1:3" ht="31.5" x14ac:dyDescent="0.25">
      <c r="A213" s="276" t="s">
        <v>1406</v>
      </c>
      <c r="B213" s="276" t="s">
        <v>1407</v>
      </c>
      <c r="C213" s="277">
        <v>1</v>
      </c>
    </row>
    <row r="214" spans="1:3" ht="31.5" x14ac:dyDescent="0.25">
      <c r="A214" s="276" t="s">
        <v>1873</v>
      </c>
      <c r="B214" s="276" t="s">
        <v>1874</v>
      </c>
      <c r="C214" s="277">
        <v>4</v>
      </c>
    </row>
    <row r="215" spans="1:3" ht="15.75" x14ac:dyDescent="0.25">
      <c r="A215" s="276" t="s">
        <v>1408</v>
      </c>
      <c r="B215" s="276" t="s">
        <v>1409</v>
      </c>
      <c r="C215" s="277">
        <v>7</v>
      </c>
    </row>
    <row r="216" spans="1:3" ht="15.75" x14ac:dyDescent="0.25">
      <c r="A216" s="276" t="s">
        <v>595</v>
      </c>
      <c r="B216" s="276" t="s">
        <v>1410</v>
      </c>
      <c r="C216" s="277">
        <v>5</v>
      </c>
    </row>
    <row r="217" spans="1:3" ht="15.75" x14ac:dyDescent="0.25">
      <c r="A217" s="276" t="s">
        <v>588</v>
      </c>
      <c r="B217" s="276" t="s">
        <v>1411</v>
      </c>
      <c r="C217" s="277">
        <v>6</v>
      </c>
    </row>
    <row r="218" spans="1:3" ht="15.75" x14ac:dyDescent="0.25">
      <c r="A218" s="276" t="s">
        <v>1412</v>
      </c>
      <c r="B218" s="276" t="s">
        <v>1413</v>
      </c>
      <c r="C218" s="277">
        <v>5</v>
      </c>
    </row>
    <row r="219" spans="1:3" ht="15.75" x14ac:dyDescent="0.25">
      <c r="A219" s="276" t="s">
        <v>1414</v>
      </c>
      <c r="B219" s="276" t="s">
        <v>1415</v>
      </c>
      <c r="C219" s="277">
        <v>2</v>
      </c>
    </row>
    <row r="220" spans="1:3" ht="15.75" x14ac:dyDescent="0.25">
      <c r="A220" s="276" t="s">
        <v>598</v>
      </c>
      <c r="B220" s="276" t="s">
        <v>1416</v>
      </c>
      <c r="C220" s="277">
        <v>3</v>
      </c>
    </row>
    <row r="221" spans="1:3" ht="15.75" x14ac:dyDescent="0.25">
      <c r="A221" s="276" t="s">
        <v>1417</v>
      </c>
      <c r="B221" s="276" t="s">
        <v>1418</v>
      </c>
      <c r="C221" s="277">
        <v>1</v>
      </c>
    </row>
    <row r="222" spans="1:3" ht="15.75" x14ac:dyDescent="0.25">
      <c r="A222" s="276" t="s">
        <v>1419</v>
      </c>
      <c r="B222" s="276" t="s">
        <v>1420</v>
      </c>
      <c r="C222" s="277">
        <v>7</v>
      </c>
    </row>
    <row r="223" spans="1:3" ht="15.75" x14ac:dyDescent="0.25">
      <c r="A223" s="276" t="s">
        <v>1421</v>
      </c>
      <c r="B223" s="276" t="s">
        <v>1422</v>
      </c>
      <c r="C223" s="277">
        <v>2</v>
      </c>
    </row>
    <row r="224" spans="1:3" ht="31.5" x14ac:dyDescent="0.25">
      <c r="A224" s="276" t="s">
        <v>1423</v>
      </c>
      <c r="B224" s="276" t="s">
        <v>1424</v>
      </c>
      <c r="C224" s="277">
        <v>5</v>
      </c>
    </row>
    <row r="225" spans="1:3" ht="31.5" x14ac:dyDescent="0.25">
      <c r="A225" s="276" t="s">
        <v>1425</v>
      </c>
      <c r="B225" s="276" t="s">
        <v>1072</v>
      </c>
      <c r="C225" s="277">
        <v>2</v>
      </c>
    </row>
    <row r="226" spans="1:3" ht="31.5" x14ac:dyDescent="0.25">
      <c r="A226" s="276" t="s">
        <v>499</v>
      </c>
      <c r="B226" s="276" t="s">
        <v>1426</v>
      </c>
      <c r="C226" s="277">
        <v>6</v>
      </c>
    </row>
    <row r="227" spans="1:3" ht="31.5" x14ac:dyDescent="0.25">
      <c r="A227" s="276" t="s">
        <v>591</v>
      </c>
      <c r="B227" s="276" t="s">
        <v>1427</v>
      </c>
      <c r="C227" s="277">
        <v>4</v>
      </c>
    </row>
    <row r="228" spans="1:3" ht="31.5" x14ac:dyDescent="0.25">
      <c r="A228" s="276" t="s">
        <v>1428</v>
      </c>
      <c r="B228" s="276" t="s">
        <v>1429</v>
      </c>
      <c r="C228" s="277">
        <v>6</v>
      </c>
    </row>
    <row r="229" spans="1:3" ht="31.5" x14ac:dyDescent="0.25">
      <c r="A229" s="276" t="s">
        <v>1430</v>
      </c>
      <c r="B229" s="276" t="s">
        <v>1431</v>
      </c>
      <c r="C229" s="277">
        <v>4</v>
      </c>
    </row>
    <row r="230" spans="1:3" ht="31.5" x14ac:dyDescent="0.25">
      <c r="A230" s="276" t="s">
        <v>1432</v>
      </c>
      <c r="B230" s="276" t="s">
        <v>1433</v>
      </c>
      <c r="C230" s="277">
        <v>6</v>
      </c>
    </row>
    <row r="231" spans="1:3" ht="31.5" x14ac:dyDescent="0.25">
      <c r="A231" s="276" t="s">
        <v>1434</v>
      </c>
      <c r="B231" s="276" t="s">
        <v>1435</v>
      </c>
      <c r="C231" s="277">
        <v>4</v>
      </c>
    </row>
    <row r="232" spans="1:3" ht="31.5" x14ac:dyDescent="0.25">
      <c r="A232" s="276" t="s">
        <v>1436</v>
      </c>
      <c r="B232" s="276" t="s">
        <v>1437</v>
      </c>
      <c r="C232" s="277">
        <v>7</v>
      </c>
    </row>
    <row r="233" spans="1:3" ht="31.5" x14ac:dyDescent="0.25">
      <c r="A233" s="276" t="s">
        <v>1438</v>
      </c>
      <c r="B233" s="276" t="s">
        <v>1439</v>
      </c>
      <c r="C233" s="277">
        <v>8</v>
      </c>
    </row>
    <row r="234" spans="1:3" ht="31.5" x14ac:dyDescent="0.25">
      <c r="A234" s="276" t="s">
        <v>1440</v>
      </c>
      <c r="B234" s="276" t="s">
        <v>1441</v>
      </c>
      <c r="C234" s="277">
        <v>6</v>
      </c>
    </row>
    <row r="235" spans="1:3" ht="31.5" x14ac:dyDescent="0.25">
      <c r="A235" s="276" t="s">
        <v>1442</v>
      </c>
      <c r="B235" s="276" t="s">
        <v>1443</v>
      </c>
      <c r="C235" s="277">
        <v>5</v>
      </c>
    </row>
    <row r="236" spans="1:3" ht="31.5" x14ac:dyDescent="0.25">
      <c r="A236" s="276" t="s">
        <v>1444</v>
      </c>
      <c r="B236" s="276" t="s">
        <v>1445</v>
      </c>
      <c r="C236" s="277">
        <v>6</v>
      </c>
    </row>
    <row r="237" spans="1:3" ht="31.5" x14ac:dyDescent="0.25">
      <c r="A237" s="276" t="s">
        <v>1446</v>
      </c>
      <c r="B237" s="276" t="s">
        <v>1447</v>
      </c>
      <c r="C237" s="277">
        <v>1</v>
      </c>
    </row>
    <row r="238" spans="1:3" ht="31.5" x14ac:dyDescent="0.25">
      <c r="A238" s="276" t="s">
        <v>1448</v>
      </c>
      <c r="B238" s="276" t="s">
        <v>1449</v>
      </c>
      <c r="C238" s="277">
        <v>4</v>
      </c>
    </row>
    <row r="239" spans="1:3" ht="15.75" x14ac:dyDescent="0.25">
      <c r="A239" s="276" t="s">
        <v>1450</v>
      </c>
      <c r="B239" s="276" t="s">
        <v>1451</v>
      </c>
      <c r="C239" s="277">
        <v>5</v>
      </c>
    </row>
    <row r="240" spans="1:3" ht="31.5" x14ac:dyDescent="0.25">
      <c r="A240" s="276" t="s">
        <v>1452</v>
      </c>
      <c r="B240" s="276" t="s">
        <v>1072</v>
      </c>
      <c r="C240" s="277">
        <v>2</v>
      </c>
    </row>
    <row r="241" spans="1:3" ht="15.75" x14ac:dyDescent="0.25">
      <c r="A241" s="276" t="s">
        <v>1453</v>
      </c>
      <c r="B241" s="276" t="s">
        <v>1454</v>
      </c>
      <c r="C241" s="277">
        <v>6</v>
      </c>
    </row>
    <row r="242" spans="1:3" ht="15.75" x14ac:dyDescent="0.25">
      <c r="A242" s="276" t="s">
        <v>1455</v>
      </c>
      <c r="B242" s="276" t="s">
        <v>1456</v>
      </c>
      <c r="C242" s="277">
        <v>5</v>
      </c>
    </row>
    <row r="243" spans="1:3" ht="31.5" x14ac:dyDescent="0.25">
      <c r="A243" s="276" t="s">
        <v>1457</v>
      </c>
      <c r="B243" s="276" t="s">
        <v>1458</v>
      </c>
      <c r="C243" s="277">
        <v>4</v>
      </c>
    </row>
    <row r="244" spans="1:3" ht="15.75" x14ac:dyDescent="0.25">
      <c r="A244" s="276" t="s">
        <v>1459</v>
      </c>
      <c r="B244" s="276" t="s">
        <v>1460</v>
      </c>
      <c r="C244" s="277">
        <v>5</v>
      </c>
    </row>
    <row r="245" spans="1:3" ht="15.75" x14ac:dyDescent="0.25">
      <c r="A245" s="276" t="s">
        <v>1461</v>
      </c>
      <c r="B245" s="276" t="s">
        <v>1462</v>
      </c>
      <c r="C245" s="277">
        <v>5</v>
      </c>
    </row>
    <row r="246" spans="1:3" ht="31.5" x14ac:dyDescent="0.25">
      <c r="A246" s="276" t="s">
        <v>1463</v>
      </c>
      <c r="B246" s="276" t="s">
        <v>1464</v>
      </c>
      <c r="C246" s="277">
        <v>4</v>
      </c>
    </row>
    <row r="247" spans="1:3" ht="15.75" x14ac:dyDescent="0.25">
      <c r="A247" s="276" t="s">
        <v>1465</v>
      </c>
      <c r="B247" s="276" t="s">
        <v>1466</v>
      </c>
      <c r="C247" s="277">
        <v>4</v>
      </c>
    </row>
    <row r="248" spans="1:3" ht="15.75" x14ac:dyDescent="0.25">
      <c r="A248" s="276" t="s">
        <v>1467</v>
      </c>
      <c r="B248" s="276" t="s">
        <v>1468</v>
      </c>
      <c r="C248" s="277">
        <v>5</v>
      </c>
    </row>
    <row r="249" spans="1:3" ht="15.75" x14ac:dyDescent="0.25">
      <c r="A249" s="276" t="s">
        <v>1469</v>
      </c>
      <c r="B249" s="276" t="s">
        <v>2099</v>
      </c>
      <c r="C249" s="277">
        <v>8</v>
      </c>
    </row>
    <row r="250" spans="1:3" ht="31.5" x14ac:dyDescent="0.25">
      <c r="A250" s="276" t="s">
        <v>1484</v>
      </c>
      <c r="B250" s="276" t="s">
        <v>1485</v>
      </c>
      <c r="C250" s="277">
        <v>4</v>
      </c>
    </row>
    <row r="251" spans="1:3" ht="31.5" x14ac:dyDescent="0.25">
      <c r="A251" s="276" t="s">
        <v>1470</v>
      </c>
      <c r="B251" s="276" t="s">
        <v>1072</v>
      </c>
      <c r="C251" s="277">
        <v>3</v>
      </c>
    </row>
    <row r="252" spans="1:3" ht="31.5" x14ac:dyDescent="0.25">
      <c r="A252" s="276" t="s">
        <v>1486</v>
      </c>
      <c r="B252" s="276" t="s">
        <v>1487</v>
      </c>
      <c r="C252" s="277">
        <v>5</v>
      </c>
    </row>
    <row r="253" spans="1:3" ht="31.5" x14ac:dyDescent="0.25">
      <c r="A253" s="276" t="s">
        <v>1488</v>
      </c>
      <c r="B253" s="276" t="s">
        <v>1715</v>
      </c>
      <c r="C253" s="277">
        <v>8</v>
      </c>
    </row>
    <row r="254" spans="1:3" ht="31.5" x14ac:dyDescent="0.25">
      <c r="A254" s="276" t="s">
        <v>1489</v>
      </c>
      <c r="B254" s="276" t="s">
        <v>1490</v>
      </c>
      <c r="C254" s="277">
        <v>5</v>
      </c>
    </row>
    <row r="255" spans="1:3" ht="31.5" x14ac:dyDescent="0.25">
      <c r="A255" s="276" t="s">
        <v>1491</v>
      </c>
      <c r="B255" s="276" t="s">
        <v>1492</v>
      </c>
      <c r="C255" s="277">
        <v>4</v>
      </c>
    </row>
    <row r="256" spans="1:3" ht="31.5" x14ac:dyDescent="0.25">
      <c r="A256" s="276" t="s">
        <v>1493</v>
      </c>
      <c r="B256" s="276" t="s">
        <v>1494</v>
      </c>
      <c r="C256" s="277">
        <v>4</v>
      </c>
    </row>
    <row r="257" spans="1:3" ht="31.5" x14ac:dyDescent="0.25">
      <c r="A257" s="276" t="s">
        <v>1495</v>
      </c>
      <c r="B257" s="276" t="s">
        <v>1496</v>
      </c>
      <c r="C257" s="277">
        <v>5</v>
      </c>
    </row>
    <row r="258" spans="1:3" ht="31.5" x14ac:dyDescent="0.25">
      <c r="A258" s="276" t="s">
        <v>1497</v>
      </c>
      <c r="B258" s="276" t="s">
        <v>1498</v>
      </c>
      <c r="C258" s="277">
        <v>6</v>
      </c>
    </row>
    <row r="259" spans="1:3" ht="31.5" x14ac:dyDescent="0.25">
      <c r="A259" s="276" t="s">
        <v>1499</v>
      </c>
      <c r="B259" s="276" t="s">
        <v>1500</v>
      </c>
      <c r="C259" s="277">
        <v>5</v>
      </c>
    </row>
    <row r="260" spans="1:3" ht="31.5" x14ac:dyDescent="0.25">
      <c r="A260" s="276" t="s">
        <v>1501</v>
      </c>
      <c r="B260" s="276" t="s">
        <v>1502</v>
      </c>
      <c r="C260" s="277">
        <v>6</v>
      </c>
    </row>
    <row r="261" spans="1:3" ht="15.75" x14ac:dyDescent="0.25">
      <c r="A261" s="276" t="s">
        <v>1471</v>
      </c>
      <c r="B261" s="276" t="s">
        <v>2100</v>
      </c>
      <c r="C261" s="277">
        <v>8</v>
      </c>
    </row>
    <row r="262" spans="1:3" ht="31.5" x14ac:dyDescent="0.25">
      <c r="A262" s="276" t="s">
        <v>2101</v>
      </c>
      <c r="B262" s="276" t="s">
        <v>2102</v>
      </c>
      <c r="C262" s="277">
        <v>7</v>
      </c>
    </row>
    <row r="263" spans="1:3" ht="15.75" x14ac:dyDescent="0.25">
      <c r="A263" s="276" t="s">
        <v>1472</v>
      </c>
      <c r="B263" s="276" t="s">
        <v>1473</v>
      </c>
      <c r="C263" s="277">
        <v>6</v>
      </c>
    </row>
    <row r="264" spans="1:3" ht="15.75" x14ac:dyDescent="0.25">
      <c r="A264" s="276" t="s">
        <v>1474</v>
      </c>
      <c r="B264" s="276" t="s">
        <v>1475</v>
      </c>
      <c r="C264" s="277">
        <v>8</v>
      </c>
    </row>
    <row r="265" spans="1:3" ht="15.75" x14ac:dyDescent="0.25">
      <c r="A265" s="276" t="s">
        <v>637</v>
      </c>
      <c r="B265" s="276" t="s">
        <v>1476</v>
      </c>
      <c r="C265" s="277">
        <v>4</v>
      </c>
    </row>
    <row r="266" spans="1:3" ht="15.75" x14ac:dyDescent="0.25">
      <c r="A266" s="276" t="s">
        <v>1477</v>
      </c>
      <c r="B266" s="276" t="s">
        <v>1478</v>
      </c>
      <c r="C266" s="277">
        <v>8</v>
      </c>
    </row>
    <row r="267" spans="1:3" ht="15.75" x14ac:dyDescent="0.25">
      <c r="A267" s="276" t="s">
        <v>500</v>
      </c>
      <c r="B267" s="276" t="s">
        <v>1479</v>
      </c>
      <c r="C267" s="277">
        <v>6</v>
      </c>
    </row>
    <row r="268" spans="1:3" ht="15.75" x14ac:dyDescent="0.25">
      <c r="A268" s="276" t="s">
        <v>1480</v>
      </c>
      <c r="B268" s="276" t="s">
        <v>1481</v>
      </c>
      <c r="C268" s="277">
        <v>6</v>
      </c>
    </row>
    <row r="269" spans="1:3" ht="15.75" x14ac:dyDescent="0.25">
      <c r="A269" s="276" t="s">
        <v>1482</v>
      </c>
      <c r="B269" s="276" t="s">
        <v>1483</v>
      </c>
      <c r="C269" s="277">
        <v>6</v>
      </c>
    </row>
    <row r="270" spans="1:3" ht="15.75" x14ac:dyDescent="0.25">
      <c r="A270" s="276" t="s">
        <v>1503</v>
      </c>
      <c r="B270" s="276" t="s">
        <v>1504</v>
      </c>
      <c r="C270" s="277">
        <v>4</v>
      </c>
    </row>
    <row r="271" spans="1:3" ht="31.5" x14ac:dyDescent="0.25">
      <c r="A271" s="276" t="s">
        <v>1505</v>
      </c>
      <c r="B271" s="276" t="s">
        <v>1072</v>
      </c>
      <c r="C271" s="277">
        <v>2</v>
      </c>
    </row>
    <row r="272" spans="1:3" ht="15.75" x14ac:dyDescent="0.25">
      <c r="A272" s="276" t="s">
        <v>1506</v>
      </c>
      <c r="B272" s="276" t="s">
        <v>1507</v>
      </c>
      <c r="C272" s="277">
        <v>2</v>
      </c>
    </row>
    <row r="273" spans="1:3" ht="15.75" x14ac:dyDescent="0.25">
      <c r="A273" s="276" t="s">
        <v>1508</v>
      </c>
      <c r="B273" s="276" t="s">
        <v>1509</v>
      </c>
      <c r="C273" s="277">
        <v>5</v>
      </c>
    </row>
    <row r="274" spans="1:3" ht="15.75" x14ac:dyDescent="0.25">
      <c r="A274" s="276" t="s">
        <v>1510</v>
      </c>
      <c r="B274" s="276" t="s">
        <v>1511</v>
      </c>
      <c r="C274" s="277">
        <v>5</v>
      </c>
    </row>
    <row r="275" spans="1:3" ht="15.75" x14ac:dyDescent="0.25">
      <c r="A275" s="276" t="s">
        <v>1512</v>
      </c>
      <c r="B275" s="276" t="s">
        <v>1513</v>
      </c>
      <c r="C275" s="277">
        <v>4</v>
      </c>
    </row>
    <row r="276" spans="1:3" ht="15.75" x14ac:dyDescent="0.25">
      <c r="A276" s="276" t="s">
        <v>1514</v>
      </c>
      <c r="B276" s="276" t="s">
        <v>1515</v>
      </c>
      <c r="C276" s="277">
        <v>4</v>
      </c>
    </row>
    <row r="277" spans="1:3" ht="15.75" x14ac:dyDescent="0.25">
      <c r="A277" s="276" t="s">
        <v>1516</v>
      </c>
      <c r="B277" s="276" t="s">
        <v>1517</v>
      </c>
      <c r="C277" s="277">
        <v>8</v>
      </c>
    </row>
    <row r="278" spans="1:3" ht="31.5" x14ac:dyDescent="0.25">
      <c r="A278" s="276" t="s">
        <v>1518</v>
      </c>
      <c r="B278" s="276" t="s">
        <v>1519</v>
      </c>
      <c r="C278" s="277">
        <v>7</v>
      </c>
    </row>
    <row r="279" spans="1:3" ht="31.5" x14ac:dyDescent="0.25">
      <c r="A279" s="276" t="s">
        <v>1520</v>
      </c>
      <c r="B279" s="276" t="s">
        <v>1521</v>
      </c>
      <c r="C279" s="277">
        <v>6</v>
      </c>
    </row>
    <row r="280" spans="1:3" ht="31.5" x14ac:dyDescent="0.25">
      <c r="A280" s="276" t="s">
        <v>1522</v>
      </c>
      <c r="B280" s="276" t="s">
        <v>1523</v>
      </c>
      <c r="C280" s="277">
        <v>8</v>
      </c>
    </row>
    <row r="281" spans="1:3" ht="31.5" x14ac:dyDescent="0.25">
      <c r="A281" s="276" t="s">
        <v>1524</v>
      </c>
      <c r="B281" s="276" t="s">
        <v>1525</v>
      </c>
      <c r="C281" s="277">
        <v>7</v>
      </c>
    </row>
    <row r="282" spans="1:3" ht="15.75" x14ac:dyDescent="0.25">
      <c r="A282" s="276" t="s">
        <v>1526</v>
      </c>
      <c r="B282" s="276" t="s">
        <v>1527</v>
      </c>
      <c r="C282" s="277">
        <v>6</v>
      </c>
    </row>
    <row r="283" spans="1:3" ht="15.75" x14ac:dyDescent="0.25">
      <c r="A283" s="276" t="s">
        <v>1528</v>
      </c>
      <c r="B283" s="276" t="s">
        <v>1529</v>
      </c>
      <c r="C283" s="277">
        <v>4</v>
      </c>
    </row>
    <row r="284" spans="1:3" ht="15.75" x14ac:dyDescent="0.25">
      <c r="A284" s="276" t="s">
        <v>1963</v>
      </c>
      <c r="B284" s="276" t="s">
        <v>1530</v>
      </c>
      <c r="C284" s="277">
        <v>4</v>
      </c>
    </row>
    <row r="285" spans="1:3" ht="15.75" x14ac:dyDescent="0.25">
      <c r="A285" s="276" t="s">
        <v>1531</v>
      </c>
      <c r="B285" s="276" t="s">
        <v>1532</v>
      </c>
      <c r="C285" s="277">
        <v>5</v>
      </c>
    </row>
    <row r="286" spans="1:3" ht="15.75" x14ac:dyDescent="0.25">
      <c r="A286" s="276" t="s">
        <v>1533</v>
      </c>
      <c r="B286" s="276" t="s">
        <v>1534</v>
      </c>
      <c r="C286" s="277">
        <v>1</v>
      </c>
    </row>
    <row r="287" spans="1:3" ht="15.75" x14ac:dyDescent="0.25">
      <c r="A287" s="276" t="s">
        <v>1535</v>
      </c>
      <c r="B287" s="276" t="s">
        <v>1536</v>
      </c>
      <c r="C287" s="277">
        <v>4</v>
      </c>
    </row>
    <row r="288" spans="1:3" ht="15.75" x14ac:dyDescent="0.25">
      <c r="A288" s="276" t="s">
        <v>1707</v>
      </c>
      <c r="B288" s="276" t="s">
        <v>1708</v>
      </c>
      <c r="C288" s="277">
        <v>7</v>
      </c>
    </row>
    <row r="289" spans="1:3" ht="15.75" x14ac:dyDescent="0.25">
      <c r="A289" s="276" t="s">
        <v>1537</v>
      </c>
      <c r="B289" s="276" t="s">
        <v>1538</v>
      </c>
      <c r="C289" s="277">
        <v>6</v>
      </c>
    </row>
    <row r="290" spans="1:3" ht="15.75" x14ac:dyDescent="0.25">
      <c r="A290" s="276" t="s">
        <v>1539</v>
      </c>
      <c r="B290" s="276" t="s">
        <v>1540</v>
      </c>
      <c r="C290" s="277">
        <v>5</v>
      </c>
    </row>
    <row r="291" spans="1:3" ht="15.75" x14ac:dyDescent="0.25">
      <c r="A291" s="276" t="s">
        <v>1541</v>
      </c>
      <c r="B291" s="276" t="s">
        <v>1542</v>
      </c>
      <c r="C291" s="277">
        <v>5</v>
      </c>
    </row>
    <row r="292" spans="1:3" ht="15.75" x14ac:dyDescent="0.25">
      <c r="A292" s="276" t="s">
        <v>1543</v>
      </c>
      <c r="B292" s="276" t="s">
        <v>1544</v>
      </c>
      <c r="C292" s="277">
        <v>3</v>
      </c>
    </row>
    <row r="293" spans="1:3" ht="15.75" x14ac:dyDescent="0.25">
      <c r="A293" s="276" t="s">
        <v>1545</v>
      </c>
      <c r="B293" s="276" t="s">
        <v>1546</v>
      </c>
      <c r="C293" s="277">
        <v>6</v>
      </c>
    </row>
    <row r="294" spans="1:3" ht="15.75" x14ac:dyDescent="0.25">
      <c r="A294" s="276" t="s">
        <v>1547</v>
      </c>
      <c r="B294" s="276" t="s">
        <v>1548</v>
      </c>
      <c r="C294" s="277">
        <v>5</v>
      </c>
    </row>
    <row r="295" spans="1:3" ht="15.75" x14ac:dyDescent="0.25">
      <c r="A295" s="276" t="s">
        <v>1549</v>
      </c>
      <c r="B295" s="276" t="s">
        <v>1550</v>
      </c>
      <c r="C295" s="277">
        <v>5</v>
      </c>
    </row>
    <row r="296" spans="1:3" ht="15.75" x14ac:dyDescent="0.25">
      <c r="A296" s="276" t="s">
        <v>1551</v>
      </c>
      <c r="B296" s="276" t="s">
        <v>1552</v>
      </c>
      <c r="C296" s="277">
        <v>6</v>
      </c>
    </row>
    <row r="297" spans="1:3" ht="15.75" x14ac:dyDescent="0.25">
      <c r="A297" s="276" t="s">
        <v>1553</v>
      </c>
      <c r="B297" s="276" t="s">
        <v>1554</v>
      </c>
      <c r="C297" s="277">
        <v>5</v>
      </c>
    </row>
    <row r="298" spans="1:3" ht="15.75" x14ac:dyDescent="0.25">
      <c r="A298" s="276" t="s">
        <v>1555</v>
      </c>
      <c r="B298" s="276" t="s">
        <v>1556</v>
      </c>
      <c r="C298" s="277">
        <v>5</v>
      </c>
    </row>
    <row r="299" spans="1:3" ht="31.5" x14ac:dyDescent="0.25">
      <c r="A299" s="276" t="s">
        <v>1557</v>
      </c>
      <c r="B299" s="276" t="s">
        <v>1072</v>
      </c>
      <c r="C299" s="277">
        <v>2</v>
      </c>
    </row>
    <row r="300" spans="1:3" ht="15.75" x14ac:dyDescent="0.25">
      <c r="A300" s="276" t="s">
        <v>1558</v>
      </c>
      <c r="B300" s="276" t="s">
        <v>1559</v>
      </c>
      <c r="C300" s="277">
        <v>1</v>
      </c>
    </row>
    <row r="301" spans="1:3" ht="15.75" x14ac:dyDescent="0.25">
      <c r="A301" s="276" t="s">
        <v>1560</v>
      </c>
      <c r="B301" s="276" t="s">
        <v>1561</v>
      </c>
      <c r="C301" s="277">
        <v>4</v>
      </c>
    </row>
    <row r="302" spans="1:3" ht="15.75" x14ac:dyDescent="0.25">
      <c r="A302" s="276" t="s">
        <v>1562</v>
      </c>
      <c r="B302" s="276" t="s">
        <v>1563</v>
      </c>
      <c r="C302" s="277">
        <v>5</v>
      </c>
    </row>
    <row r="303" spans="1:3" ht="15.75" x14ac:dyDescent="0.25">
      <c r="A303" s="276" t="s">
        <v>1564</v>
      </c>
      <c r="B303" s="276" t="s">
        <v>1565</v>
      </c>
      <c r="C303" s="277">
        <v>3</v>
      </c>
    </row>
    <row r="304" spans="1:3" ht="15.75" x14ac:dyDescent="0.25">
      <c r="A304" s="276" t="s">
        <v>708</v>
      </c>
      <c r="B304" s="276" t="s">
        <v>1566</v>
      </c>
      <c r="C304" s="277">
        <v>6</v>
      </c>
    </row>
    <row r="305" spans="1:3" ht="15.75" x14ac:dyDescent="0.25">
      <c r="A305" s="276" t="s">
        <v>1567</v>
      </c>
      <c r="B305" s="276" t="s">
        <v>1568</v>
      </c>
      <c r="C305" s="277">
        <v>4</v>
      </c>
    </row>
    <row r="306" spans="1:3" ht="15.75" x14ac:dyDescent="0.25">
      <c r="A306" s="276" t="s">
        <v>1569</v>
      </c>
      <c r="B306" s="276" t="s">
        <v>1570</v>
      </c>
      <c r="C306" s="277">
        <v>5</v>
      </c>
    </row>
    <row r="307" spans="1:3" ht="15.75" x14ac:dyDescent="0.25">
      <c r="A307" s="276" t="s">
        <v>1571</v>
      </c>
      <c r="B307" s="276" t="s">
        <v>1572</v>
      </c>
      <c r="C307" s="277">
        <v>4</v>
      </c>
    </row>
    <row r="308" spans="1:3" ht="15.75" x14ac:dyDescent="0.25">
      <c r="A308" s="276" t="s">
        <v>1573</v>
      </c>
      <c r="B308" s="276" t="s">
        <v>1716</v>
      </c>
      <c r="C308" s="277">
        <v>6</v>
      </c>
    </row>
    <row r="309" spans="1:3" ht="15.75" x14ac:dyDescent="0.25">
      <c r="A309" s="276" t="s">
        <v>1574</v>
      </c>
      <c r="B309" s="276" t="s">
        <v>1875</v>
      </c>
      <c r="C309" s="277">
        <v>6</v>
      </c>
    </row>
    <row r="310" spans="1:3" ht="15.75" x14ac:dyDescent="0.25">
      <c r="A310" s="276" t="s">
        <v>1575</v>
      </c>
      <c r="B310" s="276" t="s">
        <v>1576</v>
      </c>
      <c r="C310" s="277">
        <v>4</v>
      </c>
    </row>
    <row r="311" spans="1:3" ht="15.75" x14ac:dyDescent="0.25">
      <c r="A311" s="276" t="s">
        <v>1577</v>
      </c>
      <c r="B311" s="276" t="s">
        <v>1578</v>
      </c>
      <c r="C311" s="277">
        <v>6</v>
      </c>
    </row>
    <row r="312" spans="1:3" ht="15.75" x14ac:dyDescent="0.25">
      <c r="A312" s="276" t="s">
        <v>1579</v>
      </c>
      <c r="B312" s="276" t="s">
        <v>1580</v>
      </c>
      <c r="C312" s="277">
        <v>3</v>
      </c>
    </row>
    <row r="313" spans="1:3" ht="15.75" x14ac:dyDescent="0.25">
      <c r="A313" s="276" t="s">
        <v>1581</v>
      </c>
      <c r="B313" s="276" t="s">
        <v>1744</v>
      </c>
      <c r="C313" s="277">
        <v>5</v>
      </c>
    </row>
    <row r="314" spans="1:3" ht="15.75" x14ac:dyDescent="0.25">
      <c r="A314" s="276" t="s">
        <v>1582</v>
      </c>
      <c r="B314" s="276" t="s">
        <v>1583</v>
      </c>
      <c r="C314" s="277">
        <v>4</v>
      </c>
    </row>
    <row r="315" spans="1:3" ht="15.75" x14ac:dyDescent="0.25">
      <c r="A315" s="276" t="s">
        <v>1584</v>
      </c>
      <c r="B315" s="276" t="s">
        <v>1585</v>
      </c>
      <c r="C315" s="277">
        <v>3</v>
      </c>
    </row>
    <row r="316" spans="1:3" ht="15.75" x14ac:dyDescent="0.25">
      <c r="A316" s="276" t="s">
        <v>1586</v>
      </c>
      <c r="B316" s="276" t="s">
        <v>1587</v>
      </c>
      <c r="C316" s="277">
        <v>4</v>
      </c>
    </row>
    <row r="317" spans="1:3" ht="15.75" x14ac:dyDescent="0.25">
      <c r="A317" s="276" t="s">
        <v>1588</v>
      </c>
      <c r="B317" s="276" t="s">
        <v>1589</v>
      </c>
      <c r="C317" s="277">
        <v>5</v>
      </c>
    </row>
    <row r="318" spans="1:3" ht="15.75" x14ac:dyDescent="0.25">
      <c r="A318" s="276" t="s">
        <v>1590</v>
      </c>
      <c r="B318" s="276" t="s">
        <v>1591</v>
      </c>
      <c r="C318" s="277">
        <v>4</v>
      </c>
    </row>
    <row r="319" spans="1:3" ht="15.75" x14ac:dyDescent="0.25">
      <c r="A319" s="276" t="s">
        <v>1592</v>
      </c>
      <c r="B319" s="276" t="s">
        <v>1745</v>
      </c>
      <c r="C319" s="277">
        <v>5</v>
      </c>
    </row>
    <row r="320" spans="1:3" ht="15.75" x14ac:dyDescent="0.25">
      <c r="A320" s="276" t="s">
        <v>1593</v>
      </c>
      <c r="B320" s="276" t="s">
        <v>1594</v>
      </c>
      <c r="C320" s="277">
        <v>4</v>
      </c>
    </row>
    <row r="321" spans="1:3" ht="15.75" x14ac:dyDescent="0.25">
      <c r="A321" s="276" t="s">
        <v>1595</v>
      </c>
      <c r="B321" s="276" t="s">
        <v>1596</v>
      </c>
      <c r="C321" s="277">
        <v>4</v>
      </c>
    </row>
    <row r="322" spans="1:3" ht="15.75" x14ac:dyDescent="0.25">
      <c r="A322" s="276" t="s">
        <v>1597</v>
      </c>
      <c r="B322" s="276" t="s">
        <v>1964</v>
      </c>
      <c r="C322" s="277">
        <v>5</v>
      </c>
    </row>
    <row r="323" spans="1:3" ht="15.75" x14ac:dyDescent="0.25">
      <c r="A323" s="276" t="s">
        <v>1598</v>
      </c>
      <c r="B323" s="276" t="s">
        <v>1599</v>
      </c>
      <c r="C323" s="277">
        <v>6</v>
      </c>
    </row>
    <row r="324" spans="1:3" ht="15.75" x14ac:dyDescent="0.25">
      <c r="A324" s="276" t="s">
        <v>1600</v>
      </c>
      <c r="B324" s="276" t="s">
        <v>1601</v>
      </c>
      <c r="C324" s="277">
        <v>5</v>
      </c>
    </row>
    <row r="325" spans="1:3" ht="15.75" x14ac:dyDescent="0.25">
      <c r="A325" s="276" t="s">
        <v>1034</v>
      </c>
      <c r="B325" s="276" t="s">
        <v>1602</v>
      </c>
      <c r="C325" s="277">
        <v>5</v>
      </c>
    </row>
    <row r="326" spans="1:3" ht="15.75" x14ac:dyDescent="0.25">
      <c r="A326" s="276" t="s">
        <v>1709</v>
      </c>
      <c r="B326" s="276" t="s">
        <v>1710</v>
      </c>
      <c r="C326" s="277">
        <v>6</v>
      </c>
    </row>
    <row r="327" spans="1:3" ht="15.75" x14ac:dyDescent="0.25">
      <c r="A327" s="276" t="s">
        <v>1942</v>
      </c>
      <c r="B327" s="276" t="s">
        <v>1943</v>
      </c>
      <c r="C327" s="277">
        <v>5</v>
      </c>
    </row>
    <row r="328" spans="1:3" ht="15.75" x14ac:dyDescent="0.25">
      <c r="A328" s="276" t="s">
        <v>1944</v>
      </c>
      <c r="B328" s="276" t="s">
        <v>1945</v>
      </c>
      <c r="C328" s="277">
        <v>5</v>
      </c>
    </row>
    <row r="329" spans="1:3" ht="15.75" x14ac:dyDescent="0.25">
      <c r="A329" s="276" t="s">
        <v>1603</v>
      </c>
      <c r="B329" s="276" t="s">
        <v>1604</v>
      </c>
      <c r="C329" s="277">
        <v>6</v>
      </c>
    </row>
    <row r="330" spans="1:3" ht="15.75" x14ac:dyDescent="0.25">
      <c r="A330" s="276" t="s">
        <v>1605</v>
      </c>
      <c r="B330" s="276" t="s">
        <v>1606</v>
      </c>
      <c r="C330" s="277">
        <v>5</v>
      </c>
    </row>
    <row r="331" spans="1:3" ht="15.75" x14ac:dyDescent="0.25">
      <c r="A331" s="276" t="s">
        <v>1607</v>
      </c>
      <c r="B331" s="276" t="s">
        <v>1608</v>
      </c>
      <c r="C331" s="277">
        <v>6</v>
      </c>
    </row>
    <row r="332" spans="1:3" ht="15.75" x14ac:dyDescent="0.25">
      <c r="A332" s="276" t="s">
        <v>1609</v>
      </c>
      <c r="B332" s="276" t="s">
        <v>1610</v>
      </c>
      <c r="C332" s="277">
        <v>6</v>
      </c>
    </row>
    <row r="333" spans="1:3" ht="15.75" x14ac:dyDescent="0.25">
      <c r="A333" s="276" t="s">
        <v>1611</v>
      </c>
      <c r="B333" s="276" t="s">
        <v>1612</v>
      </c>
      <c r="C333" s="277">
        <v>4</v>
      </c>
    </row>
    <row r="334" spans="1:3" ht="15.75" x14ac:dyDescent="0.25">
      <c r="A334" s="276" t="s">
        <v>1613</v>
      </c>
      <c r="B334" s="276" t="s">
        <v>1614</v>
      </c>
      <c r="C334" s="277">
        <v>5</v>
      </c>
    </row>
    <row r="335" spans="1:3" ht="15.75" x14ac:dyDescent="0.25">
      <c r="A335" s="276" t="s">
        <v>1615</v>
      </c>
      <c r="B335" s="276" t="s">
        <v>1616</v>
      </c>
      <c r="C335" s="277">
        <v>4</v>
      </c>
    </row>
    <row r="336" spans="1:3" ht="15.75" x14ac:dyDescent="0.25">
      <c r="A336" s="276" t="s">
        <v>1617</v>
      </c>
      <c r="B336" s="276" t="s">
        <v>1618</v>
      </c>
      <c r="C336" s="277">
        <v>3</v>
      </c>
    </row>
    <row r="337" spans="1:3" ht="15.75" x14ac:dyDescent="0.25">
      <c r="A337" s="276" t="s">
        <v>1619</v>
      </c>
      <c r="B337" s="276" t="s">
        <v>1620</v>
      </c>
      <c r="C337" s="277">
        <v>2</v>
      </c>
    </row>
    <row r="338" spans="1:3" ht="15.75" x14ac:dyDescent="0.25">
      <c r="A338" s="276" t="s">
        <v>1621</v>
      </c>
      <c r="B338" s="276" t="s">
        <v>1622</v>
      </c>
      <c r="C338" s="277">
        <v>3</v>
      </c>
    </row>
    <row r="339" spans="1:3" ht="15.75" x14ac:dyDescent="0.25">
      <c r="A339" s="276" t="s">
        <v>1623</v>
      </c>
      <c r="B339" s="276" t="s">
        <v>1072</v>
      </c>
      <c r="C339" s="277">
        <v>2</v>
      </c>
    </row>
    <row r="340" spans="1:3" ht="15.75" x14ac:dyDescent="0.25">
      <c r="A340" s="276" t="s">
        <v>1624</v>
      </c>
      <c r="B340" s="276" t="s">
        <v>1625</v>
      </c>
      <c r="C340" s="277">
        <v>7</v>
      </c>
    </row>
    <row r="341" spans="1:3" ht="15.75" x14ac:dyDescent="0.25">
      <c r="A341" s="276" t="s">
        <v>1626</v>
      </c>
      <c r="B341" s="276" t="s">
        <v>1627</v>
      </c>
      <c r="C341" s="277">
        <v>6</v>
      </c>
    </row>
    <row r="342" spans="1:3" ht="15.75" x14ac:dyDescent="0.25">
      <c r="A342" s="276" t="s">
        <v>1628</v>
      </c>
      <c r="B342" s="276" t="s">
        <v>1629</v>
      </c>
      <c r="C342" s="277">
        <v>7</v>
      </c>
    </row>
    <row r="343" spans="1:3" ht="15.75" x14ac:dyDescent="0.25">
      <c r="A343" s="276" t="s">
        <v>1630</v>
      </c>
      <c r="B343" s="276" t="s">
        <v>1746</v>
      </c>
      <c r="C343" s="277">
        <v>5</v>
      </c>
    </row>
    <row r="344" spans="1:3" ht="15.75" x14ac:dyDescent="0.25">
      <c r="A344" s="276" t="s">
        <v>1965</v>
      </c>
      <c r="B344" s="276" t="s">
        <v>1966</v>
      </c>
      <c r="C344" s="277">
        <v>5</v>
      </c>
    </row>
    <row r="345" spans="1:3" ht="15.75" x14ac:dyDescent="0.25">
      <c r="A345" s="276" t="s">
        <v>1631</v>
      </c>
      <c r="B345" s="276" t="s">
        <v>1632</v>
      </c>
      <c r="C345" s="277">
        <v>6</v>
      </c>
    </row>
    <row r="346" spans="1:3" ht="15.75" x14ac:dyDescent="0.25">
      <c r="A346" s="276" t="s">
        <v>1633</v>
      </c>
      <c r="B346" s="276" t="s">
        <v>1634</v>
      </c>
      <c r="C346" s="277">
        <v>5</v>
      </c>
    </row>
    <row r="347" spans="1:3" ht="15.75" x14ac:dyDescent="0.25">
      <c r="A347" s="276" t="s">
        <v>1635</v>
      </c>
      <c r="B347" s="276" t="s">
        <v>1636</v>
      </c>
      <c r="C347" s="277">
        <v>4</v>
      </c>
    </row>
    <row r="348" spans="1:3" ht="15.75" x14ac:dyDescent="0.25">
      <c r="A348" s="276" t="s">
        <v>700</v>
      </c>
      <c r="B348" s="276" t="s">
        <v>1637</v>
      </c>
      <c r="C348" s="277">
        <v>2</v>
      </c>
    </row>
    <row r="349" spans="1:3" ht="15.75" x14ac:dyDescent="0.25">
      <c r="A349" s="276" t="s">
        <v>1638</v>
      </c>
      <c r="B349" s="276" t="s">
        <v>1639</v>
      </c>
      <c r="C349" s="277">
        <v>4</v>
      </c>
    </row>
    <row r="350" spans="1:3" ht="15.75" x14ac:dyDescent="0.25">
      <c r="A350" s="276" t="s">
        <v>1640</v>
      </c>
      <c r="B350" s="276" t="s">
        <v>1641</v>
      </c>
      <c r="C350" s="277">
        <v>4</v>
      </c>
    </row>
    <row r="351" spans="1:3" ht="15.75" x14ac:dyDescent="0.25">
      <c r="A351" s="276" t="s">
        <v>1642</v>
      </c>
      <c r="B351" s="276" t="s">
        <v>1643</v>
      </c>
      <c r="C351" s="277">
        <v>5</v>
      </c>
    </row>
    <row r="352" spans="1:3" ht="15.75" x14ac:dyDescent="0.25">
      <c r="A352" s="276" t="s">
        <v>1644</v>
      </c>
      <c r="B352" s="276" t="s">
        <v>1645</v>
      </c>
      <c r="C352" s="277">
        <v>2</v>
      </c>
    </row>
    <row r="353" spans="1:3" ht="15.75" x14ac:dyDescent="0.25">
      <c r="A353" s="276" t="s">
        <v>1646</v>
      </c>
      <c r="B353" s="276" t="s">
        <v>1647</v>
      </c>
      <c r="C353" s="277">
        <v>4</v>
      </c>
    </row>
    <row r="354" spans="1:3" ht="15.75" x14ac:dyDescent="0.25">
      <c r="A354" s="276" t="s">
        <v>1648</v>
      </c>
      <c r="B354" s="276" t="s">
        <v>1649</v>
      </c>
      <c r="C354" s="277">
        <v>4</v>
      </c>
    </row>
    <row r="355" spans="1:3" ht="15.75" x14ac:dyDescent="0.25">
      <c r="A355" s="276" t="s">
        <v>1650</v>
      </c>
      <c r="B355" s="276" t="s">
        <v>1651</v>
      </c>
      <c r="C355" s="277">
        <v>5</v>
      </c>
    </row>
    <row r="356" spans="1:3" ht="15.75" x14ac:dyDescent="0.25">
      <c r="A356" s="276" t="s">
        <v>711</v>
      </c>
      <c r="B356" s="276" t="s">
        <v>1652</v>
      </c>
      <c r="C356" s="277">
        <v>8</v>
      </c>
    </row>
    <row r="357" spans="1:3" ht="15.75" x14ac:dyDescent="0.25">
      <c r="A357" s="276" t="s">
        <v>1653</v>
      </c>
      <c r="B357" s="276" t="s">
        <v>1654</v>
      </c>
      <c r="C357" s="277">
        <v>3</v>
      </c>
    </row>
    <row r="358" spans="1:3" ht="15.75" x14ac:dyDescent="0.25">
      <c r="A358" s="276" t="s">
        <v>1655</v>
      </c>
      <c r="B358" s="276" t="s">
        <v>1656</v>
      </c>
      <c r="C358" s="277">
        <v>4</v>
      </c>
    </row>
    <row r="359" spans="1:3" ht="15.75" x14ac:dyDescent="0.25">
      <c r="A359" s="276" t="s">
        <v>1657</v>
      </c>
      <c r="B359" s="276" t="s">
        <v>1658</v>
      </c>
      <c r="C359" s="277">
        <v>4</v>
      </c>
    </row>
    <row r="360" spans="1:3" ht="31.5" x14ac:dyDescent="0.25">
      <c r="A360" s="276" t="s">
        <v>1659</v>
      </c>
      <c r="B360" s="276" t="s">
        <v>1660</v>
      </c>
      <c r="C360" s="277">
        <v>4</v>
      </c>
    </row>
    <row r="361" spans="1:3" ht="15.75" x14ac:dyDescent="0.25">
      <c r="A361" s="276" t="s">
        <v>1711</v>
      </c>
      <c r="B361" s="276" t="s">
        <v>1712</v>
      </c>
      <c r="C361" s="277">
        <v>5</v>
      </c>
    </row>
    <row r="362" spans="1:3" ht="15.75" x14ac:dyDescent="0.25">
      <c r="A362" s="276" t="s">
        <v>1747</v>
      </c>
      <c r="B362" s="276" t="s">
        <v>1748</v>
      </c>
      <c r="C362" s="277">
        <v>5</v>
      </c>
    </row>
    <row r="363" spans="1:3" ht="15.75" x14ac:dyDescent="0.25">
      <c r="A363" s="276" t="s">
        <v>1749</v>
      </c>
      <c r="B363" s="276" t="s">
        <v>1750</v>
      </c>
      <c r="C363" s="277">
        <v>5</v>
      </c>
    </row>
    <row r="364" spans="1:3" ht="15.75" x14ac:dyDescent="0.25">
      <c r="A364" s="276" t="s">
        <v>1946</v>
      </c>
      <c r="B364" s="276" t="s">
        <v>1947</v>
      </c>
      <c r="C364" s="277">
        <v>4</v>
      </c>
    </row>
    <row r="365" spans="1:3" ht="15.75" x14ac:dyDescent="0.25">
      <c r="A365" s="276" t="s">
        <v>1948</v>
      </c>
      <c r="B365" s="276" t="s">
        <v>1949</v>
      </c>
      <c r="C365" s="277">
        <v>6</v>
      </c>
    </row>
    <row r="366" spans="1:3" ht="15.75" x14ac:dyDescent="0.25">
      <c r="A366" s="276" t="s">
        <v>1661</v>
      </c>
      <c r="B366" s="276" t="s">
        <v>1662</v>
      </c>
      <c r="C366" s="277">
        <v>4</v>
      </c>
    </row>
    <row r="367" spans="1:3" ht="31.5" x14ac:dyDescent="0.25">
      <c r="A367" s="276" t="s">
        <v>1663</v>
      </c>
      <c r="B367" s="276" t="s">
        <v>1072</v>
      </c>
      <c r="C367" s="277">
        <v>2</v>
      </c>
    </row>
    <row r="368" spans="1:3" ht="15.75" x14ac:dyDescent="0.25">
      <c r="A368" s="276" t="s">
        <v>1664</v>
      </c>
      <c r="B368" s="276" t="s">
        <v>1665</v>
      </c>
      <c r="C368" s="277">
        <v>4</v>
      </c>
    </row>
    <row r="369" spans="1:3" ht="15.75" x14ac:dyDescent="0.25">
      <c r="A369" s="276" t="s">
        <v>1666</v>
      </c>
      <c r="B369" s="276" t="s">
        <v>1667</v>
      </c>
      <c r="C369" s="277">
        <v>1</v>
      </c>
    </row>
    <row r="370" spans="1:3" ht="15.75" x14ac:dyDescent="0.25">
      <c r="A370" s="276" t="s">
        <v>1668</v>
      </c>
      <c r="B370" s="276" t="s">
        <v>1669</v>
      </c>
      <c r="C370" s="277">
        <v>4</v>
      </c>
    </row>
    <row r="371" spans="1:3" ht="15.75" x14ac:dyDescent="0.25">
      <c r="A371" s="276" t="s">
        <v>1670</v>
      </c>
      <c r="B371" s="276" t="s">
        <v>1713</v>
      </c>
      <c r="C371" s="277">
        <v>3</v>
      </c>
    </row>
    <row r="372" spans="1:3" ht="15.75" x14ac:dyDescent="0.25">
      <c r="A372" s="276" t="s">
        <v>1671</v>
      </c>
      <c r="B372" s="276" t="s">
        <v>1717</v>
      </c>
      <c r="C372" s="277">
        <v>5</v>
      </c>
    </row>
    <row r="373" spans="1:3" ht="15.75" x14ac:dyDescent="0.25">
      <c r="A373" s="276" t="s">
        <v>1672</v>
      </c>
      <c r="B373" s="276" t="s">
        <v>1673</v>
      </c>
      <c r="C373" s="277">
        <v>4</v>
      </c>
    </row>
    <row r="374" spans="1:3" ht="15.75" x14ac:dyDescent="0.25">
      <c r="A374" s="276" t="s">
        <v>1674</v>
      </c>
      <c r="B374" s="276" t="s">
        <v>1675</v>
      </c>
      <c r="C374" s="277">
        <v>4</v>
      </c>
    </row>
    <row r="375" spans="1:3" ht="15.75" x14ac:dyDescent="0.25">
      <c r="A375" s="276" t="s">
        <v>1676</v>
      </c>
      <c r="B375" s="276" t="s">
        <v>1677</v>
      </c>
      <c r="C375" s="277">
        <v>5</v>
      </c>
    </row>
    <row r="376" spans="1:3" ht="15.75" x14ac:dyDescent="0.25">
      <c r="A376" s="276" t="s">
        <v>1751</v>
      </c>
      <c r="B376" s="276" t="s">
        <v>1752</v>
      </c>
      <c r="C376" s="277">
        <v>1</v>
      </c>
    </row>
    <row r="377" spans="1:3" ht="15.75" x14ac:dyDescent="0.25">
      <c r="A377" s="276" t="s">
        <v>1753</v>
      </c>
      <c r="B377" s="276" t="s">
        <v>1754</v>
      </c>
      <c r="C377" s="277">
        <v>1</v>
      </c>
    </row>
    <row r="378" spans="1:3" ht="31.5" x14ac:dyDescent="0.25">
      <c r="A378" s="276" t="s">
        <v>1755</v>
      </c>
      <c r="B378" s="276" t="s">
        <v>1072</v>
      </c>
      <c r="C378" s="277">
        <v>2</v>
      </c>
    </row>
    <row r="379" spans="1:3" ht="31.5" x14ac:dyDescent="0.25">
      <c r="A379" s="276" t="s">
        <v>1967</v>
      </c>
      <c r="B379" s="276" t="s">
        <v>1968</v>
      </c>
      <c r="C379" s="277">
        <v>1</v>
      </c>
    </row>
    <row r="380" spans="1:3" ht="31.5" x14ac:dyDescent="0.25">
      <c r="A380" s="276" t="s">
        <v>1969</v>
      </c>
      <c r="B380" s="276" t="s">
        <v>1970</v>
      </c>
      <c r="C380" s="277">
        <v>1</v>
      </c>
    </row>
    <row r="381" spans="1:3" ht="31.5" x14ac:dyDescent="0.25">
      <c r="A381" s="276" t="s">
        <v>1971</v>
      </c>
      <c r="B381" s="276" t="s">
        <v>1972</v>
      </c>
      <c r="C381" s="277">
        <v>1</v>
      </c>
    </row>
    <row r="382" spans="1:3" ht="31.5" x14ac:dyDescent="0.25">
      <c r="A382" s="276" t="s">
        <v>1973</v>
      </c>
      <c r="B382" s="276" t="s">
        <v>1974</v>
      </c>
      <c r="C382" s="277">
        <v>1</v>
      </c>
    </row>
    <row r="383" spans="1:3" ht="31.5" x14ac:dyDescent="0.25">
      <c r="A383" s="276" t="s">
        <v>1975</v>
      </c>
      <c r="B383" s="276" t="s">
        <v>1976</v>
      </c>
      <c r="C383" s="277">
        <v>1</v>
      </c>
    </row>
    <row r="384" spans="1:3" ht="31.5" x14ac:dyDescent="0.25">
      <c r="A384" s="276" t="s">
        <v>1977</v>
      </c>
      <c r="B384" s="276" t="s">
        <v>1978</v>
      </c>
      <c r="C384" s="277">
        <v>1</v>
      </c>
    </row>
    <row r="385" spans="1:3" ht="31.5" x14ac:dyDescent="0.25">
      <c r="A385" s="276" t="s">
        <v>1979</v>
      </c>
      <c r="B385" s="276" t="s">
        <v>1980</v>
      </c>
      <c r="C385" s="277">
        <v>1</v>
      </c>
    </row>
    <row r="386" spans="1:3" ht="31.5" x14ac:dyDescent="0.25">
      <c r="A386" s="276" t="s">
        <v>1981</v>
      </c>
      <c r="B386" s="276" t="s">
        <v>1982</v>
      </c>
      <c r="C386" s="277">
        <v>1</v>
      </c>
    </row>
    <row r="387" spans="1:3" ht="31.5" x14ac:dyDescent="0.25">
      <c r="A387" s="276" t="s">
        <v>1983</v>
      </c>
      <c r="B387" s="276" t="s">
        <v>1984</v>
      </c>
      <c r="C387" s="277">
        <v>1</v>
      </c>
    </row>
    <row r="388" spans="1:3" ht="15.75" x14ac:dyDescent="0.25">
      <c r="A388" s="276" t="s">
        <v>1756</v>
      </c>
      <c r="B388" s="276" t="s">
        <v>1757</v>
      </c>
      <c r="C388" s="277">
        <v>1</v>
      </c>
    </row>
    <row r="389" spans="1:3" ht="31.5" x14ac:dyDescent="0.25">
      <c r="A389" s="276" t="s">
        <v>2103</v>
      </c>
      <c r="B389" s="276" t="s">
        <v>2104</v>
      </c>
      <c r="C389" s="277">
        <v>1</v>
      </c>
    </row>
    <row r="390" spans="1:3" ht="31.5" x14ac:dyDescent="0.25">
      <c r="A390" s="276" t="s">
        <v>2105</v>
      </c>
      <c r="B390" s="276" t="s">
        <v>2106</v>
      </c>
      <c r="C390" s="277">
        <v>1</v>
      </c>
    </row>
    <row r="391" spans="1:3" ht="31.5" x14ac:dyDescent="0.25">
      <c r="A391" s="276" t="s">
        <v>2107</v>
      </c>
      <c r="B391" s="276" t="s">
        <v>2108</v>
      </c>
      <c r="C391" s="277">
        <v>1</v>
      </c>
    </row>
    <row r="392" spans="1:3" ht="31.5" x14ac:dyDescent="0.25">
      <c r="A392" s="276" t="s">
        <v>2109</v>
      </c>
      <c r="B392" s="276" t="s">
        <v>2110</v>
      </c>
      <c r="C392" s="277">
        <v>1</v>
      </c>
    </row>
    <row r="393" spans="1:3" ht="31.5" x14ac:dyDescent="0.25">
      <c r="A393" s="276" t="s">
        <v>2111</v>
      </c>
      <c r="B393" s="276" t="s">
        <v>2112</v>
      </c>
      <c r="C393" s="277">
        <v>1</v>
      </c>
    </row>
    <row r="394" spans="1:3" ht="31.5" x14ac:dyDescent="0.25">
      <c r="A394" s="276" t="s">
        <v>2394</v>
      </c>
      <c r="B394" s="276" t="s">
        <v>2395</v>
      </c>
      <c r="C394" s="277">
        <v>1</v>
      </c>
    </row>
    <row r="395" spans="1:3" ht="31.5" x14ac:dyDescent="0.25">
      <c r="A395" s="276" t="s">
        <v>2396</v>
      </c>
      <c r="B395" s="276" t="s">
        <v>2397</v>
      </c>
      <c r="C395" s="277">
        <v>1</v>
      </c>
    </row>
    <row r="396" spans="1:3" ht="31.5" x14ac:dyDescent="0.25">
      <c r="A396" s="276" t="s">
        <v>2398</v>
      </c>
      <c r="B396" s="276" t="s">
        <v>2399</v>
      </c>
      <c r="C396" s="277">
        <v>1</v>
      </c>
    </row>
    <row r="397" spans="1:3" ht="31.5" x14ac:dyDescent="0.25">
      <c r="A397" s="276" t="s">
        <v>2400</v>
      </c>
      <c r="B397" s="276" t="s">
        <v>2401</v>
      </c>
      <c r="C397" s="277">
        <v>1</v>
      </c>
    </row>
    <row r="398" spans="1:3" ht="31.5" x14ac:dyDescent="0.25">
      <c r="A398" s="276" t="s">
        <v>2402</v>
      </c>
      <c r="B398" s="276" t="s">
        <v>2403</v>
      </c>
      <c r="C398" s="277">
        <v>1</v>
      </c>
    </row>
    <row r="399" spans="1:3" ht="15.75" x14ac:dyDescent="0.25">
      <c r="A399" s="276" t="s">
        <v>1758</v>
      </c>
      <c r="B399" s="276" t="s">
        <v>1759</v>
      </c>
      <c r="C399" s="277">
        <v>1</v>
      </c>
    </row>
    <row r="400" spans="1:3" ht="31.5" x14ac:dyDescent="0.25">
      <c r="A400" s="276" t="s">
        <v>2404</v>
      </c>
      <c r="B400" s="276" t="s">
        <v>2405</v>
      </c>
      <c r="C400" s="277">
        <v>1</v>
      </c>
    </row>
    <row r="401" spans="1:3" ht="31.5" x14ac:dyDescent="0.25">
      <c r="A401" s="276" t="s">
        <v>2406</v>
      </c>
      <c r="B401" s="276" t="s">
        <v>2407</v>
      </c>
      <c r="C401" s="277">
        <v>1</v>
      </c>
    </row>
    <row r="402" spans="1:3" ht="31.5" x14ac:dyDescent="0.25">
      <c r="A402" s="276" t="s">
        <v>2480</v>
      </c>
      <c r="B402" s="276" t="s">
        <v>2481</v>
      </c>
      <c r="C402" s="277">
        <v>1</v>
      </c>
    </row>
    <row r="403" spans="1:3" ht="31.5" x14ac:dyDescent="0.25">
      <c r="A403" s="276" t="s">
        <v>2482</v>
      </c>
      <c r="B403" s="276" t="s">
        <v>2483</v>
      </c>
      <c r="C403" s="277">
        <v>1</v>
      </c>
    </row>
    <row r="404" spans="1:3" ht="31.5" x14ac:dyDescent="0.25">
      <c r="A404" s="276" t="s">
        <v>2484</v>
      </c>
      <c r="B404" s="276" t="s">
        <v>2485</v>
      </c>
      <c r="C404" s="277">
        <v>1</v>
      </c>
    </row>
    <row r="405" spans="1:3" ht="31.5" x14ac:dyDescent="0.25">
      <c r="A405" s="276" t="s">
        <v>2486</v>
      </c>
      <c r="B405" s="276" t="s">
        <v>2487</v>
      </c>
      <c r="C405" s="277">
        <v>1</v>
      </c>
    </row>
    <row r="406" spans="1:3" ht="31.5" x14ac:dyDescent="0.25">
      <c r="A406" s="276" t="s">
        <v>2488</v>
      </c>
      <c r="B406" s="276" t="s">
        <v>2489</v>
      </c>
      <c r="C406" s="277">
        <v>1</v>
      </c>
    </row>
    <row r="407" spans="1:3" ht="31.5" x14ac:dyDescent="0.25">
      <c r="A407" s="276" t="s">
        <v>2490</v>
      </c>
      <c r="B407" s="276" t="s">
        <v>2491</v>
      </c>
      <c r="C407" s="277">
        <v>1</v>
      </c>
    </row>
    <row r="408" spans="1:3" ht="31.5" x14ac:dyDescent="0.25">
      <c r="A408" s="276" t="s">
        <v>2492</v>
      </c>
      <c r="B408" s="276" t="s">
        <v>2493</v>
      </c>
      <c r="C408" s="277">
        <v>1</v>
      </c>
    </row>
    <row r="409" spans="1:3" ht="15.75" x14ac:dyDescent="0.25">
      <c r="A409" s="276" t="s">
        <v>1760</v>
      </c>
      <c r="B409" s="276" t="s">
        <v>1761</v>
      </c>
      <c r="C409" s="277">
        <v>1</v>
      </c>
    </row>
    <row r="410" spans="1:3" ht="15.75" x14ac:dyDescent="0.25">
      <c r="A410" s="276" t="s">
        <v>1762</v>
      </c>
      <c r="B410" s="276" t="s">
        <v>1763</v>
      </c>
      <c r="C410" s="277">
        <v>1</v>
      </c>
    </row>
    <row r="411" spans="1:3" ht="15.75" x14ac:dyDescent="0.25">
      <c r="A411" s="276" t="s">
        <v>1764</v>
      </c>
      <c r="B411" s="276" t="s">
        <v>1765</v>
      </c>
      <c r="C411" s="277">
        <v>1</v>
      </c>
    </row>
    <row r="412" spans="1:3" ht="15.75" x14ac:dyDescent="0.25">
      <c r="A412" s="276" t="s">
        <v>1766</v>
      </c>
      <c r="B412" s="276" t="s">
        <v>1767</v>
      </c>
      <c r="C412" s="277">
        <v>1</v>
      </c>
    </row>
    <row r="413" spans="1:3" ht="15.75" x14ac:dyDescent="0.25">
      <c r="A413" s="276" t="s">
        <v>1768</v>
      </c>
      <c r="B413" s="276" t="s">
        <v>1769</v>
      </c>
      <c r="C413" s="277">
        <v>1</v>
      </c>
    </row>
    <row r="414" spans="1:3" ht="15.75" x14ac:dyDescent="0.25">
      <c r="A414" s="276" t="s">
        <v>1770</v>
      </c>
      <c r="B414" s="276" t="s">
        <v>1771</v>
      </c>
      <c r="C414" s="277">
        <v>1</v>
      </c>
    </row>
    <row r="415" spans="1:3" ht="15.75" x14ac:dyDescent="0.25">
      <c r="A415" s="276" t="s">
        <v>1772</v>
      </c>
      <c r="B415" s="276" t="s">
        <v>1773</v>
      </c>
      <c r="C415" s="277">
        <v>1</v>
      </c>
    </row>
    <row r="416" spans="1:3" ht="15.75" x14ac:dyDescent="0.25">
      <c r="A416" s="276" t="s">
        <v>1774</v>
      </c>
      <c r="B416" s="276" t="s">
        <v>1775</v>
      </c>
      <c r="C416" s="277">
        <v>1</v>
      </c>
    </row>
    <row r="417" spans="1:3" ht="15.75" x14ac:dyDescent="0.25">
      <c r="A417" s="276" t="s">
        <v>1776</v>
      </c>
      <c r="B417" s="276" t="s">
        <v>1777</v>
      </c>
      <c r="C417" s="277">
        <v>1</v>
      </c>
    </row>
    <row r="418" spans="1:3" ht="15.75" x14ac:dyDescent="0.25">
      <c r="A418" s="276" t="s">
        <v>1778</v>
      </c>
      <c r="B418" s="276" t="s">
        <v>1779</v>
      </c>
      <c r="C418" s="277">
        <v>1</v>
      </c>
    </row>
    <row r="419" spans="1:3" ht="15.75" x14ac:dyDescent="0.25">
      <c r="A419" s="276" t="s">
        <v>1780</v>
      </c>
      <c r="B419" s="276" t="s">
        <v>1781</v>
      </c>
      <c r="C419" s="277">
        <v>1</v>
      </c>
    </row>
    <row r="420" spans="1:3" ht="15.75" x14ac:dyDescent="0.25">
      <c r="A420" s="276" t="s">
        <v>1782</v>
      </c>
      <c r="B420" s="276" t="s">
        <v>1783</v>
      </c>
      <c r="C420" s="277">
        <v>1</v>
      </c>
    </row>
    <row r="421" spans="1:3" ht="15.75" x14ac:dyDescent="0.25">
      <c r="A421" s="276" t="s">
        <v>1784</v>
      </c>
      <c r="B421" s="276" t="s">
        <v>1785</v>
      </c>
      <c r="C421" s="277">
        <v>1</v>
      </c>
    </row>
    <row r="422" spans="1:3" ht="15.75" x14ac:dyDescent="0.25">
      <c r="A422" s="276" t="s">
        <v>1786</v>
      </c>
      <c r="B422" s="276" t="s">
        <v>1787</v>
      </c>
      <c r="C422" s="277">
        <v>1</v>
      </c>
    </row>
    <row r="423" spans="1:3" ht="15.75" x14ac:dyDescent="0.25">
      <c r="A423" s="276" t="s">
        <v>1788</v>
      </c>
      <c r="B423" s="276" t="s">
        <v>1789</v>
      </c>
      <c r="C423" s="277">
        <v>1</v>
      </c>
    </row>
    <row r="424" spans="1:3" ht="15.75" x14ac:dyDescent="0.25">
      <c r="A424" s="276" t="s">
        <v>1790</v>
      </c>
      <c r="B424" s="276" t="s">
        <v>1791</v>
      </c>
      <c r="C424" s="277">
        <v>1</v>
      </c>
    </row>
    <row r="425" spans="1:3" ht="15.75" x14ac:dyDescent="0.25">
      <c r="A425" s="276" t="s">
        <v>1792</v>
      </c>
      <c r="B425" s="276" t="s">
        <v>1793</v>
      </c>
      <c r="C425" s="277">
        <v>1</v>
      </c>
    </row>
    <row r="426" spans="1:3" ht="15.75" x14ac:dyDescent="0.25">
      <c r="A426" s="276" t="s">
        <v>1794</v>
      </c>
      <c r="B426" s="276" t="s">
        <v>1795</v>
      </c>
      <c r="C426" s="277">
        <v>1</v>
      </c>
    </row>
    <row r="427" spans="1:3" ht="15.75" x14ac:dyDescent="0.25">
      <c r="A427" s="276" t="s">
        <v>1796</v>
      </c>
      <c r="B427" s="276" t="s">
        <v>1876</v>
      </c>
      <c r="C427" s="277">
        <v>1</v>
      </c>
    </row>
    <row r="428" spans="1:3" ht="15.75" x14ac:dyDescent="0.25">
      <c r="A428" s="276" t="s">
        <v>1797</v>
      </c>
      <c r="B428" s="276" t="s">
        <v>1798</v>
      </c>
      <c r="C428" s="277">
        <v>1</v>
      </c>
    </row>
    <row r="429" spans="1:3" ht="15.75" x14ac:dyDescent="0.25">
      <c r="A429" s="276" t="s">
        <v>1799</v>
      </c>
      <c r="B429" s="276" t="s">
        <v>1800</v>
      </c>
      <c r="C429" s="277">
        <v>1</v>
      </c>
    </row>
    <row r="430" spans="1:3" ht="15.75" x14ac:dyDescent="0.25">
      <c r="A430" s="276" t="s">
        <v>1801</v>
      </c>
      <c r="B430" s="276" t="s">
        <v>1802</v>
      </c>
      <c r="C430" s="277">
        <v>1</v>
      </c>
    </row>
    <row r="431" spans="1:3" ht="15.75" x14ac:dyDescent="0.25">
      <c r="A431" s="276" t="s">
        <v>1803</v>
      </c>
      <c r="B431" s="276" t="s">
        <v>1804</v>
      </c>
      <c r="C431" s="277">
        <v>1</v>
      </c>
    </row>
    <row r="432" spans="1:3" ht="15.75" x14ac:dyDescent="0.25">
      <c r="A432" s="276" t="s">
        <v>1805</v>
      </c>
      <c r="B432" s="276" t="s">
        <v>1806</v>
      </c>
      <c r="C432" s="277">
        <v>1</v>
      </c>
    </row>
    <row r="433" spans="1:3" ht="15.75" x14ac:dyDescent="0.25">
      <c r="A433" s="276" t="s">
        <v>1807</v>
      </c>
      <c r="B433" s="276" t="s">
        <v>1808</v>
      </c>
      <c r="C433" s="277">
        <v>1</v>
      </c>
    </row>
    <row r="434" spans="1:3" ht="15.75" x14ac:dyDescent="0.25">
      <c r="A434" s="276" t="s">
        <v>1809</v>
      </c>
      <c r="B434" s="276" t="s">
        <v>1810</v>
      </c>
      <c r="C434" s="277">
        <v>1</v>
      </c>
    </row>
    <row r="435" spans="1:3" ht="15.75" x14ac:dyDescent="0.25">
      <c r="A435" s="276" t="s">
        <v>1811</v>
      </c>
      <c r="B435" s="276" t="s">
        <v>1812</v>
      </c>
      <c r="C435" s="277">
        <v>1</v>
      </c>
    </row>
    <row r="436" spans="1:3" ht="15.75" x14ac:dyDescent="0.25">
      <c r="A436" s="276" t="s">
        <v>1813</v>
      </c>
      <c r="B436" s="276" t="s">
        <v>1814</v>
      </c>
      <c r="C436" s="277">
        <v>1</v>
      </c>
    </row>
    <row r="437" spans="1:3" ht="15.75" x14ac:dyDescent="0.25">
      <c r="A437" s="276" t="s">
        <v>1815</v>
      </c>
      <c r="B437" s="276" t="s">
        <v>1816</v>
      </c>
      <c r="C437" s="277">
        <v>1</v>
      </c>
    </row>
    <row r="438" spans="1:3" ht="15.75" x14ac:dyDescent="0.25">
      <c r="A438" s="276" t="s">
        <v>1817</v>
      </c>
      <c r="B438" s="276" t="s">
        <v>1877</v>
      </c>
      <c r="C438" s="277">
        <v>1</v>
      </c>
    </row>
    <row r="439" spans="1:3" ht="15.75" x14ac:dyDescent="0.25">
      <c r="A439" s="276" t="s">
        <v>1818</v>
      </c>
      <c r="B439" s="276" t="s">
        <v>1819</v>
      </c>
      <c r="C439" s="277">
        <v>1</v>
      </c>
    </row>
    <row r="440" spans="1:3" ht="15.75" x14ac:dyDescent="0.25">
      <c r="A440" s="276" t="s">
        <v>1820</v>
      </c>
      <c r="B440" s="276" t="s">
        <v>1821</v>
      </c>
      <c r="C440" s="277">
        <v>1</v>
      </c>
    </row>
    <row r="441" spans="1:3" ht="15.75" x14ac:dyDescent="0.25">
      <c r="A441" s="276" t="s">
        <v>1822</v>
      </c>
      <c r="B441" s="276" t="s">
        <v>1823</v>
      </c>
      <c r="C441" s="277">
        <v>1</v>
      </c>
    </row>
    <row r="442" spans="1:3" ht="15.75" x14ac:dyDescent="0.25">
      <c r="A442" s="276" t="s">
        <v>1824</v>
      </c>
      <c r="B442" s="276" t="s">
        <v>1825</v>
      </c>
      <c r="C442" s="277">
        <v>1</v>
      </c>
    </row>
    <row r="443" spans="1:3" ht="15.75" x14ac:dyDescent="0.25">
      <c r="A443" s="276" t="s">
        <v>1826</v>
      </c>
      <c r="B443" s="276" t="s">
        <v>1827</v>
      </c>
      <c r="C443" s="277">
        <v>1</v>
      </c>
    </row>
    <row r="444" spans="1:3" ht="15.75" x14ac:dyDescent="0.25">
      <c r="A444" s="276" t="s">
        <v>1828</v>
      </c>
      <c r="B444" s="276" t="s">
        <v>1829</v>
      </c>
      <c r="C444" s="277">
        <v>1</v>
      </c>
    </row>
    <row r="445" spans="1:3" ht="15.75" x14ac:dyDescent="0.25">
      <c r="A445" s="276" t="s">
        <v>1830</v>
      </c>
      <c r="B445" s="276" t="s">
        <v>1831</v>
      </c>
      <c r="C445" s="277">
        <v>1</v>
      </c>
    </row>
    <row r="446" spans="1:3" ht="15.75" x14ac:dyDescent="0.25">
      <c r="A446" s="276" t="s">
        <v>1832</v>
      </c>
      <c r="B446" s="276" t="s">
        <v>1833</v>
      </c>
      <c r="C446" s="277">
        <v>1</v>
      </c>
    </row>
    <row r="447" spans="1:3" ht="15.75" x14ac:dyDescent="0.25">
      <c r="A447" s="276" t="s">
        <v>1834</v>
      </c>
      <c r="B447" s="276" t="s">
        <v>1835</v>
      </c>
      <c r="C447" s="277">
        <v>1</v>
      </c>
    </row>
    <row r="448" spans="1:3" ht="15.75" x14ac:dyDescent="0.25">
      <c r="A448" s="276" t="s">
        <v>1836</v>
      </c>
      <c r="B448" s="276" t="s">
        <v>1837</v>
      </c>
      <c r="C448" s="277">
        <v>1</v>
      </c>
    </row>
    <row r="449" spans="1:3" ht="15.75" x14ac:dyDescent="0.25">
      <c r="A449" s="276" t="s">
        <v>1838</v>
      </c>
      <c r="B449" s="276" t="s">
        <v>1839</v>
      </c>
      <c r="C449" s="277">
        <v>1</v>
      </c>
    </row>
    <row r="450" spans="1:3" ht="15.75" x14ac:dyDescent="0.25">
      <c r="A450" s="276" t="s">
        <v>1840</v>
      </c>
      <c r="B450" s="276" t="s">
        <v>1841</v>
      </c>
      <c r="C450" s="277">
        <v>5</v>
      </c>
    </row>
    <row r="451" spans="1:3" ht="15.75" x14ac:dyDescent="0.25">
      <c r="A451" s="276" t="s">
        <v>1842</v>
      </c>
      <c r="B451" s="276" t="s">
        <v>1843</v>
      </c>
      <c r="C451" s="277">
        <v>4</v>
      </c>
    </row>
    <row r="452" spans="1:3" ht="15.75" x14ac:dyDescent="0.25">
      <c r="A452" s="276" t="s">
        <v>1844</v>
      </c>
      <c r="B452" s="276" t="s">
        <v>1845</v>
      </c>
      <c r="C452" s="277">
        <v>1</v>
      </c>
    </row>
    <row r="453" spans="1:3" ht="15.75" x14ac:dyDescent="0.25">
      <c r="A453" s="276" t="s">
        <v>1846</v>
      </c>
      <c r="B453" s="276" t="s">
        <v>1847</v>
      </c>
      <c r="C453" s="277">
        <v>1</v>
      </c>
    </row>
    <row r="454" spans="1:3" ht="15.75" x14ac:dyDescent="0.25">
      <c r="A454" s="276" t="s">
        <v>1848</v>
      </c>
      <c r="B454" s="276" t="s">
        <v>1849</v>
      </c>
      <c r="C454" s="277">
        <v>1</v>
      </c>
    </row>
    <row r="455" spans="1:3" ht="15.75" x14ac:dyDescent="0.25">
      <c r="A455" s="276" t="s">
        <v>1850</v>
      </c>
      <c r="B455" s="276" t="s">
        <v>1851</v>
      </c>
      <c r="C455" s="277">
        <v>1</v>
      </c>
    </row>
    <row r="456" spans="1:3" ht="15.75" x14ac:dyDescent="0.25">
      <c r="A456" s="276" t="s">
        <v>1852</v>
      </c>
      <c r="B456" s="276" t="s">
        <v>1853</v>
      </c>
      <c r="C456" s="277">
        <v>1</v>
      </c>
    </row>
    <row r="457" spans="1:3" ht="15.75" x14ac:dyDescent="0.25">
      <c r="A457" s="276" t="s">
        <v>1854</v>
      </c>
      <c r="B457" s="276" t="s">
        <v>1855</v>
      </c>
      <c r="C457" s="277">
        <v>1</v>
      </c>
    </row>
    <row r="458" spans="1:3" ht="15.75" x14ac:dyDescent="0.25">
      <c r="A458" s="276" t="s">
        <v>1856</v>
      </c>
      <c r="B458" s="276" t="s">
        <v>1857</v>
      </c>
      <c r="C458" s="277">
        <v>1</v>
      </c>
    </row>
    <row r="459" spans="1:3" ht="15.75" x14ac:dyDescent="0.25">
      <c r="A459" s="276" t="s">
        <v>1858</v>
      </c>
      <c r="B459" s="276" t="s">
        <v>1859</v>
      </c>
      <c r="C459" s="277">
        <v>1</v>
      </c>
    </row>
    <row r="460" spans="1:3" ht="15.75" x14ac:dyDescent="0.25">
      <c r="A460" s="276" t="s">
        <v>1878</v>
      </c>
      <c r="B460" s="276" t="s">
        <v>1879</v>
      </c>
      <c r="C460" s="277">
        <v>1</v>
      </c>
    </row>
    <row r="461" spans="1:3" ht="15.75" x14ac:dyDescent="0.25">
      <c r="A461" s="276" t="s">
        <v>1880</v>
      </c>
      <c r="B461" s="276" t="s">
        <v>1881</v>
      </c>
      <c r="C461" s="277">
        <v>1</v>
      </c>
    </row>
    <row r="462" spans="1:3" ht="15.75" x14ac:dyDescent="0.25">
      <c r="A462" s="276" t="s">
        <v>1882</v>
      </c>
      <c r="B462" s="276" t="s">
        <v>1883</v>
      </c>
      <c r="C462" s="277">
        <v>1</v>
      </c>
    </row>
    <row r="463" spans="1:3" ht="15.75" x14ac:dyDescent="0.25">
      <c r="A463" s="276" t="s">
        <v>1884</v>
      </c>
      <c r="B463" s="276" t="s">
        <v>1885</v>
      </c>
      <c r="C463" s="277">
        <v>1</v>
      </c>
    </row>
    <row r="464" spans="1:3" ht="15.75" x14ac:dyDescent="0.25">
      <c r="A464" s="276" t="s">
        <v>1886</v>
      </c>
      <c r="B464" s="276" t="s">
        <v>1887</v>
      </c>
      <c r="C464" s="277">
        <v>1</v>
      </c>
    </row>
    <row r="465" spans="1:3" ht="15.75" x14ac:dyDescent="0.25">
      <c r="A465" s="276" t="s">
        <v>1888</v>
      </c>
      <c r="B465" s="276" t="s">
        <v>1889</v>
      </c>
      <c r="C465" s="277">
        <v>8</v>
      </c>
    </row>
    <row r="466" spans="1:3" ht="15.75" x14ac:dyDescent="0.25">
      <c r="A466" s="276" t="s">
        <v>1890</v>
      </c>
      <c r="B466" s="276" t="s">
        <v>1891</v>
      </c>
      <c r="C466" s="277">
        <v>1</v>
      </c>
    </row>
    <row r="467" spans="1:3" ht="15.75" x14ac:dyDescent="0.25">
      <c r="A467" s="276" t="s">
        <v>1892</v>
      </c>
      <c r="B467" s="276" t="s">
        <v>1893</v>
      </c>
      <c r="C467" s="277">
        <v>1</v>
      </c>
    </row>
    <row r="468" spans="1:3" ht="15.75" x14ac:dyDescent="0.25">
      <c r="A468" s="276" t="s">
        <v>1894</v>
      </c>
      <c r="B468" s="276" t="s">
        <v>1895</v>
      </c>
      <c r="C468" s="277">
        <v>1</v>
      </c>
    </row>
    <row r="469" spans="1:3" ht="15.75" x14ac:dyDescent="0.25">
      <c r="A469" s="276" t="s">
        <v>1896</v>
      </c>
      <c r="B469" s="276" t="s">
        <v>1897</v>
      </c>
      <c r="C469" s="277">
        <v>1</v>
      </c>
    </row>
    <row r="470" spans="1:3" ht="15.75" x14ac:dyDescent="0.25">
      <c r="A470" s="276" t="s">
        <v>1898</v>
      </c>
      <c r="B470" s="276" t="s">
        <v>1899</v>
      </c>
      <c r="C470" s="277">
        <v>1</v>
      </c>
    </row>
    <row r="471" spans="1:3" ht="15.75" x14ac:dyDescent="0.25">
      <c r="A471" s="276" t="s">
        <v>1900</v>
      </c>
      <c r="B471" s="276" t="s">
        <v>1901</v>
      </c>
      <c r="C471" s="277">
        <v>1</v>
      </c>
    </row>
    <row r="472" spans="1:3" ht="15.75" x14ac:dyDescent="0.25">
      <c r="A472" s="276" t="s">
        <v>1902</v>
      </c>
      <c r="B472" s="276" t="s">
        <v>1903</v>
      </c>
      <c r="C472" s="277">
        <v>1</v>
      </c>
    </row>
    <row r="473" spans="1:3" ht="15.75" x14ac:dyDescent="0.25">
      <c r="A473" s="276" t="s">
        <v>1904</v>
      </c>
      <c r="B473" s="276" t="s">
        <v>1905</v>
      </c>
      <c r="C473" s="277">
        <v>1</v>
      </c>
    </row>
    <row r="474" spans="1:3" ht="15.75" x14ac:dyDescent="0.25">
      <c r="A474" s="276" t="s">
        <v>1906</v>
      </c>
      <c r="B474" s="276" t="s">
        <v>1907</v>
      </c>
      <c r="C474" s="277">
        <v>1</v>
      </c>
    </row>
    <row r="475" spans="1:3" ht="15.75" x14ac:dyDescent="0.25">
      <c r="A475" s="276" t="s">
        <v>1908</v>
      </c>
      <c r="B475" s="276" t="s">
        <v>1909</v>
      </c>
      <c r="C475" s="277">
        <v>1</v>
      </c>
    </row>
    <row r="476" spans="1:3" ht="15.75" x14ac:dyDescent="0.25">
      <c r="A476" s="276" t="s">
        <v>1910</v>
      </c>
      <c r="B476" s="276" t="s">
        <v>1911</v>
      </c>
      <c r="C476" s="277">
        <v>1</v>
      </c>
    </row>
    <row r="477" spans="1:3" ht="15.75" x14ac:dyDescent="0.25">
      <c r="A477" s="276" t="s">
        <v>1912</v>
      </c>
      <c r="B477" s="276" t="s">
        <v>1913</v>
      </c>
      <c r="C477" s="277">
        <v>1</v>
      </c>
    </row>
    <row r="478" spans="1:3" ht="15.75" x14ac:dyDescent="0.25">
      <c r="A478" s="276" t="s">
        <v>1914</v>
      </c>
      <c r="B478" s="276" t="s">
        <v>1915</v>
      </c>
      <c r="C478" s="277">
        <v>1</v>
      </c>
    </row>
    <row r="479" spans="1:3" ht="15.75" x14ac:dyDescent="0.25">
      <c r="A479" s="276" t="s">
        <v>1916</v>
      </c>
      <c r="B479" s="276" t="s">
        <v>1917</v>
      </c>
      <c r="C479" s="277">
        <v>1</v>
      </c>
    </row>
    <row r="480" spans="1:3" ht="15.75" x14ac:dyDescent="0.25">
      <c r="A480" s="276" t="s">
        <v>1918</v>
      </c>
      <c r="B480" s="276" t="s">
        <v>1919</v>
      </c>
      <c r="C480" s="277">
        <v>1</v>
      </c>
    </row>
    <row r="481" spans="1:3" ht="15.75" x14ac:dyDescent="0.25">
      <c r="A481" s="276" t="s">
        <v>1920</v>
      </c>
      <c r="B481" s="276" t="s">
        <v>1921</v>
      </c>
      <c r="C481" s="277">
        <v>1</v>
      </c>
    </row>
    <row r="482" spans="1:3" ht="15.75" x14ac:dyDescent="0.25">
      <c r="A482" s="276" t="s">
        <v>1922</v>
      </c>
      <c r="B482" s="276" t="s">
        <v>1923</v>
      </c>
      <c r="C482" s="277">
        <v>1</v>
      </c>
    </row>
    <row r="483" spans="1:3" ht="15.75" x14ac:dyDescent="0.25">
      <c r="A483" s="276" t="s">
        <v>1924</v>
      </c>
      <c r="B483" s="276" t="s">
        <v>1925</v>
      </c>
      <c r="C483" s="277">
        <v>1</v>
      </c>
    </row>
    <row r="484" spans="1:3" ht="15.75" x14ac:dyDescent="0.25">
      <c r="A484" s="276" t="s">
        <v>1926</v>
      </c>
      <c r="B484" s="276" t="s">
        <v>1927</v>
      </c>
      <c r="C484" s="277">
        <v>1</v>
      </c>
    </row>
    <row r="485" spans="1:3" ht="15.75" x14ac:dyDescent="0.25">
      <c r="A485" s="276" t="s">
        <v>1928</v>
      </c>
      <c r="B485" s="276" t="s">
        <v>1929</v>
      </c>
      <c r="C485" s="277">
        <v>1</v>
      </c>
    </row>
    <row r="486" spans="1:3" ht="15.75" x14ac:dyDescent="0.25">
      <c r="A486" s="276" t="s">
        <v>1930</v>
      </c>
      <c r="B486" s="276" t="s">
        <v>1931</v>
      </c>
      <c r="C486" s="277">
        <v>1</v>
      </c>
    </row>
    <row r="487" spans="1:3" ht="15.75" x14ac:dyDescent="0.25">
      <c r="A487" s="276" t="s">
        <v>1932</v>
      </c>
      <c r="B487" s="276" t="s">
        <v>1933</v>
      </c>
      <c r="C487" s="277">
        <v>1</v>
      </c>
    </row>
    <row r="488" spans="1:3" ht="15.75" x14ac:dyDescent="0.25">
      <c r="A488" s="276" t="s">
        <v>1934</v>
      </c>
      <c r="B488" s="276" t="s">
        <v>1935</v>
      </c>
      <c r="C488" s="277">
        <v>1</v>
      </c>
    </row>
    <row r="489" spans="1:3" ht="15.75" x14ac:dyDescent="0.25">
      <c r="A489" s="276" t="s">
        <v>1985</v>
      </c>
      <c r="B489" s="276" t="s">
        <v>1986</v>
      </c>
      <c r="C489" s="277">
        <v>1</v>
      </c>
    </row>
    <row r="490" spans="1:3" ht="15.75" x14ac:dyDescent="0.25">
      <c r="A490" s="276" t="s">
        <v>1860</v>
      </c>
      <c r="B490" s="276" t="s">
        <v>1861</v>
      </c>
      <c r="C490" s="277">
        <v>1</v>
      </c>
    </row>
    <row r="491" spans="1:3" ht="15.75" x14ac:dyDescent="0.25">
      <c r="A491" s="276" t="s">
        <v>1862</v>
      </c>
      <c r="B491" s="276" t="s">
        <v>1863</v>
      </c>
      <c r="C491" s="277">
        <v>1</v>
      </c>
    </row>
    <row r="492" spans="1:3" ht="15.75" x14ac:dyDescent="0.25">
      <c r="A492" s="276" t="s">
        <v>1864</v>
      </c>
      <c r="B492" s="276" t="s">
        <v>1865</v>
      </c>
      <c r="C492" s="277">
        <v>1</v>
      </c>
    </row>
    <row r="493" spans="1:3" ht="15.75" x14ac:dyDescent="0.25">
      <c r="A493" s="276" t="s">
        <v>1866</v>
      </c>
      <c r="B493" s="276" t="s">
        <v>1867</v>
      </c>
      <c r="C493" s="277">
        <v>1</v>
      </c>
    </row>
    <row r="494" spans="1:3" ht="15.75" x14ac:dyDescent="0.25">
      <c r="A494" s="276" t="s">
        <v>1987</v>
      </c>
      <c r="B494" s="276" t="s">
        <v>1988</v>
      </c>
      <c r="C494" s="277">
        <v>1</v>
      </c>
    </row>
    <row r="495" spans="1:3" ht="15.75" x14ac:dyDescent="0.25">
      <c r="A495" s="276" t="s">
        <v>1989</v>
      </c>
      <c r="B495" s="276" t="s">
        <v>1990</v>
      </c>
      <c r="C495" s="277">
        <v>1</v>
      </c>
    </row>
    <row r="496" spans="1:3" ht="15.75" x14ac:dyDescent="0.25">
      <c r="A496" s="276" t="s">
        <v>1991</v>
      </c>
      <c r="B496" s="276" t="s">
        <v>1992</v>
      </c>
      <c r="C496" s="277">
        <v>1</v>
      </c>
    </row>
    <row r="497" spans="1:3" ht="15.75" x14ac:dyDescent="0.25">
      <c r="A497" s="276" t="s">
        <v>1993</v>
      </c>
      <c r="B497" s="276" t="s">
        <v>1994</v>
      </c>
      <c r="C497" s="277">
        <v>1</v>
      </c>
    </row>
    <row r="498" spans="1:3" ht="15.75" x14ac:dyDescent="0.25">
      <c r="A498" s="276" t="s">
        <v>1995</v>
      </c>
      <c r="B498" s="276" t="s">
        <v>1996</v>
      </c>
      <c r="C498" s="277">
        <v>1</v>
      </c>
    </row>
    <row r="499" spans="1:3" ht="15.75" x14ac:dyDescent="0.25">
      <c r="A499" s="276" t="s">
        <v>1997</v>
      </c>
      <c r="B499" s="276" t="s">
        <v>1998</v>
      </c>
      <c r="C499" s="277">
        <v>1</v>
      </c>
    </row>
    <row r="500" spans="1:3" ht="15.75" x14ac:dyDescent="0.25">
      <c r="A500" s="276" t="s">
        <v>1999</v>
      </c>
      <c r="B500" s="276" t="s">
        <v>2000</v>
      </c>
      <c r="C500" s="277">
        <v>1</v>
      </c>
    </row>
    <row r="501" spans="1:3" ht="15.75" x14ac:dyDescent="0.25">
      <c r="A501" s="276" t="s">
        <v>2001</v>
      </c>
      <c r="B501" s="276" t="s">
        <v>2002</v>
      </c>
      <c r="C501" s="277">
        <v>1</v>
      </c>
    </row>
    <row r="502" spans="1:3" ht="15.75" x14ac:dyDescent="0.25">
      <c r="A502" s="276" t="s">
        <v>2003</v>
      </c>
      <c r="B502" s="276" t="s">
        <v>2004</v>
      </c>
      <c r="C502" s="277">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5" ma:contentTypeDescription="Create a new document." ma:contentTypeScope="" ma:versionID="ca3ff490c03f9df55f2d08fc263cb6e1">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b46639402445d4618f976e863307104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5EF50F0-7094-4E83-8C9A-31A4909CA5FE}">
  <ds:schemaRefs>
    <ds:schemaRef ds:uri="http://schemas.microsoft.com/sharepoint/v3/contenttype/forms"/>
  </ds:schemaRefs>
</ds:datastoreItem>
</file>

<file path=customXml/itemProps2.xml><?xml version="1.0" encoding="utf-8"?>
<ds:datastoreItem xmlns:ds="http://schemas.openxmlformats.org/officeDocument/2006/customXml" ds:itemID="{E3BF0726-0FFC-4B6E-83F2-B1D77F8AE0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11C10B-63FF-4D16-A337-CDC70D7671C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Dashboard</vt:lpstr>
      <vt:lpstr>Results</vt:lpstr>
      <vt:lpstr>Instructions</vt:lpstr>
      <vt:lpstr>Gen Test Cases</vt:lpstr>
      <vt:lpstr>DB2 v9.7 Test Cases</vt:lpstr>
      <vt:lpstr>DB2 v10 Test Cases</vt:lpstr>
      <vt:lpstr>Change Log</vt:lpstr>
      <vt:lpstr>Issue Code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Department of Treasury</cp:lastModifiedBy>
  <dcterms:created xsi:type="dcterms:W3CDTF">2014-11-17T05:09:03Z</dcterms:created>
  <dcterms:modified xsi:type="dcterms:W3CDTF">2021-04-05T16:20:51Z</dcterms:modified>
</cp:coreProperties>
</file>