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JRHLB\Downloads\"/>
    </mc:Choice>
  </mc:AlternateContent>
  <xr:revisionPtr revIDLastSave="0" documentId="8_{36D036BA-8C53-4CA0-A29B-732EE74288B0}" xr6:coauthVersionLast="47" xr6:coauthVersionMax="47" xr10:uidLastSave="{00000000-0000-0000-0000-000000000000}"/>
  <bookViews>
    <workbookView xWindow="-110" yWindow="-110" windowWidth="19420" windowHeight="10420" tabRatio="700" activeTab="1" xr2:uid="{00000000-000D-0000-FFFF-FFFF00000000}"/>
  </bookViews>
  <sheets>
    <sheet name="Dashboard" sheetId="5" r:id="rId1"/>
    <sheet name="Results" sheetId="4" r:id="rId2"/>
    <sheet name="Instructions" sheetId="6" r:id="rId3"/>
    <sheet name="Gen Test Cases" sheetId="9" r:id="rId4"/>
    <sheet name="DB2 v11 Test Cases" sheetId="12" r:id="rId5"/>
    <sheet name="DB2 v13 for z_OS Test Cases " sheetId="13" r:id="rId6"/>
    <sheet name="Change Log" sheetId="7" r:id="rId7"/>
    <sheet name="New Release Changes" sheetId="14" r:id="rId8"/>
    <sheet name="Issue Code Table" sheetId="11" r:id="rId9"/>
  </sheets>
  <definedNames>
    <definedName name="_xlnm._FilterDatabase" localSheetId="4" hidden="1">'DB2 v11 Test Cases'!$A$2:$AA$204</definedName>
    <definedName name="_xlnm._FilterDatabase" localSheetId="5" hidden="1">'DB2 v13 for z_OS Test Cases '!$A$2:$AA$80</definedName>
    <definedName name="_xlnm._FilterDatabase" localSheetId="3" hidden="1">'Gen Test Cases'!$A$2:$AA$27</definedName>
    <definedName name="_xlnm._FilterDatabase" localSheetId="8" hidden="1">'Issue Code Table'!$A$1:$U$527</definedName>
    <definedName name="_xlnm._FilterDatabase" localSheetId="7" hidden="1">'New Release Changes'!$A$2:$D$5</definedName>
    <definedName name="_xlnm.Print_Area" localSheetId="7">'New Release Changes'!$A$1:$D$3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2" i="4" l="1"/>
  <c r="M32" i="4"/>
  <c r="E32" i="4"/>
  <c r="D32" i="4"/>
  <c r="C32" i="4"/>
  <c r="B32" i="4"/>
  <c r="K41" i="4"/>
  <c r="K40" i="4"/>
  <c r="K37" i="4"/>
  <c r="K36" i="4"/>
  <c r="O13" i="4"/>
  <c r="M13" i="4"/>
  <c r="E13" i="4"/>
  <c r="D13" i="4"/>
  <c r="C13" i="4"/>
  <c r="B13" i="4"/>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N32" i="4" l="1"/>
  <c r="J36" i="4" s="1"/>
  <c r="F32" i="4"/>
  <c r="AA204" i="12"/>
  <c r="AA202" i="12"/>
  <c r="AA201" i="12"/>
  <c r="AA200" i="12"/>
  <c r="AA199" i="12"/>
  <c r="AA198" i="12"/>
  <c r="AA197" i="12"/>
  <c r="AA196" i="12"/>
  <c r="AA195" i="12"/>
  <c r="AA194" i="12"/>
  <c r="AA193" i="12"/>
  <c r="AA192" i="12"/>
  <c r="AA191" i="12"/>
  <c r="AA190" i="12"/>
  <c r="AA186" i="12"/>
  <c r="AA182" i="12"/>
  <c r="AA181" i="12"/>
  <c r="AA180" i="12"/>
  <c r="AA179" i="12"/>
  <c r="AA178" i="12"/>
  <c r="AA177" i="12"/>
  <c r="AA176" i="12"/>
  <c r="AA175" i="12"/>
  <c r="AA174" i="12"/>
  <c r="AA173" i="12"/>
  <c r="AA172" i="12"/>
  <c r="AA171" i="12"/>
  <c r="AA170" i="12"/>
  <c r="AA169" i="12"/>
  <c r="AA168" i="12"/>
  <c r="AA167" i="12"/>
  <c r="AA166" i="12"/>
  <c r="AA165" i="12"/>
  <c r="AA164" i="12"/>
  <c r="AA163" i="12"/>
  <c r="AA162" i="12"/>
  <c r="AA161" i="12"/>
  <c r="AA160" i="12"/>
  <c r="AA159" i="12"/>
  <c r="AA148" i="12"/>
  <c r="AA147" i="12"/>
  <c r="AA146" i="12"/>
  <c r="AA145" i="12"/>
  <c r="AA144" i="12"/>
  <c r="AA143" i="12"/>
  <c r="AA142" i="12"/>
  <c r="AA141" i="12"/>
  <c r="AA140" i="12"/>
  <c r="AA139" i="12"/>
  <c r="AA138" i="12"/>
  <c r="AA137" i="12"/>
  <c r="AA136" i="12"/>
  <c r="AA135" i="12"/>
  <c r="AA134" i="12"/>
  <c r="AA133" i="12"/>
  <c r="AA132" i="12"/>
  <c r="AA131" i="12"/>
  <c r="AA130" i="12"/>
  <c r="AA129" i="12"/>
  <c r="AA128" i="12"/>
  <c r="AA127" i="12"/>
  <c r="AA126" i="12"/>
  <c r="AA125" i="12"/>
  <c r="AA124" i="12"/>
  <c r="AA123" i="12"/>
  <c r="AA122" i="12"/>
  <c r="AA121" i="12"/>
  <c r="AA120" i="12"/>
  <c r="AA119" i="12"/>
  <c r="AA118" i="12"/>
  <c r="AA117" i="12"/>
  <c r="AA116" i="12"/>
  <c r="AA115" i="12"/>
  <c r="AA114" i="12"/>
  <c r="AA113" i="12"/>
  <c r="AA112" i="12"/>
  <c r="AA111" i="12"/>
  <c r="AA110" i="12"/>
  <c r="AA109" i="12"/>
  <c r="AA108" i="12"/>
  <c r="AA107" i="12"/>
  <c r="AA106" i="12"/>
  <c r="AA105" i="12"/>
  <c r="AA104" i="12"/>
  <c r="AA103" i="12"/>
  <c r="AA102" i="12"/>
  <c r="AA101" i="12"/>
  <c r="AA100" i="12"/>
  <c r="AA99" i="12"/>
  <c r="AA98" i="12"/>
  <c r="AA97" i="12"/>
  <c r="AA96" i="12"/>
  <c r="AA95" i="12"/>
  <c r="AA94" i="12"/>
  <c r="AA93" i="12"/>
  <c r="AA92" i="12"/>
  <c r="AA91" i="12"/>
  <c r="AA90" i="12"/>
  <c r="AA89" i="12"/>
  <c r="AA88" i="12"/>
  <c r="AA87" i="12"/>
  <c r="AA86" i="12"/>
  <c r="AA85" i="12"/>
  <c r="AA84" i="12"/>
  <c r="AA83" i="12"/>
  <c r="AA82" i="12"/>
  <c r="AA81" i="12"/>
  <c r="AA80" i="12"/>
  <c r="AA79" i="12"/>
  <c r="AA78" i="12"/>
  <c r="AA77" i="12"/>
  <c r="AA76" i="12"/>
  <c r="AA75" i="12"/>
  <c r="AA74" i="12"/>
  <c r="AA73" i="12"/>
  <c r="AA72" i="12"/>
  <c r="AA71" i="12"/>
  <c r="AA70" i="12"/>
  <c r="AA69" i="12"/>
  <c r="AA68" i="12"/>
  <c r="AA67" i="12"/>
  <c r="AA66" i="12"/>
  <c r="AA65" i="12"/>
  <c r="AA64" i="12"/>
  <c r="AA63" i="12"/>
  <c r="AA62" i="12"/>
  <c r="AA61" i="12"/>
  <c r="AA60" i="12"/>
  <c r="AA59" i="12"/>
  <c r="AA58" i="12"/>
  <c r="AA57" i="12"/>
  <c r="AA56" i="12"/>
  <c r="AA55" i="12"/>
  <c r="AA54" i="12"/>
  <c r="AA53" i="12"/>
  <c r="AA52" i="12"/>
  <c r="AA51" i="12"/>
  <c r="AA50" i="12"/>
  <c r="AA49" i="12"/>
  <c r="AA48" i="12"/>
  <c r="AA47" i="12"/>
  <c r="AA46" i="12"/>
  <c r="AA45" i="12"/>
  <c r="AA44" i="12"/>
  <c r="AA43" i="12"/>
  <c r="AA42" i="12"/>
  <c r="AA41" i="12"/>
  <c r="AA40" i="12"/>
  <c r="AA39" i="12"/>
  <c r="AA38" i="12"/>
  <c r="AA37" i="12"/>
  <c r="AA28" i="12"/>
  <c r="AA25" i="12"/>
  <c r="AA24" i="12"/>
  <c r="AA23" i="12"/>
  <c r="AA22" i="12"/>
  <c r="AA21" i="12"/>
  <c r="AA20" i="12"/>
  <c r="AA19" i="12"/>
  <c r="AA18" i="12"/>
  <c r="AA17" i="12"/>
  <c r="AA16" i="12"/>
  <c r="AA15" i="12"/>
  <c r="AA14" i="12"/>
  <c r="AA11" i="12"/>
  <c r="AA10" i="12"/>
  <c r="AA7" i="12"/>
  <c r="AA5" i="12"/>
  <c r="AA4" i="12"/>
  <c r="AA3" i="13"/>
  <c r="AA158" i="12"/>
  <c r="AA157" i="12"/>
  <c r="AA156" i="12"/>
  <c r="AA155" i="12"/>
  <c r="AA154" i="12"/>
  <c r="AA153" i="12"/>
  <c r="AA152" i="12"/>
  <c r="AA151" i="12"/>
  <c r="AA150" i="12"/>
  <c r="AA185" i="12"/>
  <c r="AA184" i="12"/>
  <c r="AA183" i="12"/>
  <c r="AA149" i="12"/>
  <c r="AA36" i="12"/>
  <c r="AA35" i="12"/>
  <c r="AA34" i="12"/>
  <c r="AA33" i="12"/>
  <c r="AA32" i="12"/>
  <c r="AA31" i="12"/>
  <c r="AA30" i="12"/>
  <c r="AA29" i="12"/>
  <c r="AA27" i="12"/>
  <c r="AA26" i="12"/>
  <c r="AA13" i="12"/>
  <c r="AA12" i="12"/>
  <c r="AA9" i="12"/>
  <c r="AA8" i="12"/>
  <c r="AA6" i="12"/>
  <c r="AA3" i="12"/>
  <c r="AA4" i="9"/>
  <c r="AA5" i="9"/>
  <c r="AA6" i="9"/>
  <c r="AA7" i="9"/>
  <c r="AA8" i="9"/>
  <c r="AA9" i="9"/>
  <c r="AA10" i="9"/>
  <c r="AA11" i="9"/>
  <c r="AA12" i="9"/>
  <c r="AA13" i="9"/>
  <c r="AA14" i="9"/>
  <c r="AA15" i="9"/>
  <c r="AA16" i="9"/>
  <c r="AA17" i="9"/>
  <c r="AA18" i="9"/>
  <c r="AA19" i="9"/>
  <c r="AA20" i="9"/>
  <c r="AA21" i="9"/>
  <c r="AA22" i="9"/>
  <c r="AA23" i="9"/>
  <c r="AA24" i="9"/>
  <c r="AA25" i="9"/>
  <c r="AA26" i="9"/>
  <c r="AA27" i="9"/>
  <c r="AA3" i="9"/>
  <c r="K22" i="4"/>
  <c r="K21" i="4"/>
  <c r="K18" i="4"/>
  <c r="K17" i="4"/>
  <c r="F37" i="4" l="1"/>
  <c r="F38" i="4"/>
  <c r="F39" i="4"/>
  <c r="F40" i="4"/>
  <c r="F43" i="4"/>
  <c r="F41" i="4"/>
  <c r="F42" i="4"/>
  <c r="E37" i="4"/>
  <c r="E38" i="4"/>
  <c r="E39" i="4"/>
  <c r="E40" i="4"/>
  <c r="E41" i="4"/>
  <c r="E42" i="4"/>
  <c r="E43" i="4"/>
  <c r="D37" i="4"/>
  <c r="I37" i="4" s="1"/>
  <c r="D38" i="4"/>
  <c r="I38" i="4" s="1"/>
  <c r="D39" i="4"/>
  <c r="I39" i="4" s="1"/>
  <c r="D40" i="4"/>
  <c r="I40" i="4" s="1"/>
  <c r="D41" i="4"/>
  <c r="I41" i="4" s="1"/>
  <c r="D42" i="4"/>
  <c r="I42" i="4" s="1"/>
  <c r="D43" i="4"/>
  <c r="I43" i="4" s="1"/>
  <c r="C37" i="4"/>
  <c r="C38" i="4"/>
  <c r="C39" i="4"/>
  <c r="C40" i="4"/>
  <c r="C41" i="4"/>
  <c r="C42" i="4"/>
  <c r="C43" i="4"/>
  <c r="F36" i="4"/>
  <c r="E36" i="4"/>
  <c r="D36" i="4"/>
  <c r="C36" i="4"/>
  <c r="J40" i="4"/>
  <c r="E18" i="4"/>
  <c r="E19" i="4"/>
  <c r="E20" i="4"/>
  <c r="E21" i="4"/>
  <c r="E22" i="4"/>
  <c r="E23" i="4"/>
  <c r="E24" i="4"/>
  <c r="D18" i="4"/>
  <c r="I18" i="4" s="1"/>
  <c r="D19" i="4"/>
  <c r="I19" i="4" s="1"/>
  <c r="D20" i="4"/>
  <c r="I20" i="4" s="1"/>
  <c r="D21" i="4"/>
  <c r="I21" i="4" s="1"/>
  <c r="D22" i="4"/>
  <c r="I22" i="4" s="1"/>
  <c r="D23" i="4"/>
  <c r="I23" i="4" s="1"/>
  <c r="D24" i="4"/>
  <c r="I24" i="4" s="1"/>
  <c r="C18" i="4"/>
  <c r="C19" i="4"/>
  <c r="C20" i="4"/>
  <c r="C21" i="4"/>
  <c r="C22" i="4"/>
  <c r="C23" i="4"/>
  <c r="C24" i="4"/>
  <c r="F18" i="4"/>
  <c r="F19" i="4"/>
  <c r="F20" i="4"/>
  <c r="F21" i="4"/>
  <c r="F22" i="4"/>
  <c r="F23" i="4"/>
  <c r="F24" i="4"/>
  <c r="E17" i="4"/>
  <c r="F17" i="4"/>
  <c r="D17" i="4"/>
  <c r="I17" i="4" s="1"/>
  <c r="C17" i="4"/>
  <c r="N13" i="4"/>
  <c r="J17" i="4" s="1"/>
  <c r="J21" i="4"/>
  <c r="F13" i="4"/>
  <c r="H42" i="4" l="1"/>
  <c r="H41" i="4"/>
  <c r="H43" i="4"/>
  <c r="H38" i="4"/>
  <c r="H37" i="4"/>
  <c r="H36" i="4"/>
  <c r="H40" i="4"/>
  <c r="H39" i="4"/>
  <c r="H23" i="4"/>
  <c r="H19" i="4"/>
  <c r="H22" i="4"/>
  <c r="H21" i="4"/>
  <c r="H24" i="4"/>
  <c r="H20" i="4"/>
  <c r="H18" i="4"/>
  <c r="H17" i="4"/>
  <c r="D25" i="4" l="1"/>
  <c r="G13" i="4" s="1"/>
  <c r="I36" i="4"/>
  <c r="D44" i="4" s="1"/>
  <c r="G32" i="4" s="1"/>
</calcChain>
</file>

<file path=xl/sharedStrings.xml><?xml version="1.0" encoding="utf-8"?>
<sst xmlns="http://schemas.openxmlformats.org/spreadsheetml/2006/main" count="6618" uniqueCount="4457">
  <si>
    <t>Internal Revenue Service</t>
  </si>
  <si>
    <t>Office of Safeguards</t>
  </si>
  <si>
    <t xml:space="preserve"> ▪ SCSEM Subject: DB2 for z/OS</t>
  </si>
  <si>
    <t xml:space="preserve"> ▪ SCSEM Subject: DB2 for Linux, Unix, and Windows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</si>
  <si>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</si>
  <si>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</si>
  <si>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</si>
  <si>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</si>
  <si>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</si>
  <si>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</si>
  <si>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</si>
  <si>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</si>
  <si>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</si>
  <si>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</si>
  <si>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</si>
  <si>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</si>
  <si>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</si>
  <si>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</si>
  <si>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Device/Instance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</si>
  <si>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</si>
  <si>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</si>
  <si>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</si>
  <si>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</si>
  <si>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</si>
  <si>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</si>
  <si>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</si>
  <si>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</si>
  <si>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</si>
  <si>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</si>
  <si>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</si>
  <si>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</si>
  <si>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</si>
  <si>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Ignore fields below</t>
  </si>
  <si>
    <t>External</t>
  </si>
  <si>
    <t>Test (Automated SCAP &amp; Manual Test Cases)</t>
  </si>
  <si>
    <t>Stand-alone</t>
  </si>
  <si>
    <t>Test (Manual Test Cases Only)</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</si>
  <si>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</si>
  <si>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</si>
  <si>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</si>
  <si>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</si>
  <si>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</si>
  <si>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DB2 v11 Test Cases</t>
  </si>
  <si>
    <t xml:space="preserve">       Use this box if DB2 v10 tests were conducted.</t>
  </si>
  <si>
    <t>This table calculates all tests in the Gen Test Cases + DB2 v11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</si>
  <si>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</si>
  <si>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</si>
  <si>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</si>
  <si>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</si>
  <si>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</si>
  <si>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</si>
  <si>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</si>
  <si>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</si>
  <si>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</si>
  <si>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</si>
  <si>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</si>
  <si>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</si>
  <si>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</si>
  <si>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</si>
  <si>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</si>
  <si>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</si>
  <si>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</si>
  <si>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</si>
  <si>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</si>
  <si>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</si>
  <si>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</si>
  <si>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</si>
  <si>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DB2 v13 for z_OS Test Cases</t>
  </si>
  <si>
    <t>This table calculates all tests in the Gen Test Cases + DB2 v13 for z_OS  Tests Cases tabs.</t>
  </si>
  <si>
    <t>Instructions</t>
  </si>
  <si>
    <t>Introduction and Purpose:</t>
  </si>
  <si>
    <t xml:space="preserve">This SCSEM is used by the IRS Office of Safeguards to evaluate compliance with IRS Publication 1075 for agencies that have implemented DB2 Linux, Unix, Windows (LUW) and DB2 for z/OS Relational Database Management Systems (RDBMS) for applications/systems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DB2 v11 Test Cases - Test cases specific to DB2 11 for LUW systems.  These should be tested in conjunction with the Gen Test Cases.    
DB2 z/OS Test Cases - Test cases specific to DB2 for z/OS for all supported Mainframe DB2 databases in scope.  These should be tested in conjunction with the Gen Test Cases.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IBM Db2 11 Benchmark v1.0.0
▪ CIS IBM Db2 13 for z_OS Benchmark_v1.0.0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</si>
  <si>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</si>
  <si>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</si>
  <si>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</si>
  <si>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</si>
  <si>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</si>
  <si>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</si>
  <si>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</si>
  <si>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</si>
  <si>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</si>
  <si>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</si>
  <si>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</si>
  <si>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</si>
  <si>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</si>
  <si>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</si>
  <si>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</si>
  <si>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</si>
  <si>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</si>
  <si>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</si>
  <si>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</si>
  <si>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</si>
  <si>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</si>
  <si>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</si>
  <si>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</si>
  <si>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</si>
  <si>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</si>
  <si>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</si>
  <si>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</si>
  <si>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</si>
  <si>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</si>
  <si>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</si>
  <si>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</si>
  <si>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</si>
  <si>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</si>
  <si>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</si>
  <si>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</si>
  <si>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</si>
  <si>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</si>
  <si>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</si>
  <si>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</si>
  <si>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</si>
  <si>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</si>
  <si>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</si>
  <si>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</si>
  <si>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</si>
  <si>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</si>
  <si>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</si>
  <si>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</si>
  <si>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</si>
  <si>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</si>
  <si>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</si>
  <si>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</si>
  <si>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</si>
  <si>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</si>
  <si>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</si>
  <si>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</si>
  <si>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</si>
  <si>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</si>
  <si>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Criticality Rating (Do Not Edit)</t>
  </si>
  <si>
    <t>DB2GEN-01</t>
  </si>
  <si>
    <t>SA-22</t>
  </si>
  <si>
    <t>Unsupported System Components</t>
  </si>
  <si>
    <t>Test (Manual)</t>
  </si>
  <si>
    <t>Verify that system maintenance is in place and the database is supported by the vendor.
Each organization responsible for the management of a database shall ensure that unsupported DBMS software is removed or upgraded to a supported version prior to a vendor dropping support.</t>
  </si>
  <si>
    <t>Perform the following DB2 commands to obtain the version:
* Open the DB2 Command Window and type in db2level:
 $ db2level 
DB21085I Instance "DB2" uses "32" bits and DB2 code release "SQL09050" with level identifier "03010107". 
Informational tokens are "DB2 v9.5.0.808", "s071001", "NT3295", and Fix Pack "3".
Support Information can be found here:
http://www-01.ibm.com/support/docview.wss?uid=swg21168270</t>
  </si>
  <si>
    <t>Support for the installed version has not expired.
(Note 9.7, 10.1 Extended support expired Sept 30, 2020.</t>
  </si>
  <si>
    <t>Critical</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</si>
  <si>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</si>
  <si>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</si>
  <si>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t>DB2GEN-02</t>
  </si>
  <si>
    <t>SI-10</t>
  </si>
  <si>
    <t>Information Input Validation</t>
  </si>
  <si>
    <t>Determine mechanisms are in place to check the data input.</t>
  </si>
  <si>
    <t>Determine the mechanism(s) used to check data input to the database environment for completeness, accuracy and validity.</t>
  </si>
  <si>
    <t>Rules for checking the valid syntax of information system inputs (e.g., character set, length, numerical range, acceptable values) are in place to verify that inputs match specified definitions for format and content.  
Data that does not match the required format and content are rejected.</t>
  </si>
  <si>
    <t>Limited</t>
  </si>
  <si>
    <t>HSI19</t>
  </si>
  <si>
    <t>HSI19: Data inputs are not being validated</t>
  </si>
  <si>
    <t>DB2GEN-03</t>
  </si>
  <si>
    <t>AC-2</t>
  </si>
  <si>
    <t>Account Management</t>
  </si>
  <si>
    <t>Verify the agency has implemented an account management process for the Database.</t>
  </si>
  <si>
    <t>Interview the DBA (Database Administrator) to verify documented operating procedures exist for user and system account creation, termination, and expiration.</t>
  </si>
  <si>
    <t xml:space="preserve">The DB Administrator can demonstrate that documented operating procedures exist.
</t>
  </si>
  <si>
    <t>Significant</t>
  </si>
  <si>
    <t>HAC37</t>
  </si>
  <si>
    <t>HAC37: Account management procedures are not implemented</t>
  </si>
  <si>
    <t>DB2GEN-04</t>
  </si>
  <si>
    <t>SC-4</t>
  </si>
  <si>
    <t>Information in Shared System Resources</t>
  </si>
  <si>
    <t>Verify original FTI is secured after loading into database.</t>
  </si>
  <si>
    <t>Interview the administrator and/or network personnel and determine what happens to the original FTI extract after it has been loaded into the database.</t>
  </si>
  <si>
    <t>The agency has documented procedures in place for the removal or backing up of the original FTI extract, after it has been loaded into the database.</t>
  </si>
  <si>
    <t>HMT16
HMT18</t>
  </si>
  <si>
    <t>HMT16: Documentation does not exist
HMT18: Documentation exists but is not sufficient</t>
  </si>
  <si>
    <t>DB2GEN-05</t>
  </si>
  <si>
    <t>IA-2</t>
  </si>
  <si>
    <t>Identification and Authentication</t>
  </si>
  <si>
    <t>Ensure identification and authentication controls are implemented.</t>
  </si>
  <si>
    <t>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t>
  </si>
  <si>
    <t>Identification and authentication is required at the operating system, database and application level within the database environment.
Automated processes that access the database are identified and authenticated using process account credentials.</t>
  </si>
  <si>
    <t>HAC29</t>
  </si>
  <si>
    <t>HAC29: Access to system functionality without identification and authentication</t>
  </si>
  <si>
    <t>DB2GEN-06</t>
  </si>
  <si>
    <t>IA-4</t>
  </si>
  <si>
    <t>Identifier Management</t>
  </si>
  <si>
    <t>Verify all usernames are unique and administrators are valid.</t>
  </si>
  <si>
    <t>Work with the administrator to view a list of all users of the system.</t>
  </si>
  <si>
    <t>All usernames are unique.
All administrative accounts are valid and all users have a need for access.</t>
  </si>
  <si>
    <t>HAC20</t>
  </si>
  <si>
    <t>HAC20: Agency duplicates usernames</t>
  </si>
  <si>
    <t>DB2GEN-07</t>
  </si>
  <si>
    <t>IA-5</t>
  </si>
  <si>
    <t>Authenticator Management</t>
  </si>
  <si>
    <t>Verify password minimum character length requirements.</t>
  </si>
  <si>
    <t>Determine if password configurations meet IRS requirements for minimum length of 14 characters.</t>
  </si>
  <si>
    <t>Passwords are required to be a minimum of 14 characters in length.</t>
  </si>
  <si>
    <t>Change password length from 8 to 14 to comply with IRS new pub.</t>
  </si>
  <si>
    <t>HPW3</t>
  </si>
  <si>
    <t>HPW3: Minimum password length is too short</t>
  </si>
  <si>
    <t>DB2GEN-08</t>
  </si>
  <si>
    <t>Verify password complexity is enforced.</t>
  </si>
  <si>
    <t>Determine if password configurations meet IRS requirements for password complexity:
  - At least one numeric and at least one special character
 - A mixture of at least one uppercase and at least one lowercase letter</t>
  </si>
  <si>
    <t xml:space="preserve">Passwords must have a minimum of one (1) alpha, and one (1) numeric or special character.  The password must have at least one uppercase and at least one lowercase letter. </t>
  </si>
  <si>
    <t>Moderate</t>
  </si>
  <si>
    <t>HPW12</t>
  </si>
  <si>
    <t>HPW12: Passwords do not meet complexity requirements</t>
  </si>
  <si>
    <t>DB2GEN-09</t>
  </si>
  <si>
    <t>Verify password change requirements.</t>
  </si>
  <si>
    <t>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</si>
  <si>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</si>
  <si>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Change password expiration time for admin, and added the service accounts.</t>
  </si>
  <si>
    <t>HPW2</t>
  </si>
  <si>
    <t>HPW2: Password does not expire timely</t>
  </si>
  <si>
    <t>DB2GEN-10</t>
  </si>
  <si>
    <t>Verify password reuse requirements.</t>
  </si>
  <si>
    <t>Determine if password configurations meet IRS requirements for password history. Ask the administrator if users are prohibited from using their last twenty four passwords.</t>
  </si>
  <si>
    <t>Users are prohibited from using their last 24 passwords.</t>
  </si>
  <si>
    <t>HPW6</t>
  </si>
  <si>
    <t>HPW6: Password history is insufficient</t>
  </si>
  <si>
    <t>DB2GEN-11</t>
  </si>
  <si>
    <t>AC-7</t>
  </si>
  <si>
    <t>Unsuccessful Logon Attempts</t>
  </si>
  <si>
    <t>Examine</t>
  </si>
  <si>
    <t>The RDBMS enforces user account lockout.
The system locks user/administrator accounts after no more than three unsuccessful attempts to logon with an invalid password.</t>
  </si>
  <si>
    <t>Examine user account settings and determine if all accounts are locked from the device after no more than three unsuccessful consecutive attempts.</t>
  </si>
  <si>
    <t>System accounts are locked after three consecutive incorrect attempts.</t>
  </si>
  <si>
    <t>HAC15</t>
  </si>
  <si>
    <t>HAC15: User accounts not locked out after 3 unsuccessful login attempts</t>
  </si>
  <si>
    <t>DB2GEN-12</t>
  </si>
  <si>
    <t>AC-3</t>
  </si>
  <si>
    <t>Access Enforcement</t>
  </si>
  <si>
    <t>Verify access restrictions are in place for database connections.</t>
  </si>
  <si>
    <t>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t>
  </si>
  <si>
    <t>Access is restricted to authorized application end users, operating system administrators and database administrators.
Personnel who no longer require access to the database environment are promptly removed from the access list.</t>
  </si>
  <si>
    <t>HAC11</t>
  </si>
  <si>
    <t>HAC11: User access was not established with concept of least privilege</t>
  </si>
  <si>
    <t>DB2GEN-13</t>
  </si>
  <si>
    <t>Verify account access is documented.</t>
  </si>
  <si>
    <t>Review account approval procedures to determine who approves access to the database.
Determine who has access to the database.</t>
  </si>
  <si>
    <t>All account access has a documented approval.
Agency personnel approve all access to the database.  All personnel who have access are approved and have a need for access.</t>
  </si>
  <si>
    <t>DB2GEN-14</t>
  </si>
  <si>
    <t>Verify appropriate roles have been assigned to users.</t>
  </si>
  <si>
    <t>Determine if appropriate roles have been assigned.</t>
  </si>
  <si>
    <t>Varying level of roles have been established for access with no user having too high of privileges than necessary.</t>
  </si>
  <si>
    <t>HAC9</t>
  </si>
  <si>
    <t>HAC9: Accounts have not been created using user roles</t>
  </si>
  <si>
    <t>DB2GEN-15</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</si>
  <si>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</si>
  <si>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</si>
  <si>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</si>
  <si>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</si>
  <si>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t>
  </si>
  <si>
    <t>HAC4</t>
  </si>
  <si>
    <t>HAC4: FTI is not labeled and is commingled with non-FTI</t>
  </si>
  <si>
    <t>DB2GEN-16</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</si>
  <si>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</si>
  <si>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</si>
  <si>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</si>
  <si>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Determine the security relevant events that are captured in the audit logs within the database environment.  
Verify that security events are captured in logs at the operating system, database and application level.</t>
  </si>
  <si>
    <t xml:space="preserve">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
</t>
  </si>
  <si>
    <t xml:space="preserve">HAU2
HAU5 </t>
  </si>
  <si>
    <t>HAU2: No auditing is being performed on the system
HAU5: Auditing is not performed on all data tables containing FTI</t>
  </si>
  <si>
    <t>DB2GEN-17</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</si>
  <si>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</si>
  <si>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</si>
  <si>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</si>
  <si>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Interview DBA to determine when the last audit logs were reviewed.  
Examine reports that demonstrate monitoring of security violations, such as unauthorized user access. </t>
  </si>
  <si>
    <t xml:space="preserve">The audit trail is reviewed weekly or more frequently at the discretion of the information system owner for indications of unusual activity related to potential unauthorized FTI access.
</t>
  </si>
  <si>
    <t>HAU3
HAU18</t>
  </si>
  <si>
    <t>HAU3: Audit logs are not being reviewed
HAU18: Audit logs are reviewed, but not per Pub 1075 requirements</t>
  </si>
  <si>
    <t>DB2GEN-18</t>
  </si>
  <si>
    <t>AU-8</t>
  </si>
  <si>
    <t>Time Stamps</t>
  </si>
  <si>
    <t>Checks to ensure system time is synchronized with an authoritative time server (e.g.. NIST, Naval Observatory, State Time Server)</t>
  </si>
  <si>
    <t>Interview the DBA to demonstrate the application provides time and date of the last change in data content. This may be demonstrated in application logs, audit logs, or database tables and logs.
Examine sample audit records (to be displayed by the DBA).</t>
  </si>
  <si>
    <t>An authoritative (U.S. IRS approved source) time-server is used. Approved sources include the US Naval Observatory NTP servers, NIST Internet Time Service or State time servers.
The audit logs contain time and date of auditable events using the internal system clock.</t>
  </si>
  <si>
    <t>HAU11</t>
  </si>
  <si>
    <t>HAU11: NTP is not properly implemented</t>
  </si>
  <si>
    <t>DB2GEN-19</t>
  </si>
  <si>
    <t>AU-9</t>
  </si>
  <si>
    <t>Protection of Audit Information</t>
  </si>
  <si>
    <t>Audit trails cannot be read or modified by non-administrator users.</t>
  </si>
  <si>
    <t>Interview the DBA to determine the application audit log location.  Examine the permission settings of the log files.  
Examine folder permissions on the Windows system.  The NTFS file permissions should be -
  System – Full control
  Administrators – Read
  Application Administrators – Read
  Auditors – Full Control</t>
  </si>
  <si>
    <t>Log files have appropriate permissions assigned and permissions are not excessive.</t>
  </si>
  <si>
    <t>HAU10</t>
  </si>
  <si>
    <t>HAU10: Audit logs are not properly protected</t>
  </si>
  <si>
    <t>DB2GEN-20</t>
  </si>
  <si>
    <t>AC-5</t>
  </si>
  <si>
    <t>Separation of Duties</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</si>
  <si>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</si>
  <si>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</si>
  <si>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Personnel who review and clear audit logs are separate from personnel that perform non-audit administration.</t>
  </si>
  <si>
    <t>DB2GEN-21</t>
  </si>
  <si>
    <t>SC-8</t>
  </si>
  <si>
    <t>Transmission Confidentiality and Integrity</t>
  </si>
  <si>
    <t>Verifies FTI is encrypted when in transit across a WAN or LAN.</t>
  </si>
  <si>
    <t>Interview the DBA and determine whether all FTI data in transit is encrypted when moving across a Wide Area Network (WAN) and within the agency's Local Area Network (LAN).</t>
  </si>
  <si>
    <t>All FTI data in transit is encrypted when moving across a Wide Area Network (WAN) and within the agency's Local Area Network (LAN).</t>
  </si>
  <si>
    <t>CMVP stopped accepting FIPS 140-2 submissions for new validation certificates on 9/21/2021. However, many 140-2 certificates will be valid through 2026. Check the NIST website for further guidance..</t>
  </si>
  <si>
    <t>HSC42</t>
  </si>
  <si>
    <t>HSC42: Encryption capabilities do not meet the latest FIPS 140 requirements</t>
  </si>
  <si>
    <t>DB2GEN-22</t>
  </si>
  <si>
    <t>AC-8</t>
  </si>
  <si>
    <t>System Use Notification</t>
  </si>
  <si>
    <t xml:space="preserve">Verify that an IRS approved login banner is being displayed before login. </t>
  </si>
  <si>
    <t>Login banners will be configured for all services that allow login access to the system.  
Verify that the warning banner displayed is in compliance with IRS requirements.  The user must accept the warning banner message before moving forward.</t>
  </si>
  <si>
    <t xml:space="preserve">Expected Results:
The warning banner is compliant with IRS guidelines and contains the following 4 elements:
1) the system contains US government information
2) users actions are monitored and audited
3) unauthorized use of the system is prohibited 
4) unauthorized use of the system is subject to criminal and civil penalties
</t>
  </si>
  <si>
    <t>HAC14
HAC38</t>
  </si>
  <si>
    <t>HAC14: Warning banner is insufficient
HAC38: Warning banner does not exist</t>
  </si>
  <si>
    <t>DB2GEN-23</t>
  </si>
  <si>
    <t>AC-12</t>
  </si>
  <si>
    <t>Session Termination</t>
  </si>
  <si>
    <t>Verify that session termination is properly configured.</t>
  </si>
  <si>
    <t>Interview the DBA and review DB configurations to determine if there is a session termination after no more than 30 minutes of inactivity.</t>
  </si>
  <si>
    <t>The DB system terminates a remote session if there is a period of inactivity of  no more than 30 minutes.</t>
  </si>
  <si>
    <t>HRM5</t>
  </si>
  <si>
    <t>HRM5: User sessions do not terminate after the Publication 1075 period of inactivity</t>
  </si>
  <si>
    <t>DB2GEN-24</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</si>
  <si>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</si>
  <si>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</si>
  <si>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</si>
  <si>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</si>
  <si>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 xml:space="preserve">HAU7: Audit records are not retained per Publication 1075
</t>
  </si>
  <si>
    <t>DB2GEN-25</t>
  </si>
  <si>
    <t>AC-23</t>
  </si>
  <si>
    <t>Data Mining Protection</t>
  </si>
  <si>
    <t>Employ agency-defined data mining prevention and detection techniques for agency-defined data storage objects to detect and protect against unauthorized data mining.</t>
  </si>
  <si>
    <t>Verify that the agency has defined data mining prevention and detection techniques for agency-defined data storage objects to detect and protect against unauthorized data mining. </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</si>
  <si>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</si>
  <si>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</si>
  <si>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HAC100: Other</t>
  </si>
  <si>
    <t>Info</t>
  </si>
  <si>
    <t>Criticality Ratings</t>
  </si>
  <si>
    <t>Section Title</t>
  </si>
  <si>
    <t>Finding Statement (Internal Use Only)</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</si>
  <si>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</si>
  <si>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</si>
  <si>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</si>
  <si>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</si>
  <si>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</si>
  <si>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Remediation Statement (Internal Use Only)</t>
  </si>
  <si>
    <t>CAP Statement</t>
  </si>
  <si>
    <t>DB2v11-01</t>
  </si>
  <si>
    <t>SI-2</t>
  </si>
  <si>
    <t>Flaw Remediation</t>
  </si>
  <si>
    <t>Install Available Updates</t>
  </si>
  <si>
    <t>Periodically, IBM releases updates for its DB2 11 products in the form of modification packs, fix packs, and interim fix packs. All updates are cumulative and contain the contents of the previous updates provided.
It is recommended that you review the available updates for DB2 11 on a regular and frequent basis and, optionally, subscribe for notification of critical DB2 fixes.
**DB2 11.1 specifics**
Modification packs contain new features as well as defect fixes and are indicated by a change in the modification and fix pack numbers in the product identifier (e.g. DB2 11.1.4.5 is modification pack 4 for DB2 11.1). Fix packs contain only defect fixes and are indicated by a change in just the fix pack number in the product identifier (e.g. DB2 11.1.4.5 is fix pack 5 for DB2 11.1). Interim fix packs contain only critical defect fixes (e.g. HIPER and security vulnerabilities) made available since the last modification or fix pack released and are identified by an “iFixNN” suffix, where NN is the number of the interim fix.
**DB2 11.5 specifics**
Modification packs contain new features as well as defect fixes and are indicated by a change in the modification number in the product identifier (e.g. DB2 11.5.4.0 is modification pack 4 for DB2 11.5). Fix packs contain only defect fixes and are indicated by a change in just the fix pack number in the product identifier (e.g. DB2 11.5.4.1 is fix pack 1 for modification 4 of DB2 11.5). DB2 11.5 does not provide Interim fix packs.</t>
  </si>
  <si>
    <t>Perform the following DB2 commands to obtain the version:
$ DB2level
DB21085I This instance or install (instance name, where applicable: "DB2inst1")
uses "64" bits and DB2 code release "SQL11055" with level identifier "0606010F".
Informational tokens are "DB2 v11.5.5.0", "s2011011400", "DYN2011011400AMD64", and Fix Pack "0".</t>
  </si>
  <si>
    <t>The DB2 instance is current with all fix packs.</t>
  </si>
  <si>
    <t xml:space="preserve">The DB2 instance is not current with all maintenance fix packs. </t>
  </si>
  <si>
    <t>HSI27
HSI2</t>
  </si>
  <si>
    <t>HSI27: Critical security patches have not been applied
HSI2: System patch level is insufficient</t>
  </si>
  <si>
    <t>1.1</t>
  </si>
  <si>
    <t>1.1.1</t>
  </si>
  <si>
    <t>Being aware of the available updates and critical fixes helps you evaluate which DB2 update is the minimum level that you should use for your next system update. It will also help you understand the relative urgency of acquiring the latest DB2 fix pack to help protect the database from known vulnerabilities and reduce downtime that may otherwise result from functional defects.</t>
  </si>
  <si>
    <t>Apply the latest fix pack as offered from IBM.</t>
  </si>
  <si>
    <t>To close this finding, please provide a screenshot of the latest fix pack installed with the agency's CAP.</t>
  </si>
  <si>
    <t>DB2v11-02</t>
  </si>
  <si>
    <t>AC-6</t>
  </si>
  <si>
    <t>Least Privilege</t>
  </si>
  <si>
    <t>Prevent Database Users from Logging into the Operating System</t>
  </si>
  <si>
    <t>DB2’s default authentication mechanism (SERVER) uses the operating system for authentication. This necessitates that users who require access to the database can be authenticated by the operating system. A by-product of this is that those users will be able to log into a shell in the OS of the database server, such as through ssh. The scope of the problem is greater if the OS has been configured to use an LDAP server for authentication, as that would likely contain more than just database users. Unless explicitly authorized, database users should not be able to log into the OS and action is required to prevent this.
For Windows, the recommendation is based on the CIS Benchmark for Windows Server 2016, section *"2.2.21 Ensure 'Deny access to this computer from the network' to include 'Guests, Local account and member of Administrators group'"*.</t>
  </si>
  <si>
    <t>**RHEL 7 and RHEL 8**
Run the following commands as root:
$ grep pam_access /etc/pam.d/system-auth
If the command does not return a line from the file, this is a Fail, and the remediation should be followed.
**AIX**
In the file `/etc/security/user`, the default stanza should have the following:
rlogin = false
This ensure that by default a user is not able to remotely log into the system unless their user has been explicitly configured with `rlogin = true`. If the `rlogin` value in the default stanza is not false, that is a finding, and the remediation should be followed.
**Windows**
To establish the recommended configuration via Group Policy, navigate the following UI path:
Computer Configuration\Policies\Windows Settings\Security Settings\Local Policies\User Rights Assignment\Access this computer from the network
Ensure these two values are present in the setting, and if not, this is a Fail, and the remediation should be followed:
1) Guests
2) Local account and member of Administrators group.</t>
  </si>
  <si>
    <t>Database Users are not Logging into the Operating System.</t>
  </si>
  <si>
    <t>Database Users are Logging into the Operating System.</t>
  </si>
  <si>
    <t>2</t>
  </si>
  <si>
    <t>2.1</t>
  </si>
  <si>
    <t>Only authorized users should be able to log into the operating system that is running the DB2 database server. This will reduce the attack exposure of the system by preventing database users from accessing operating system resources or taking advantage of operating system flaws.</t>
  </si>
  <si>
    <t>Prevent Database Users from Logging into the Operating System. One method to achieve the recommended state is to execute the following: 
The steps to accomplish this differ per OS and even the level of OS.
**RHEL 7**
Run the following commands as root:
1) Modify the file /etc/security/access.conf
Add users who are allowed to log into the OS with a +
+ : &lt;user1&gt; &lt;user2&gt;
Add a deny all rule as the last rule to prevent other users not explicitly allowed to log in, which would apply to database users:
- : ALL : ALL
2) Modify the file /etc/sysconfig/authconfig
Ensure the following line is set to yes
USEPAMACCESS=yes
3) Run this command to update the auth configuration:
$ authconfig --updateall
Using these steps will ensure that account required pam_access.so is placed into the file /etc/pam.d/system-auth and the access list will be enforced for OS login.
**RHEL 8**
Run the following commands as root:
1) Modify the file /etc/security/access.conf
 Add users who are allowed to log into the OS with a +
 + : &lt;user1&gt; &lt;user2&gt;
 Add a deny all rule as the last rule to prevent other users not explicitly allowed to log in, which would apply to database users:
 - : ALL : ALL
2) Run this command to update the auth configuration:
 $ authselect enable-feature with-pamaccess
Using these steps will ensure that account required pam_access.so is placed into the file /etc/pam.d/system-auth and the access list will be enforced for OS login.
**AIX**
1) Ensure appropriate users are explicitly listed as being allowed to log into the system. It is important that you have users listed with privilege to rlogin so that you do not lock yourself out of the system. Modify the file /etc/security/user, and for each user allowed to log in, find their stanza and add the following line:
rlogin = true
2) Modify the default stanza to indicate the default value is that users are not able to login
 rlogin = false
3) Ensure the DB2LOGINRESTRICTIONS registry variable is set to a value of LOCAL (the default if not specified) or NONE Setting a value of NETWORK will return an error during DB2 authentication for any user with rlogin set to false You can check this value as the instance owner by issuing the command:
$ DB2set | grep DB2LOGINRESTRICTIONS
4) To change the value, use the command:
DB2set DB2LOGINRESTRICTIONS=LOCAL
**Windows**
The remediation should only be followed for these scenarios:
1) You are using DB2 11)5 or later
2) You are using DB2 11)1 or prior and do not have local accounts that are members of the Administrator group. Following these changes will prevent local accounts that are members of the Administrator group from connecting to the database.
Follow these steps:
To establish the recommended configuration via Group Policy, configure the following UI path:
Computer Configuration\Policies\Windows Settings\Security Settings\Local Policies\User Rights Assignment\Access this computer from the network
Ensure these two values are present in the setting, and if not follow the remediation:
1) Guests
2) Local account and member of Administrators group.
For DB2 11)5 and later, set the DB2_WINDOWS_LOGON_TYPE to DEFINITION This setting controls how DB2 authenticates users when they connect. Local users must hold the right "Allow log on locally" and not be part of the "Deny log on locally". Domain users must hold the right "Access this computer from the network" and not be part of "Deny access to this computer from the network". This setting will ensure that local users are authenticated when connecting to DB2 according to their ability to log on locally, and not through the default value of accessing this computer from the network.
Issue the following command
DB2set DB2_WINDOW_LOGON_TYPE=DEFINITION</t>
  </si>
  <si>
    <t>To close this finding, please provide screenshot showing the recommended setting has been implemented with the agency's CAP.</t>
  </si>
  <si>
    <t>DB2v11-03</t>
  </si>
  <si>
    <t>Test (Automated)</t>
  </si>
  <si>
    <t>Set CATALOG_NOAUTH to NO</t>
  </si>
  <si>
    <t>DB2 can be configured to allow users that do not possess the `SYSADM` authority to `catalog` and `uncatalog` databases and nodes. It is recommended that the `CATALOG_NOAUTH` parameter be set to `NO`.</t>
  </si>
  <si>
    <t>Perform the following to determine if authorization is explicitly required to `catalog` and `uncatalog` databases and nodes:
1) Attach to the DB2 instance.
DB2 =&gt; attach to &lt;DB2instance&gt;
2) Run the following command:
DB2 =&gt; get database manager configuration
3)Locate the value of `CATALOG_NOAUTH` in the output:
Cataloging allowed without authority (CATALOG_NOAUTH) = NO
Ensure `CATALOG_NOAUTH` is `NO`.</t>
  </si>
  <si>
    <t>The parameter `CATALOG_NOAUTH` is set to `NO`.</t>
  </si>
  <si>
    <t>The parameter `CATALOG_NOAUTH` is not set to `NO`.</t>
  </si>
  <si>
    <t>HAC34</t>
  </si>
  <si>
    <t>HAC34: Improper access to DBMS by non-DBAs</t>
  </si>
  <si>
    <t>3.1</t>
  </si>
  <si>
    <t>3.1.1</t>
  </si>
  <si>
    <t>Cataloging a database is the process of registering a database from a remote client to allow remote call and access. Setting `CATALOG_NOAUTH` to `YES` bypasses all permissions checks and allows anyone to `catalog` and `uncatalog` databases.</t>
  </si>
  <si>
    <t>Perform the following to require explicit authorization to catalog and uncatalog databases and nodes.
1) Attach to the DB2 instance
DB2 =&gt; attach to &lt;DB2instance&gt;
2) Run the following command:
DB2 =&gt; update database manager configuration using catalog_noauth no</t>
  </si>
  <si>
    <t>Set CATALOG_NOAUTH to NO One method to accomplish the recommendation is to issue the following to require explicit authorization to `catalog` and `uncatalog` databases and nodes:
1) Attach to the DB2 instance
DB2 =&gt; attach to &lt;DB2instance&gt;
2) Run the following command:
DB2 =&gt; update database manager configuration using catalog_noauth no</t>
  </si>
  <si>
    <t>To close this finding, please provide a screenshot showing the parameter CATALOG_NOAUTH is set to NO with the agency's CAP.</t>
  </si>
  <si>
    <t>DB2v11-04</t>
  </si>
  <si>
    <t>Secure Permissions for Default Database File Path (DFTDBPATH)</t>
  </si>
  <si>
    <t>The `DFTDBPATH` parameter contains the default file path used to create DB2 databases. It is recommended that the permissions for this directory be set to full access for DB2 administrators and read and execute access only for all other accounts. It is also recommended that this directory be owned by the DB2 Administrator.</t>
  </si>
  <si>
    <t>For Windows and Linux:
1) Attach to the DB2 instance.
DB2 =&gt; attach to &lt;DB2instance&gt;
2) Run the following command from the DB2 command window:
DB2 =&gt; get database manager configuration
3)Locate this value in the output to find the default file path:
Default database path (DFTDBPATH) = &lt;valid directory&gt;
**Additional steps for Windows:**
1) Connect to the DB2 host
2) Right-click over the directory used for the default file path
3)Choose **Properties**
4)Select the **Security** tab
5)Review and verify the privileges for all accounts.
6)Review and verify that the DB2 Administrator is the owner of the directory.
**Additional steps for Linux:**
1) Connect to the DB2 host
2) Change to the directory used as the default file path
3) Review and verify the permissions for the directory for all users; also ensure that the DB2 Administrator is the owner.
$ ls -al</t>
  </si>
  <si>
    <t>Permissions for Default Database File Path (DFTDBPATH) has been secured.</t>
  </si>
  <si>
    <t>Permissions for Default Database File Path (DFTDBPATH) has not been secured.</t>
  </si>
  <si>
    <t>3.1.2</t>
  </si>
  <si>
    <t>Restricting access to the directory used as the default file path through permissions will help ensure that the confidentiality, integrity, and availability of the files there are protected.</t>
  </si>
  <si>
    <t>**For Windows and Linux:**
1) Attach to the DB2 instance.
DB2 =&gt; attach to &lt;DB2instance&gt;
2) Run the following command to change the default file path, if necessary:
DB2 =&gt; update database manager configuration using dftdbpath &lt;valid directory&gt;
**Additional steps for Windows:**
1) Connect to the DB2 host
2) Right-click over the directory used as the default file path
3) Choose **Properties**
4) Select the **Security** tab
5) Assign ownership of the directory to the DB2 Administrator
6) Grant all DB2 administrator accounts the Full Control authority
7) Grant only read and execute privileges to all other users (revoke all other privileges)
**Additional steps for Linux:**
1) Connect to the DB2 host
2) Change to the directory used as the default file path
3) Assign the DB2 Administrator to be the owner of the directory using the chown command
4) Change the permissions for the directory
$ chmod -R 755</t>
  </si>
  <si>
    <t>Secure Permissions for Default Database File Path (DFTDBPATH). One method to achieve the recommended state is to execute the following: 
**For Windows and Linux:**
1) Attach to the DB2 instance.
DB2 =&gt; attach to &lt;DB2instance&gt;
2) Run the following command to change the default file path, if necessary:
DB2 =&gt; update database manager configuration using dftdbpath &lt;valid directory&gt;
**Additional steps for Windows:**
1) Connect to the DB2 host
2) Right-click over the directory used as the default file path
3) Choose **Properties**
4) Select the **Security** tab
5) Assign ownership of the directory to the DB2 Administrator
6) Grant all DB2 administrator accounts the `Full Control` authority
7) Grant only read and execute privileges to all other users (revoke all other privileges)
**Additional steps for Linux:**
1) Connect to the DB2 host
2) Change to the directory used as the default file path
3) Assign the DB2 Administrator to be the owner of the directory using the `chown` command
4) Change the permissions for the directory
$ chmod -R 755</t>
  </si>
  <si>
    <t>DB2v11-05</t>
  </si>
  <si>
    <t>AU-12</t>
  </si>
  <si>
    <t>Audit Generation</t>
  </si>
  <si>
    <t>Set Diagnostic Logging to Capture Errors and Warnings (DIAGLEVEL)</t>
  </si>
  <si>
    <t>The `DIAGLEVEL` parameter specifies the type of diagnostic errors that will be recorded in the `DB2diag.log` file. It is recommended that the `DIAGLEVEL` parameter be set to at least `3`.</t>
  </si>
  <si>
    <t>Perform the following DB2 commands to obtain the value for this setting:
1) Attach to the DB2 instance.
DB2 =&gt; attach to &lt;DB2instance&gt;
2) Run the following command:
DB2 =&gt; get database manager configuration
3)Locate the DIAGLEVEL value in the output:
Diagnostic error capture level (DIAGLEVEL) = 3
Ensure `DIAGLEVEL` is greater than or equal to `3`.</t>
  </si>
  <si>
    <t>The parameter Diagnostic error capture level (DIAGLEVEL) has been set to 3 or higher.</t>
  </si>
  <si>
    <t>The parameter Diagnostic error capture level (DIAGLEVEL) has not been set to 3.</t>
  </si>
  <si>
    <t>HAU17</t>
  </si>
  <si>
    <t>HAU17: Audit logs do not capture sufficient auditable events</t>
  </si>
  <si>
    <t>3.1.3</t>
  </si>
  <si>
    <t>The recommended `DIAGLEVEL` setting is `3`, but any value greater than `3` is also acceptable. A value of at least `3` will allow the DB2 instance to capture all errors and warnings that occur on the system.</t>
  </si>
  <si>
    <t xml:space="preserve">1) Attach to the DB2 instance
DB2 =&gt; attach to &lt;DB2instance&gt;
2) Run the following command:
DB2 =&gt; update database manager configuration using diaglevel 3 </t>
  </si>
  <si>
    <t xml:space="preserve">Set Diagnostic Logging to Capture Errors and Warnings (DIAGLEVEL). One method to achieve the recommended state is to execute the following: 
1) Attach to the DB2 instance
DB2 =&gt; attach to &lt;DB2instance&gt;
2) Run the following command:
DB2 =&gt; update database manager configuration using diaglevel 3 </t>
  </si>
  <si>
    <t>To close this finding, please provide a screenshot showing the parameter Diagnostic error capture level (DIAGLEVEL) has been set to 3 or higher with the agency's CAP.</t>
  </si>
  <si>
    <t>DB2v11-06</t>
  </si>
  <si>
    <t>Secure Permissions for All Diagnostic Logs (DIAGPATH)</t>
  </si>
  <si>
    <t>The `DIAGPATH` parameter specifies the location of the diagnostic files for the DB2 instance. The directory at this location should be secured so that users have read and execute privileges only (no write privileges). All DB2 administrators should have full access to the directory.</t>
  </si>
  <si>
    <t>**For both Windows and Linux**
Perform the following DB2 commands to obtain the location of the directory:
1) Attach to the DB2 instance.
DB2 =&gt; attach to &lt;DB2instance&gt;
2) Run the following command:
DB2 =&gt; get database manager configuration
3)Locate the DIAGPATH value in the output:
Diagnostic data directory path (DIAGPATH) = &lt;valid directory&gt;
**Additional steps for Windows:**
1) Connect to the DB2 host
2) Right-click over the diagnostic log directory
3)Choose *Properties*
4)Select the *Security* tab
5)Review the access for all accounts
**Additional steps for Linux:**
1) Connect to the DB2 host
2) Change to the diagnostic log directory
3) Review the permissions of the directory
$ ls -al</t>
  </si>
  <si>
    <t>Permissions for All Diagnostic Logs (DIAGPATH) has been secured.</t>
  </si>
  <si>
    <t>Permissions for All Diagnostic Logs (DIAGPATH) has not been secured.</t>
  </si>
  <si>
    <t>3.1.4</t>
  </si>
  <si>
    <t>Securing the directory will ensure that the confidentiality, integrity, and availability of the diagnostic files contained in the directory are preserved.</t>
  </si>
  <si>
    <t xml:space="preserve">**For Windows and Linux**
To change the directory for the diagnostic logs:
1) Attach to the DB2 instance
DB2 =&gt; attach to &lt;DB2instance&gt;
2) Run the following command:
DB2 =&gt; update database manager configuration using diagpath &lt;valid directory&gt;
**Additional steps for Windows:**
1) Connect to the DB2 host
2) Right-click over the diagnostic log directory
3) Choose *Properties*
4) Select the *Security* tab
5) Grant the *Full Control* authority to all DB2 administrator accounts
6) Grant only read and execute privileges to all other accounts (revoke any other privileges)
**Additional steps for Linux:**
1) Connect to the DB2 host
2) Change to the diagnostic log directory
3) Change the permissions of the directory
 $ chmod -R 755 </t>
  </si>
  <si>
    <t>Secure Permissions for All Diagnostic Logs (DIAGPATH). One method to achieve the recommended state is to execute the following: 
**For Windows and Linux**
To change the directory for the diagnostic logs:
1) Attach to the DB2 instance
DB2 =&gt; attach to &lt;DB2instance&gt;
2) Run the following command:
DB2 =&gt; update database manager configuration using diagpath &lt;valid directory&gt;
**Additional steps for Windows:**
1) Connect to the DB2 host
2) Right-click over the diagnostic log directory
3) Choose *Properties*
4) Select the *Security* tab
5) Grant the *Full Control* authority to all DB2 administrator accounts
6) Grant only read and execute privileges to all other accounts (revoke any other privileges)
**Additional steps for Linux:**
1) Connect to the DB2 host
2) Change to the diagnostic log directory
3) Change the permissions of the directory
 $ chmod -R 755</t>
  </si>
  <si>
    <t>DB2v11-07</t>
  </si>
  <si>
    <t>Secure Permissions for Alternate Diagnostic Log Path (ALT_DIAGPATH)</t>
  </si>
  <si>
    <t>The `ALT_DIAGPATH` parameter specifies an alternative location of the diagnostic files for the DB2 instance if the primary location specified by `DIAGPATH` is unavailable. The directory at this location should be secured so that users have read and execute privileges only (no write privileges). All DB2 administrators should have full access to the directory.</t>
  </si>
  <si>
    <t xml:space="preserve">**For both Windows and Linux**
Perform the following DB2 commands to obtain the location of the directory:
1) Attach to the DB2 instance.
DB2 =&gt; attach to &lt;DB2instance&gt;
2) Run the following command:
DB2 =&gt; get database manager configuration
3)Locate the `ALT_DIAGPATH` value in the output:
Alternate diagnostic data directory path (ALT_DIAGPATH) = &lt;valid directory&gt;
**Additional steps for Windows:**
1) Connect to the DB2 host
2) Right-click over the diagnostic log directory
3)Choose *Properties*
4)Select the *Security* tab
5)Review the access for all accounts
**Additional steps for Linux:**
1) Connect to the DB2 host
2) Change to the diagnostic log directory
3) Review the permissions of the directory
$ ls -al
</t>
  </si>
  <si>
    <t>Permissions for Alternate Diagnostic Log Path (ALT_DIAGPATH) has been secured.</t>
  </si>
  <si>
    <t>Permissions for Alternate Diagnostic Log Path (ALT_DIAGPATH) has not been secured.</t>
  </si>
  <si>
    <t>3.1.5</t>
  </si>
  <si>
    <t>**For Windows and Linux**
To change the directory for the diagnostic logs:
1) Attach to the DB2 instance
DB2 =&gt; attach to &lt;DB2instance&gt;
2) Run the following command:
DB2 =&gt; update database manager configuration using diagpath &lt;valid directory&gt;
**Additional steps for Windows:**
1) Connect to the DB2 host
2) Right-click over the diagnostic log directory
3) Choose *Properties*
4) Select the *Security* tab
5) Grant the *Full Control* authority to all DB2 administrator accounts
6) Grant only read and execute privileges to all other accounts (revoke any other privileges)
**Additional steps for Linux:**
1) Connect to the DB2 host
2) Change to the diagnostic log directory
3) Change the permissions of the directory
$ chmod -R 755</t>
  </si>
  <si>
    <t>Secure Permissions for Alternate Diagnostic Log Path (ALT_DIAGPATH). One method to achieve the recommended state is to execute the following: 
**For Windows and Linux**
To change the directory for the diagnostic logs:
1) Attach to the DB2 instance
DB2 =&gt; attach to &lt;DB2instance&gt;
2) Run the following command:
DB2 =&gt; update database manager configuration using diagpath &lt;valid directory&gt;
**Additional steps for Windows:**
1) Connect to the DB2 host
2) Right-click over the diagnostic log directory
3) Choose *Properties*
4) Select the *Security* tab
5) Grant the *Full Control* authority to all DB2 administrator accounts
6) Grant only read and execute privileges to all other accounts (revoke any other privileges)
**Additional steps for Linux:**
1) Connect to the DB2 host
2) Change to the diagnostic log directory
3) Change the permissions of the directory
$ chmod -R 755</t>
  </si>
  <si>
    <t>DB2v11-08</t>
  </si>
  <si>
    <t>CM-6</t>
  </si>
  <si>
    <t>Configuration Settings</t>
  </si>
  <si>
    <t>Disable Client Discovery Requests (DISCOVER)</t>
  </si>
  <si>
    <t>The `DISCOVER` parameter determines what kind of discovery requests, if any, the DB2 client can make. It is recommended that this is disabled.</t>
  </si>
  <si>
    <t>Perform the following DB2 commands to obtain the value for this setting:
1) Run the following command:
DB2 =&gt; get database manager configuration
2) Locate the `DISCOVER` value in the output:
Discovery mode (DISCOVER) = KNOWN
3)If the value of `DISCOVER` is `DISABLE` then this is a Pass, otherwise the remediation should be followed.</t>
  </si>
  <si>
    <t>The parameter Client Discovery Requests (DISCOVER) has been disabled.</t>
  </si>
  <si>
    <t>The parameter Client Discovery Requests (DISCOVER) has not been disabled.</t>
  </si>
  <si>
    <t>HCM10</t>
  </si>
  <si>
    <t>HCM10: System has unneeded functionality installed</t>
  </si>
  <si>
    <t>3.1.6</t>
  </si>
  <si>
    <t>Discovery capabilities may be used by a malicious entity to derive the names of and target DB2 instances. In this configuration, the client can not issue discovery requests.</t>
  </si>
  <si>
    <t>1) Run the following command:
DB2 =&gt; update database manager configuration using discover disable</t>
  </si>
  <si>
    <t xml:space="preserve">Disable Client Discovery Requests (DISCOVER). One method to achieve the recommended state is to execute the following command(s):
DB2 =&gt; update database manager configuration using discover disable
</t>
  </si>
  <si>
    <t>To close this finding, please provide a screenshot showing the parameter Instance Discoverability (DISCOVER_INST) has been disabled with the agency's CAP.</t>
  </si>
  <si>
    <t>DB2v11-09</t>
  </si>
  <si>
    <t>Disable Instance Discoverability (DISCOVER_INST)</t>
  </si>
  <si>
    <t>The `DISCOVER_INST` parameter specifies whether the instance can be discovered in the network. It is recommended that instances not be discoverable.</t>
  </si>
  <si>
    <t>Perform the following DB2 commands to obtain the value for this setting:
1) Attach to the DB2 instance:
DB2 =&gt; attach to &lt;DB2instance&gt;
2) Run the following command:
DB2 =&gt; get database manager configuration
3)Locate the `DISCOVER_INST` value in the output: 
Discover server instance (DISCOVER_INST) = DISABLE
4)If the value of `DISCOVER_INST` is `DISABLE` then this is a Pass. Otherwise database discovery is possible, and the remediation steps should be followed.</t>
  </si>
  <si>
    <t>The parameter Instance Discoverability (DISCOVER_INST) has been disabled.</t>
  </si>
  <si>
    <t>The parameter Instance Discoverability (DISCOVER_INST) has not been disabled.</t>
  </si>
  <si>
    <t>3.1.7</t>
  </si>
  <si>
    <t>Discovery capabilities may be used by a malicious entity to derive the names of and target DB2 instances.</t>
  </si>
  <si>
    <t xml:space="preserve">1) Attach to the DB2 instance:
DB2 =&gt; attach to &lt;DB2instance&gt;
2) Run the following command:
DB2 =&gt; update database manager configuration using discover_inst disable </t>
  </si>
  <si>
    <t>Disable Instance Discoverability (DISCOVER_INST). One method to achieve the recommended state is to execute the following: 
1) Attach to the DB2 instance:
DB2 =&gt; attach to &lt;DB2instance&gt;
2) Run the following command:
DB2 =&gt; update database manager configuration using discover_inst disable</t>
  </si>
  <si>
    <t>To close this finding, please provide a screenshot showing the parameter Instance Discoverability (DISCOVER_INST) has been disabled.</t>
  </si>
  <si>
    <t>DB2v11-10</t>
  </si>
  <si>
    <t>Set Maximum Connection Limits (MAX_CONNECTIONS and MAX_COORDAGENTS)</t>
  </si>
  <si>
    <t>The `MAX_CONNECTIONS` parameter indicates the maximum number of client connections allowed per member. It is recommended that this parameter be set without the `AUTOMATIC` setting. The `AUTOMATIC` setting means for the value to grow unconstrained, and a value of `-1` means to use the same value as `MAX_COORDAGENTS`.
The `MAX_COORDAGENTS` parameter equals the maximum number of agents needed to perform connections to the database or attachments to the instance. The `AUTOMATIC` setting means for the value to grow unconstrained.
The `MAX_COORDAGENTS` parameter should be set to a fixed value without the `AUTOMATIC` setting. The exact value is highly dependent on business requirements for simultaneous connections. For example, if only a single application with a connection pool of 10 connections will connect to the database server, a much smaller value may be appropriate than a database server that expects to have hundreds of simultaneous connections. These examples will use a value of 200.
Ensure that dependent parameters, such as `MAXAPPLS`, are set less than or equal to the `MAX_CONNECTIONS` parameter. As instance parameters, `MAX_CONNECTIONS` and `MAX_COORDAGENTS` govern all databases within the instance, and thus the summation of `MAXAPPLS` value for all databases must be considered.</t>
  </si>
  <si>
    <t>Perform the following DB2 commands to obtain the value(s) for these settings:
1) Attach to the DB2 instance.
DB2 =&gt; attach to &lt;DB2instance&gt;
2) Run the following command:
DB2 =&gt; get database manager configuration
3)Locate the `MAX_COORDAGENTS` values in the output:
Max number of coordinating agents (MAX_COORDAGENTS) = AUTOMATIC(200)
The value of `MAX_COORDAGENTS` should be set without `AUTOMATIC`.
4) Locate the `MAX_CONNECTIONS` values in the output:
Max number of client connections (MAX_CONNECTIONS) = AUTOMATIC(MAX_COORDAGENTS)
The value of `MAX_COORDAGENTS` for the `MAX_CONNECTIONS` parameter signifies a value of -1 and indicates it uses the value of `MAX_COORDAGENTS`. If the value of `MAX_CONNECTIONS` shows `AUTOMATIC`, this is a Fail, and the remediation steps should be followed.</t>
  </si>
  <si>
    <t>The Connection Limits (MAX_CONNECTIONS has been set to -1 and MAX_COORDAGENTS) has been set to 200.</t>
  </si>
  <si>
    <t>Maximum Connection Limits (MAX_CONNECTIONS and MAX_COORDAGENTS) has not been set.</t>
  </si>
  <si>
    <t>HSC21</t>
  </si>
  <si>
    <t>HSC21: Number of logon sessions are not managed appropriately</t>
  </si>
  <si>
    <t>3.1.8</t>
  </si>
  <si>
    <t>By default, DB2 allows an unlimited number of users to access the DB2 instance. In addition to giving access to the DB2 instance to authorized users only, it is recommended to set a limit to the number of users allowed to access a DB2 instance. This helps prevent denial of service conditions should an authorized process malfunction and attempt many simultaneous connections.</t>
  </si>
  <si>
    <t>The default value for MAX_COORDAGENTS is AUTOMATIC(200). Allowable range is 1 to 64,000. The recommended value is 200, without the AUTOMATIC setting. The value of 200 is used as an example and is dependent on workload as discussed in the Description.
The default value for MAX_CONNECTIONS is set to AUTOMATIC(-1). Allowable range is 1 to 64,000, or -1 for matching the value of MAX_COORDAGENTS. The recommended value is -1 without AUTOMATIC. It is also acceptable to have a value for MAX_CONNECTIONS that is greater than MAX_COORDAGENTS, such as 300, in order to turn on the Concentrator feature.
Generally, both MAX_COORDAGENTS and MAX_CONNECTIONS should be configured within the same statement, otherwise the error SQL6112N may be encountered. The following command will set the MAX_COORDAGENTS to 200, as well as set the MAX_CONNECTIONS to -1.
1) Attach to the DB2 instance
DB2 =&gt; attach to &lt;DB2instance&gt;
2) Run the following command:
DB2 =&gt; update database manager configuration using max_coordagents 200 max_connections -1</t>
  </si>
  <si>
    <t>the MAX_COORDAGENTS to 200, as well as set the MAX_CONNECTIONS to -1. One method to achieve the recommended state is to execute the following command(s):
1) Attach to the DB2 instance
DB2 =&gt; attach to &lt;DB2instance&gt;
2) Run the following command:
DB2 =&gt; update database manager configuration using max_coordagents 200 max_connections -1</t>
  </si>
  <si>
    <t>DB2v11-11</t>
  </si>
  <si>
    <t>Audit Review, Analysis and Reporting</t>
  </si>
  <si>
    <t>Set Administrative Notification Level (NOTIFYLEVEL)</t>
  </si>
  <si>
    <t>The `NOTIFYLEVEL` parameter specifies the type of administration notification messages that are written to the administration notification log.
It is recommended that this parameter be set greater than or equal to `3`.
A setting of `3`, which includes settings `1` &amp; `2`, will log all fatal errors, failing services, system integrity, as well as system health.</t>
  </si>
  <si>
    <t xml:space="preserve">Perform the following DB2 commands to obtain the value for this setting:
1) Attach to the DB2 instance.
 DB2 =&gt; attach to &lt;DB2instance&gt;
2) Run the following command:
 DB2 =&gt; get database manager configuration
3)Locate the NOTIFYLEVEL value in the output:
 Notify Level (NOTIFYLEVEL) = 3
</t>
  </si>
  <si>
    <t>Notify Level (NOTIFYLEVEL) has been set to 3.</t>
  </si>
  <si>
    <t>Notify Level (NOTIFYLEVEL) has not been set to 3.</t>
  </si>
  <si>
    <t>HAU25</t>
  </si>
  <si>
    <t>HAU25: Audit processing failures are not properly reported and responded to</t>
  </si>
  <si>
    <t>3.1.9</t>
  </si>
  <si>
    <t>The system should be monitoring all Health Monitor alarms, warnings, and attentions. This may give an indication of any malicious usage on the DB2 instance.</t>
  </si>
  <si>
    <t xml:space="preserve">1) Attach to the DB2 instance
DB2 =&gt; attach to &lt;DB2instance&gt;
2) Run the following command:
DB2 =&gt; update database manager configuration using notifylevel 3 </t>
  </si>
  <si>
    <t>Set Administrative Notification Level (NOTIFYLEVEL). One method to achieve the recommended state is to execute the following: 
1) Attach to the DB2 instance
DB2 =&gt; attach to &lt;DB2instance&gt;
2) Run the following command:
DB2 =&gt; update database manager configuration using notifylevel 3</t>
  </si>
  <si>
    <t>DB2v11-12</t>
  </si>
  <si>
    <t>AC-4</t>
  </si>
  <si>
    <t>Information Flow Enforcement</t>
  </si>
  <si>
    <t>Secure the Java Development Kit Installation Path (JDK_PATH)</t>
  </si>
  <si>
    <t>The `JDK_PATH` parameter contains the directory under which the Software Developer's Kit (SDK) for Java™ is installed. The Java SDK is used for running Java stored procedures and user-defined functions. It is recommended that the owner of this directory is bin on Linux and AIX, and a member of the DB2 administration group on Windows. The directory should have read and execute permission for all users, but only write permission for the owner.</t>
  </si>
  <si>
    <t xml:space="preserve">**For Windows and Linux:**
1) Attach to the DB2 instance.
DB2 =&gt; attach to &lt;DB2instance&gt;
2) Run the following command from the DB2 command window:
DB2 =&gt; get database manager configuration
3)Locate this value in the output to find the JDK path:
Default database path (JDK_PATH) = &lt;valid directory&gt;
**Additional steps for Windows:**
1) Connect to the DB2 host
2) Right-click over the directory used for the JDK path
3)Choose *Properties*
4)Select the *Security* tab
5)Review and verify the privileges for all accounts.
6)Review and verify that the DB2 Administrator is the owner of the directory.
**Additional steps for Linux:**
1) Connect to the DB2 host
2) Change to the directory used as the JDK path
3) Review and verify the permissions for the directory for all users; also ensure that bin is the owner.
$ ls -ald
</t>
  </si>
  <si>
    <t>The database path (JDK_PATH) has been set to read and execute permission for all users, but only write permission for the owner.</t>
  </si>
  <si>
    <t>The database path (JDK_PATH) has not been set to read and execute permission for all users, but only write permission for the owner.</t>
  </si>
  <si>
    <t>3.1.10</t>
  </si>
  <si>
    <t>Restricting access to the Java JDK will help ensure that only an authorized JDK is used for running Java routines within DB2.</t>
  </si>
  <si>
    <t>**For Windows and Linux:**
1) Attach to the DB2 instance.
DB2 =&gt; attach to &lt;DB2instance&gt;
2) Run the following command to change the JDK path, if necessary:
DB2 =&gt; update database manager configuration using
jdk_path &lt;valid directory&gt;
**Additional steps for Windows:**
1) Connect to the DB2 host
2) Right-click over the directory used as the JDK path
3) Choose *Properties*
4) Select the *Security* tab
5) Assign ownership of the directory to the DB2 Administrator
6) Grant all DB2 administrator accounts the *Full Control* authority
7) Grant only read and execute privileges to all other users (revoke all other privileges)
**Additional steps for Linux:**
1) Connect to the DB2 host as root
2) Change to the directory used as the JDK path
3) Assign bin to be the owner of the directory using the chown command
4) Change the permissions for the directory
$ chmod -R 755</t>
  </si>
  <si>
    <t>Secure the Java Development Kit Installation Path (JDK_PATH). One method to achieve the recommended state is to execute the following:
**For Windows and Linux:**
1) Attach to the DB2 instance.
DB2 =&gt; attach to &lt;DB2instance&gt;
2) Run the following command to change the JDK path, if necessary:
DB2 =&gt; update database manager configuration using
jdk_path &lt;valid directory&gt;
**Additional steps for Windows:**
1) Connect to the DB2 host
2) Right-click over the directory used as the JDK path
3) Choose *Properties*
4) Select the *Security* tab
5) Assign ownership of the directory to the DB2 Administrator
6) Grant all DB2 administrator accounts the *Full Control* authority
7) Grant only read and execute privileges to all other users (revoke all other privileges)
**Additional steps for Linux:**
1) Connect to the DB2 host as root
2) Change to the directory used as the JDK path
3) Assign bin to be the owner of the directory using the chown command
4) Change the permissions for the directory
$ chmod -R 755</t>
  </si>
  <si>
    <t>To close this finding, please provide a screenshot showing the database path (JDK_PATH) has been set to read and execute permission for all users, but only write permission for the owner with the agency's CAP.</t>
  </si>
  <si>
    <t>DB2v11-13</t>
  </si>
  <si>
    <t>Secure the Python Runtime Path (PYTHON_PATH)</t>
  </si>
  <si>
    <t>The `PYTHON_PATH` parameter contains the directory under which the Python runtime is installed. It is recommended that the owner of this directory is bin on Linux and AIX, and a member of the DB2 administration group on Windows. The directory should have read and execute permission for all users, but only write permission for the owner.</t>
  </si>
  <si>
    <t xml:space="preserve">**For Windows and Linux:**
1) Attach to the DB2 instance.
 DB2 =&gt; attach to &lt;DB2instance&gt;
2) Run the following command from the DB2 command window:
 DB2 =&gt; get database manager configuration
3)Locate this value in the output to find the Python path:
 Default database path (PYTHON_PATH) = &lt;valid directory&gt;
**Additional steps for Windows:**
1) Connect to the DB2 host
2) Right-click over the directory used for the Python path
3)Choose *Properties*
4)Select the *Security* tab
5)Review and verify the privileges for all accounts.
6)Review and verify that the DB2 Administrator is the owner of the directory.
**Additional steps for Linux:**
1) Connect to the DB2 host
2) Change to the directory used as the Python path
3) Review and verify the permissions for the directory for all users; also ensure that bin is the owner.
 $ ls -ald
</t>
  </si>
  <si>
    <t>The database path (PYTHON_PATH) has been set to read and execute permission for all users, but only write permission for the owner.</t>
  </si>
  <si>
    <t>The database path (PYTHON_PATH) has not been set to read and execute permission for all users, but only write permission for the owner.</t>
  </si>
  <si>
    <t>3.1.11</t>
  </si>
  <si>
    <t>Restricting access to the python runtime will help ensure that only an authorized runtime is used for running Python routines within DB2.</t>
  </si>
  <si>
    <t xml:space="preserve">**For Windows and Linux:**
1) Attach to the DB2 instance.
DB2 =&gt; attach to &lt;DB2instance&gt;
2) Run the following command to change the Python path, if necessary:
DB2 =&gt; update database manager configuration using
python_path &lt;valid directory&gt;
**Additional steps for Windows:**
1) Connect to the DB2 host
2) Right-click over the directory used as the Python path
3) Choose *Properties*
4) Select the *Security* tab
5) Assign ownership of the directory to the DB2 Administrator
6) Grant all DB2 administrator accounts the *Full Control* authority
7) Grant only read and execute privileges to all other users (revoke all other privileges)
**Additional steps for Linux:**
1) Connect to the DB2 host as root
2) Change to the directory used as the Python path
3) Assign bin to be the owner of the directory using the chown command
4) Change the permissions for the directory
$ chmod -R 755
 </t>
  </si>
  <si>
    <t xml:space="preserve">Secure the Python Runtime Path (PYTHON_PATH). One method to achieve the recommended state is to execute the following:
**For Windows and Linux:**
1) Attach to the DB2 instance.
DB2 =&gt; attach to &lt;DB2instance&gt;
2) Run the following command to change the Python path, if necessary:
DB2 =&gt; update database manager configuration using
python_path &lt;valid directory&gt;
**Additional steps for Windows:**
1) Connect to the DB2 host
2) Right-click over the directory used as the Python path
3) Choose *Properties*
4) Select the *Security* tab
5) Assign ownership of the directory to the DB2 Administrator
6) Grant all DB2 administrator accounts the *Full Control* authority
7) Grant only read and execute privileges to all other users (revoke all other privileges)
**Additional steps for Linux:**
1) Connect to the DB2 host as root
2) Change to the directory used as the Python path
3) Assign bin to be the owner of the directory using the chown command
4) Change the permissions for the directory
$ chmod -R 755
 </t>
  </si>
  <si>
    <t>To close this finding, please provide a screenshot showing the database path (PYTHON_PATH) has been set to read and execute permission for all users, but only write permission for the owner with the agency's CAP.</t>
  </si>
  <si>
    <t>DB2v11-14</t>
  </si>
  <si>
    <t>Secure the R Runtime Path (R_PATH)</t>
  </si>
  <si>
    <t>The `R_PATH` parameter contains the directory under which the R runtime is installed. The R runtime is used for running R stored procedures and user-defined functions. It is recommended that the owner of this directory is bin on Linux and AIX, and a member of the DB2 administration group on Windows. The directory should have read and execute permission for all users, but only write permission for the owner.</t>
  </si>
  <si>
    <t xml:space="preserve">For Windows and Linux:
1) Attach to the DB2 instance.
DB2 =&gt; attach to &lt;DB2instance&gt;
2) Run the following command from the DB2 command window:
DB2 =&gt; get database manager configuration
3)Locate this value in the output to find the R path:
Default database path (R_PATH) = &lt;valid directory&gt;
**Additional steps for Windows:**
1) Connect to the DB2 host
2) Right-click over the directory used for the R path
3)Choose *Properties*
4)Select the *Security* tab
5)Review and verify the privileges for all accounts.
6)Review and verify that the DB2 Administrator is the owner of the directory.
**Additional steps for Linux:**
1) Connect to the DB2 host
2) Change to the directory used as the R path
3) Review and verify the permissions for the directory for all users; also ensure that bin is the owner.
$ ls -ald
</t>
  </si>
  <si>
    <t>The database path (R_PATH) has been set to read and execute permission for all users, but only write permission for the owner.</t>
  </si>
  <si>
    <t>The database path (R_PATH) has not been set to read and execute permission for all users, but only write permission for the owner.</t>
  </si>
  <si>
    <t>3.1.12</t>
  </si>
  <si>
    <t>Restricting access to the R runtime will help ensure that only an authorized runtime is used for running R routines within DB2.</t>
  </si>
  <si>
    <t xml:space="preserve">**For Windows and Linux:**
1) Attach to the DB2 instance.
DB2 =&gt; attach to &lt;DB2instance&gt;
2) Run the following command to change the R path, if necessary:
DB2 =&gt; update database manager configuration using
r_path &lt;valid directory&gt;
**Additional steps for Windows:**
1) Connect to the DB2 host
2) Right-click over the directory used as the R path
3) Choose *Properties*
4) Select the *Security* tab
5) Assign ownership of the directory to the DB2 Administrator
6) Grant all DB2 administrator accounts the *Full Control* authority
7) Grant only read and execute privileges to all other users (revoke all other privileges)
**Additional steps for Linux:**
1) Connect to the DB2 host as root
2) Change to the directory used as the R path
3) Assign bin to be the owner of the directory using the chown command
4) Change the permissions for the directory
$ chmod -R 755
 </t>
  </si>
  <si>
    <t xml:space="preserve">Secure the R Runtime Path (R_PATH). One method to achieve the recommended state is to execute the following:
**For Windows and Linux:**
1) Attach to the DB2 instance.
DB2 =&gt; attach to &lt;DB2instance&gt;
2) Run the following command to change the R path, if necessary:
DB2 =&gt; update database manager configuration using
r_path &lt;valid directory&gt;
**Additional steps for Windows:**
1) Connect to the DB2 host
2) Right-click over the directory used as the R path
3) Choose *Properties*
4) Select the *Security* tab
5) Assign ownership of the directory to the DB2 Administrator
6) Grant all DB2 administrator accounts the *Full Control* authority
7) Grant only read and execute privileges to all other users (revoke all other privileges)
**Additional steps for Linux:**
1) Connect to the DB2 host as root
2) Change to the directory used as the R path
3) Assign bin to be the owner of the directory using the chown command
4) Change the permissions for the directory
$ chmod -R 755
 </t>
  </si>
  <si>
    <t>To close this finding, please provide a screenshot showing the database path (R_PATH) has been set to read and execute permission for all users, but only write permission for the owner with the agency's CAP.</t>
  </si>
  <si>
    <t>DB2v11-15</t>
  </si>
  <si>
    <t>Secure the Communication Buffer Exit Library (COMM_EXIT_LIST)</t>
  </si>
  <si>
    <t>A communication exit library is a dynamically loaded library that vendor applications use to examine communication buffers. The `COMM_EXIT_LIST` parameter specifies the list of communication buffer exist libraries. The permissions on the libraries should be secured so that users other than the instance owner do not have write privileges.</t>
  </si>
  <si>
    <t>**Steps for Linux:**
- 32-bit and 64-bit server side user authentication plugins are found in `$DB2PATH/security32/plugin/commexit` and `$DB2PATH/security64/plugin/commexit` directories respectively
Review the permissions of the plugins that are in use:
ls -al
**Steps for Windows:**
- 32-bit and 64-bit server side user authentication plugins are found in `$DB2PATH\security\plugin\commexit\`_`&lt;instance name&gt;`_
Review the permissions of the plugins that are in use:
1) Right-click over the plugin file
2) Choose properties
3)Select the Security tab
4)Review the access for all accounts</t>
  </si>
  <si>
    <t>The parameter `COMM_EXIT_LIST` has been set to read and execute permission for all users, but only write permission for the owner.</t>
  </si>
  <si>
    <t>The parameter `COMM_EXIT_LIST` has not been set to read and execute permission for all users, but only write permission for the owner.</t>
  </si>
  <si>
    <t>3.1.13</t>
  </si>
  <si>
    <t>If a malicious user has write access to a communication exit library, they can overwrite it with their own thereby receiving all of the communication buffers that DB2 receives over the network. Securing the libraries will prevent a loss of confidentiality of data.</t>
  </si>
  <si>
    <t>To change permissions of a file on Linux:
chmod 755 &lt;file&gt;
To change permissions of a file on Windows:
1) Right-click on the file
2) Choose properties
3) Select the Security tab
4) Grant the Full Control authority to all DB2 administrator accounts
5) Grant only read and execute privileges to all other accounts (revoke any other privileges)</t>
  </si>
  <si>
    <t xml:space="preserve">Secure the Communication Buffer Exit Library (COMM_EXIT_LIST). One method to achieve the recommended state is to execute the following:
To change permissions of a file on Linux:
chmod 755 &lt;file&gt;
To change permissions of a file on Windows:
1) Right-click on the file
2) Choose properties
3) Select the Security tab
4) Grant the Full Control authority to all DB2 administrator accounts
5) Grant only read and execute privileges to all other accounts (revoke any other privileges) </t>
  </si>
  <si>
    <t>To close this finding, please provide a screenshot showing the parameter `COMM_EXIT_LIST` has been set to read and execute permission for all users, but only write permission for the owner with the agency's CAP.</t>
  </si>
  <si>
    <t>DB2v11-16</t>
  </si>
  <si>
    <t xml:space="preserve">Transmission Confidentiality and Integrity </t>
  </si>
  <si>
    <t>Specify Secure Remote Shell Command (DB2RSHCMD)</t>
  </si>
  <si>
    <t>The `DB2RSHCMD` registry variable specifies the remote shell command to use when starting remote database partitions and with the `DB2_all` script to run utilities and commands on all database partitions. It is recommended that a value be used which encrypts the data sent between partitions, such as ssh.</t>
  </si>
  <si>
    <t>Verify that the `DB2RSHCMD` registry variable is set to a value such as ssh that encrypts the data by running the following command:
DB2set -all | grep DB2RSHCMD
In DB2 V11.5 Mod Pack 6 and later, the above command should not yield a value, or should yield a value of ssh.
In DB2 V11.5 Mod Pack 5 or earlier, the above command should yield a value of ssh.</t>
  </si>
  <si>
    <t>The `DB2RSHCMD` registry variable has been set to a value such as ssh that encrypts the data.</t>
  </si>
  <si>
    <t>The `DB2RSHCMD` registry variable has not been set to a value such as ssh that encrypts the data.</t>
  </si>
  <si>
    <t>3.2</t>
  </si>
  <si>
    <t>3.2.1</t>
  </si>
  <si>
    <t>The traditional `rsh` command sends all its data, including passwords, in plaintext between partitions. An attacker who can read network traffic may have access to these passwords and other data. Specifying a remote shell command, such as ssh encrypts the data sent over the network.</t>
  </si>
  <si>
    <t>1) Follow the guidance on this page to create public and private keys for ssh:
[https://www.ibm.com/docs/en/DB2/11)5?topic=installation-enabling-execution-remote-commands
(https://www.ibm.com/docs/en/DB2/11)5?topic=installation-enabling-execution-remote-commands)
2) Run the following command to set the DB2_RSHCMD registry variable to ssh:
DB2set DB2RSHCMD=ssh</t>
  </si>
  <si>
    <t>Specify Secure Remote Shell Command (DB2RSHCMD). One method to achieve the recommended state is to execute the following:
1) Follow the guidance on this page to create public and private keys for ssh:
[https://www.ibm.com/docs/en/DB2/11)5?topic=installation-enabling-execution-remote-commands
(https://www.ibm.com/docs/en/DB2/11)5?topic=installation-enabling-execution-remote-commands)
2) Run the following command to set the DB2_RSHCMD registry variable to ssh:
DB2set DB2RSHCMD=ssh</t>
  </si>
  <si>
    <t>To close this finding, please provide a screenshot showing the `DB2RSHCMD` registry variable has been set to a value such as ssh that encrypts the data with the agency's CAP.</t>
  </si>
  <si>
    <t>DB2v11-17</t>
  </si>
  <si>
    <t>Turn Off Remote Command Legacy Mode (DB2RCMD_LEGACY_MODE)</t>
  </si>
  <si>
    <t>The `DB2RCMD_LEGACY_MODE` registry variable determines whether the DB2 Remote Command Service runs with enhanced security or not. It is recommended that legacy mode not be enabled.
This registry variable only applies to DB2 Servers running on Windows.</t>
  </si>
  <si>
    <t>Verify that the `DB2RCMD_LEGACY_MODE` registry variable is set to off by running the following command:
DB2set -all | grep DB2RCMD_LEGACY_MODE
The above command should not yield a value or should yield a value of `OFF`.</t>
  </si>
  <si>
    <t>The `DB2RCMD_LEGACY_MODE` registry variable has been set to off.</t>
  </si>
  <si>
    <t>The `DB2RCMD_LEGACY_MODE` registry variable has not been set to Off.</t>
  </si>
  <si>
    <t>This registry variable only applies to DB2 Servers running on Windows.</t>
  </si>
  <si>
    <t>3.2.2</t>
  </si>
  <si>
    <t>Legacy mode requires the DB2 service account to have privileges to impersonate the client account.</t>
  </si>
  <si>
    <t>Run the following command to set the DB2RCMD_LEGACY_MODE registry variable to OFF:
DB2set DB2RCMD_LEGACY_MODE=OFF</t>
  </si>
  <si>
    <t>Set the DB2RCMD_LEGACY_MODE registry variable to OFF. One method to achieve the recommended state is to execute the following command(s):
DB2set DB2RCMD_LEGACY_MODE=OFF</t>
  </si>
  <si>
    <t>To close this finding, please provide a screenshot showing the `DB2RCMD_LEGACY_MODE` registry variable has been set to off with the agency's CAP.</t>
  </si>
  <si>
    <t>DB2v11-18</t>
  </si>
  <si>
    <t>Disable Grants During Restore (DB2_RESTORE_GRANT_ADMIN_AUTHORITIES)</t>
  </si>
  <si>
    <t>The `DB2_RESTORE_GRANT_ADMIN_AUTHORITIES` registry variable determines whether the authorization ID of the user performing a restore is granted administrative authorities (`SECADM`, `DBADM`, `DATAACCESS`, and `ACCESSCTRL` authorities) on the restored database. It is typically used when restoring a database on a server where the original database creator account does not exist. It is recommended that this variable not be set except when specifically performing a restore where you wish these privileges to be granted so they are not accidentally granted.</t>
  </si>
  <si>
    <t>Verify the value of the `DB2_RESTORE_GRANT_ADMIN_AUTHORITIES` registry variable by running the following command:
DB2set -all | grep DB2_RESTORE_GRANT_ADMIN_AUTHORITIES
The above command should not yield a value or should yield a value of `OFF`.</t>
  </si>
  <si>
    <t>The Grants During Restore (DB2_RESTORE_GRANT_ADMIN_AUTHORITIES) has been set to off.</t>
  </si>
  <si>
    <t>The Grants During Restore (DB2_RESTORE_GRANT_ADMIN_AUTHORITIES) has not been set to Off.</t>
  </si>
  <si>
    <t>3.2.3</t>
  </si>
  <si>
    <t>Use of this registry variable may grant administrative authorities accidentally if the value is left on during normal operations and a restore is run.</t>
  </si>
  <si>
    <t>Run the following command to set the DB2_RESTORE_GRANT_ADMIN_AUTHORITIES registry variable to OFF:
DB2set DB2_RESTORE_GRANT_ADMIN_AUTHORITIES=OFF</t>
  </si>
  <si>
    <t>Set the DB2_RESTORE_GRANT_ADMIN_AUTHORITIES registry variable to OFF. One method to achieve the recommended state is to execute the following command(s):
DB2set DB2_RESTORE_GRANT_ADMIN_AUTHORITIES=OFF</t>
  </si>
  <si>
    <t>To close this finding, please provide a screenshot showing the Grants During Restore (DB2_RESTORE_GRANT_ADMIN_AUTHORITIES) has been set to off with the agency's CAP.</t>
  </si>
  <si>
    <t>DB2v11-19</t>
  </si>
  <si>
    <t>Enable Extended Security (DB2_EXTSECURITY)</t>
  </si>
  <si>
    <t>The `DB2_EXTSECURITY` registry variable determines whether extended security is enabled on Windows. Extended security enables file permissions for all DB2 objects so they can be accessed by users in `DB2ADMNS` and `DB2USERS` groups. It is recommended that extended security be enabled.
This registry variable only applies to DB2 Servers running on Windows.</t>
  </si>
  <si>
    <t>Verify that extended security is enabled by running the following command:
DB2set -all | grep DB2_EXTSECURITY
The above command should yield a value of `ON`.</t>
  </si>
  <si>
    <t>Extended security has been enabled.</t>
  </si>
  <si>
    <t>Extended security has not been enabled.</t>
  </si>
  <si>
    <t>3.2.4</t>
  </si>
  <si>
    <t>Extended security provides file permission protection for DB2 objects when running in a multi-user environment.</t>
  </si>
  <si>
    <t>Run the following command to enable extended security (consult documentation for additional options as appropriate):
DB2extsec</t>
  </si>
  <si>
    <t>Enable Extended Security (DB2_EXTSECURITY). One method to achieve the recommended state is to execute the following command(s):
DB2extsec</t>
  </si>
  <si>
    <t>To close this finding, please provide a screenshot showing extended security has been enabled with the agency's CAP.</t>
  </si>
  <si>
    <t>DB2v11-20</t>
  </si>
  <si>
    <t>Limit OS Privileges of Fenced Mode Process (DB2_LIMIT_FENCED_GROUP)</t>
  </si>
  <si>
    <t>The `DB2_LIMIT_FENCED_GROUP` registry variable allows restricting the operating system privileges of the fenced mode process (`DB2fmp`) to the privileges assigned to the `DB2USERS` group.
This variable only has effect if extended security is enabled (`DB2_EXTSEC`) and the DB2 Service Account is not LocalSystem.
This registry variable only applies to DB2 Servers running on Windows.</t>
  </si>
  <si>
    <t>Verify the value of the `DB2_LIMIT_FENCED_GROUP` registry variable by running the following command:
DB2set -all | grep DB2_LIMIT_FENCED_GROUP
The above command should yield a value of `ON`.</t>
  </si>
  <si>
    <t>The `DB2_LIMIT_FENCED_GROUP` registry variable has been set to `ON`.</t>
  </si>
  <si>
    <t>The `DB2_LIMIT_FENCED_GROUP` registry variable has not been set to `ON`.</t>
  </si>
  <si>
    <t>3.2.5</t>
  </si>
  <si>
    <t>By default, the fenced mode process has access to both the `DB2ADMNS` and `DB2USERS` groups.</t>
  </si>
  <si>
    <t>Run the following command to set the DB2_LIMIT_FENCED_GROUP registry variable to ON:
DB2set DB2_LIMIT_FENCED_GROUP=ON</t>
  </si>
  <si>
    <t>Set the DB2_LIMIT_FENCED_GROUP registry variable to ON. One method to achieve the recommended state is to execute the following command(s):
DB2set DB2_LIMIT_FENCED_GROUP=ON</t>
  </si>
  <si>
    <t>To close this finding, please provide a screenshot showing the `DB2_LIMIT_FENCED_GROUP` registry variable has been set to `ON` with the agency's CAP.</t>
  </si>
  <si>
    <t>DB2v11-21</t>
  </si>
  <si>
    <t>Secure DB2 Runtime Library</t>
  </si>
  <si>
    <t>A DB2 software installation will place all executables under the default _`&lt;DB2PATH&gt;`_`\sqllib directory`. This directory needs to be secured so it grants only the necessary access to authorized users and administrators.</t>
  </si>
  <si>
    <t xml:space="preserve">Perform the following to obtain the value for this setting:
For Windows:
1) Connect to the DB2 host
2) Right-click on the `NODE000x\sqldbdir` directory
3)Choose *Properties*
4)Select the *Security* tab
5)Determine the permissions for DB administrator accounts and all other accounts
For Linux:
1) Connect to the DB2 host
2) Change to the `NODE000x/sqldbdir` directory
3)Determine the permissions for the directory
$ ls -al
</t>
  </si>
  <si>
    <t>Full access to the DB2 sqllib executable directory is limited to the DB2 administrator.  All other users are granted only read access.</t>
  </si>
  <si>
    <t>Users are granted greater than read access to the DB2 sqllib directory.</t>
  </si>
  <si>
    <t>3.3</t>
  </si>
  <si>
    <t>3.3.1</t>
  </si>
  <si>
    <t>The DB2 runtime is comprised of files that are executed as part of the DB2 service. If these resources are not secured, an attacker may alter them to execute arbitrary code.</t>
  </si>
  <si>
    <t xml:space="preserve">For Windows:
1) Connect to the DB2 host
2) Right-click on the NODE000x\sqldbdir directory
3) Choose *Properties*
4) Select the *Security* tab
5) Select all DB administrator accounts and grant them the *Full Control* authority
6) Select all other accounts and revoke all privileges other than *Read* and *Execute*
For Linux:
1) Connect to the DB2 host
2) Change to the /NODE000x/sqldbdir directory
3) Change the permission level of the directory to this recommended value
$ chmod -R 755
 </t>
  </si>
  <si>
    <t>Secure DB2 Runtime Library. One method to achieve the recommended state is to execute the following:
For Windows:
1) Connect to the DB2 host
2) Right-click on the NODE000x\sqldbdir directory
3) Choose *Properties*
4) Select the *Security* tab
5) Select all DB administrator accounts and grant them the *Full Control* authority
6) Select all other accounts and revoke all privileges other than *Read* and *Execute*
For Linux:
1) Connect to the DB2 host
2) Change to the /NODE000x/sqldbdir directory
3) Change the permission level of the directory to this recommended value
$ chmod -R 755</t>
  </si>
  <si>
    <t>To close this finding, please provide a screenshot showing full access to the DB2 sqllib executable directory is limited to the DB2 administrator with the agency's CAP.  All other users are granted only read access with the agency's CAP.</t>
  </si>
  <si>
    <t>DB2v11-22</t>
  </si>
  <si>
    <t>Secure the Database Container Directory</t>
  </si>
  <si>
    <t>A DB2 database container is the physical storage of the data.</t>
  </si>
  <si>
    <t>Review all users that have access to the directory of the containers. On Linux and AIX ensure that only the instance owner has access to the directory of the containers and the container files themselves. On Windows only administrators, and if extended security is enabled, members of the `DB2ADMINS` group should have access to the directory of the containers and the container files. No other users should have access.</t>
  </si>
  <si>
    <t>Only DB2 administrators have access to all database containers.</t>
  </si>
  <si>
    <t>Access to database containers is not limited to only DB2 administrators.</t>
  </si>
  <si>
    <t>3.3.2</t>
  </si>
  <si>
    <t>The containers are needed for the database to operate properly. The loss of the containers can cause down time. Also, allowing excessive access to the containers may help an attacker to gain access to their contents. Therefore, secure the location(s) of the containers by restricting the access and ownership. Allow only the instance owner to have access to the tablespace containers.</t>
  </si>
  <si>
    <t>On Linux and AIX, set the privileges for the directory of the containers so that only the instance owner has full access, and all other users have no access.
On Windows, set the privileges for the directory of the containers and the container files so that only administrators, and if extended security is enabled members of the DB2ADMINS group, have full access, and all other users have no access.</t>
  </si>
  <si>
    <t>Secure the Database Container Directory. One method to achieve the recommended state is to execute the following: 
On Linux and AIX, set the privileges for the directory of the containers so that only the instance owner has full access, and all other users have no access.
On Windows, set the privileges for the directory of the containers and the container files so that only administrators, and if extended security is enabled members of the DB2ADMINS group, have full access, and all other users have no access.</t>
  </si>
  <si>
    <t>To close this finding, please provide a screenshot showing Only DB2 administrators have access to all database containers with the agency's CAP.</t>
  </si>
  <si>
    <t>DB2v11-23</t>
  </si>
  <si>
    <t>Set umask Value in the DB2 Instance Owner’s .profile</t>
  </si>
  <si>
    <t>The DB2 instance owner’s `.profile` file in Linux sets the environment variables and the settings for the user. This file is specific to the Korn shell and BASH shell, and other shells may have a different file.</t>
  </si>
  <si>
    <t xml:space="preserve">1) Ensure that the `umask 022` setting exists in the `.profile`.
$ grep umask ~/.profile
umask 022
2) Ensure that `umask 022` is currently enforced when logged in as the instance owner:
$ umask
0022
</t>
  </si>
  <si>
    <t>Umask setting of 022 exists in the .profile.</t>
  </si>
  <si>
    <t>The DB2 administrators. profile file does not set a umask setting of 022.</t>
  </si>
  <si>
    <t>3.3.3</t>
  </si>
  <si>
    <t>The `umask` value should be set to `022` for the owner of the DB2 software at all times to ensure files are not created with unnecessary privileges.</t>
  </si>
  <si>
    <t>Add umask 022 to the .profile file.</t>
  </si>
  <si>
    <t>Set umask Value in the DB2 Instance Owner’s .profile. One method to achieve the recommended state is to execute the following: 
Add umask 022 to the .profile file.</t>
  </si>
  <si>
    <t>To close this finding, please provide a screenshot showing mask setting of 022 exists in the profile with the agency's CAP.</t>
  </si>
  <si>
    <t>DB2v11-24</t>
  </si>
  <si>
    <t>AU-5</t>
  </si>
  <si>
    <t>Response to Audit Processing Failures</t>
  </si>
  <si>
    <t>Set Failed Archive Retry Delay (ARCHRETRYDELAY)</t>
  </si>
  <si>
    <t>The `ARCHRETRYDELAY` parameter specifies the number of seconds the DB2 service will wait before it reattempts to archive log files after a failure. It is recommended that this parameter be set anywhere in the range of `10-30`. You do not want the delay to be so short that the database ends up in a denial of service scenario, but you don't want the delay to be too long if an outside attack happens at the same time.</t>
  </si>
  <si>
    <t>Perform the following DB2 commands to obtain the value for this setting:
1) Connect to the DB2 database.
DB2 =&gt; connect to &lt;dbname&gt;
2) Run the following command:
DB2 =&gt; get database configuration
3)Locate the `ARCHRETRYDELAY` value in the output:
Log archive retry Delay (secs) (ARCHRETRYDELAY) = 20</t>
  </si>
  <si>
    <t>Failed Archive Retry Delay (ARCHRETRYDELAY) parameter has been set.</t>
  </si>
  <si>
    <t>Failed Archive Retry Delay (ARCHRETRYDELAY) parameter has not been set.</t>
  </si>
  <si>
    <t>4.1</t>
  </si>
  <si>
    <t>4.1.2</t>
  </si>
  <si>
    <t>Ensure that the value is non-zero, otherwise archive logging will not retry after the first failure. A denial of service attack can render the database without an archive log if this setting is not set. An archive log will ensure that all transactions can safely be restored or logged for auditing.</t>
  </si>
  <si>
    <t>1) Connect to the DB2 database
DB2 =&gt; connect to &lt;dbname&gt;
2) To successfully set the ARCHRETRYDELAY within the 10-30 range, run the following command:
DB2 =&gt; update database configuration using archretrydelay *nn* (where *nn* is a range between 10-30)</t>
  </si>
  <si>
    <t>Set Failed Archive Retry Delay (ARCHRETRYDELAY). One method to achieve the recommended state is to execute the following:
1) Connect to the DB2 database
DB2 =&gt; connect to &lt;dbname&gt;
2) To successfully set the ARCHRETRYDELAY within the 10-30 range, run the following command:
DB2 =&gt; update database configuration using archretrydelay *nn* (where *nn* is a range between 10-30)</t>
  </si>
  <si>
    <t>DB2v11-25</t>
  </si>
  <si>
    <t>Auto-restart After Abnormal Termination (AUTORESTART)</t>
  </si>
  <si>
    <t>The `AUTORESTART` parameter specifies if the database manager will start a crash recovery automatically when the first user tries to connect to a database which has previously terminated abnormally.
If the parameter is set to `OFF` an explicit `RESTART DATABASE` command has to be issued to initiate a crash recovery.
It is recommended that this parameter is set to `ON` (which is also the default).</t>
  </si>
  <si>
    <t>1) Connect to the DB2 database.
DB2 =&gt; connect to &lt;dbname&gt;
2) Run the following command:
DB2 =&gt; get database configuration
3)Locate the `AUTORESTART` value in the output:
Auto restart enabled (AUTORESTART) = ON</t>
  </si>
  <si>
    <t>The `AUTORESTART` parameter is set to ON.</t>
  </si>
  <si>
    <t>The `AUTORESTART` parameter is not set to ON.</t>
  </si>
  <si>
    <t>HMT6</t>
  </si>
  <si>
    <t>HMT6: Contingency planning controls are not implemented properly</t>
  </si>
  <si>
    <t>4.1.3</t>
  </si>
  <si>
    <t>Setting the database to auto-restart will reduce the downtime of the database.</t>
  </si>
  <si>
    <t>1) Connect to the DB2 database
DB2 =&gt; connect to &lt;dbname&gt;
2) Run the following command:
DB2 =&gt; update database configuration using autorestart on</t>
  </si>
  <si>
    <t>Auto-restart After Abnormal Termination (AUTORESTART). One method to achieve the recommended state is to execute the following: 
1) Connect to the DB2 database
DB2 =&gt; connect to &lt;dbname&gt;
2) Run the following command:
DB2 =&gt; update database configuration using autorestart on</t>
  </si>
  <si>
    <t>DB2v11-26</t>
  </si>
  <si>
    <t>Disable Database Discovery (DISCOVER_DB)</t>
  </si>
  <si>
    <t>The `DISCOVER_DB` parameter specifies if the database will respond to a discovery request from a client. It is recommended that this parameter be set to `DISABLE`.</t>
  </si>
  <si>
    <t xml:space="preserve">Perform the following DB2 commands to obtain the value for this setting:
1) Connect to the DB2 database.
DB2 =&gt; connect to &lt;dbname&gt;
2) Run the following command:
DB2 =&gt; get database configuration
3)Locate the `DISCOVER_DB` value in the output:
Discovery support for this database (DISCOVER_DB) = DISABLE
</t>
  </si>
  <si>
    <t>Database Discovery (DISCOVER_DB) has been disabled.</t>
  </si>
  <si>
    <t>Database Discovery (DISCOVER_DB) has not been disabled.</t>
  </si>
  <si>
    <t>4.1.4</t>
  </si>
  <si>
    <t>Setting the database discovery to disabled can hide a database with sensitive data.</t>
  </si>
  <si>
    <t>1) Connect to the DB2 database
DB2 =&gt; connect to &lt;dbname&gt;
2) Run the following command:
DB2 =&gt; update database configuration using discover_db disable</t>
  </si>
  <si>
    <t>Disable Database Discovery (DISCOVER_DB). One method to achieve the recommended state is to execute the following:
1) Connect to the DB2 database
DB2 =&gt; connect to &lt;dbname&gt;
2) Run the following command:
DB2 =&gt; update database configuration using discover_db disable</t>
  </si>
  <si>
    <t>To close this finding, please provide a screenshot showing Database Discovery (DISCOVER_DB) has been disabled with the agency's CAP.</t>
  </si>
  <si>
    <t>DB2v11-27</t>
  </si>
  <si>
    <t>Secure Permissions for the Primary Archive Log Location (LOGARCHMETH1)</t>
  </si>
  <si>
    <t>The `LOGARCHMETH1` parameter specifies the type of media and the location used as the primary destination of archived logs. It is recommended that the directory used for the archived logs be set to full access for DB2 administrator accounts and read and execute for all other accounts.</t>
  </si>
  <si>
    <t xml:space="preserve">**For Windows and Linux:**
1) Connect to the DB2 database.
DB2 =&gt; connect to &lt;dbname&gt;
2) Run the following command:
DB2 =&gt; get database configuration
3)Locate this value in the output to find the primary archive log directory:
Default database path (LOGARCHMETH1) = &lt;valid directory&gt;
**Additional steps for Windows:**
1) Connect to the DB2 host
2) Right-click on the primary archive log directory
3)Choose *Properties*
4)Select the *Security* tab
5)Review and verify the privileges for all accounts
**Additional steps for Linux:**
1) Connect to the DB2 host
2) Change to the primary archive log directory
3) Review and verify the permissions for the directory for all users.
$ ls -al
</t>
  </si>
  <si>
    <t>The `LOGARCHMETH1` parameter has been set to full access for DB2 administrator accounts and read and execute for all other accounts.</t>
  </si>
  <si>
    <t>The `LOGARCHMETH1` parameter has not been set to full access for DB2 administrator accounts and read and execute for all other accounts.</t>
  </si>
  <si>
    <t>4.1.5</t>
  </si>
  <si>
    <t>Restricting access to the contents of the primary archive log directory will help ensure that the confidentiality, integrity, and availability of archive logs are protected. Although there are many ways to ensure that your primary logs will be archived, we recommend using the value of `DISK` as part of the `LOGARCHMETH1` parameter. This will properly ensure that the primary logs are archived. A finding of `OFF` is not acceptable.</t>
  </si>
  <si>
    <t>*For Windows and Linux:*
1) Attach to the DB2 instance.
2) Run the following command to change the primary archive log directory, if necessary:
DB2 =&gt; update database configuration using
logarchmeth1 &lt;valid directory&gt;
**Additional steps for Windows (assuming that the logarchmeth1 parameter includes DISK):**
1) Connect to the DB2 host
2) Right-click on the primary archive log directory
3) Choose *Properties*
4) Select the *Security* tab
5) Grant all DB2 administrator accounts the *Full Control* authority
6) Grant all other accounts read and execute privileges only (revoke all other privileges)
**Additional steps for Linux (assuming that the logarchmeth1 parameter includes DISK):**
1) Connect to the DB2 host
2) Change to the primary archive log directory
3) Change the permissions for the directory
$ chmod -R 755</t>
  </si>
  <si>
    <t>Secure Permissions for the Primary Archive Log Location (LOGARCHMETH1). One method to achieve the recommended state is to execute the following: 
*For Windows and Linux:*
1) Attach to the DB2 instance.
2) Run the following command to change the primary archive log directory, if necessary:
DB2 =&gt; update database configuration using
logarchmeth1 &lt;valid directory&gt;
**Additional steps for Windows (assuming that the logarchmeth1 parameter includes DISK):**
1) Connect to the DB2 host
2) Right-click on the primary archive log directory
3) Choose *Properties*
4) Select the *Security* tab
5) Grant all DB2 administrator accounts the *Full Control* authority
6) Grant all other accounts read and execute privileges only (revoke all other privileges)
**Additional steps for Linux (assuming that the logarchmeth1 parameter includes DISK):**
1) Connect to the DB2 host
2) Change to the primary archive log directory
3) Change the permissions for the directory
$ chmod -R 755</t>
  </si>
  <si>
    <t>DB2v11-28</t>
  </si>
  <si>
    <t>Secure Permissions for the Secondary Archive Log Location (LOGARCHMETH2)</t>
  </si>
  <si>
    <t>The `LOGARCHMETH2` parameter specifies the type of media and the location used as the secondary destination for archived logs. It is recommended that the directory used for the archived logs be set to full access for DB2 administrator accounts and read and execute only for all other accounts.</t>
  </si>
  <si>
    <t xml:space="preserve">**For Windows and Linux:**
1) Connect to the DB2 database.
DB2 =&gt; connect to &lt;dbname&gt;
2) Run the following command:
DB2 =&gt; get database configuration
3)Locate this value in the output to find the secondary archive log directory:
Default database path (LOGARCHMETH2) = &lt;valid directory&gt;
**Additional steps for Windows:**
1) Connect to the DB2 host
2) Right-click on the secondary archive log directory
3)Choose *Properties*
4)Select the *Security* tab
5)Review and verify the privileges for all accounts
**Additional steps for Linux:**
1) Connect to the DB2 host
2) Change to the secondary archive log directory
3) Review and verify the permissions for the directory for all users
$ ls -al
</t>
  </si>
  <si>
    <t>The `LOGARCHMETH2` parameter has been set to full access for DB2 administrator accounts and read and execute for all other accounts.</t>
  </si>
  <si>
    <t>The `LOGARCHMETH2` parameter has not been set to full access for DB2 administrator accounts and read and execute for all other accounts.</t>
  </si>
  <si>
    <t>4.1.6</t>
  </si>
  <si>
    <t>Restricting access to the contents of the secondary archive log directory will help ensure that the confidentiality, integrity, and availability of archive logs are protected. Although there are many ways to ensure that your logs will be archived, we recommend using the value of `DISK` as part of the `LOGARCHMETH2` parameter. This will properly ensure that the logs are archived. A finding of `OFF` is not acceptable.</t>
  </si>
  <si>
    <t>**For Windows and Linux:**
1) Attach to the DB2 instance.
2) Run the following command to change the secondary archive log directory, if necessary:
DB2 =&gt; update database configuration using
logarchmeth2 &lt;valid directory&gt;
**Additional steps for Windows (assuming that the logarchmeth2 parameter includes DISK):**
1) Connect to the DB2 host
2) Right-click on the secondary archive log directory
3) Choose *Properties*
4) Select the *Security* tab
5) Grant all DB2 administrator accounts the *Full Control* authority
6) Grant all other accounts read and execute privileges only (revoke all other privileges)
**Additional steps for Linux (assuming that the logarchmeth2 parameter includes DISK):**
1) Connect to the DB2 host
2) Change to the secondary archive log directory
3) Change the permissions for the directory
$ chmod -R 755</t>
  </si>
  <si>
    <t>Secure Permissions for the Secondary Archive Log Location (LOGARCHMETH2). One method to achieve the recommended state is to execute the following:
**For Windows and Linux:**
1) Attach to the DB2 instance.
2) Run the following command to change the secondary archive log directory, if necessary:
DB2 =&gt; update database configuration using
logarchmeth2 &lt;valid directory&gt;
**Additional steps for Windows (assuming that the logarchmeth2 parameter includes DISK):**
1) Connect to the DB2 host
2) Right-click on the secondary archive log directory
3) Choose *Properties*
4) Select the *Security* tab
5) Grant all DB2 administrator accounts the *Full Control* authority
6) Grant all other accounts read and execute privileges only (revoke all other privileges)
**Additional steps for Linux (assuming that the logarchmeth2 parameter includes DISK):**
1) Connect to the DB2 host
2) Change to the secondary archive log directory
3) Change the permissions for the directory
$ chmod -R 755</t>
  </si>
  <si>
    <t>DB2v11-29</t>
  </si>
  <si>
    <t>Secure Permissions for the Tertiary Archive Log Location (FAILARCHPATH)</t>
  </si>
  <si>
    <t>The `FAILARCHPATH` parameter specifies the type of media and the location used as the tertiary destination of archived logs. It is recommended that the directory used for the archived logs be set to full access for DB2 administrator accounts and read and execute only for all other accounts.</t>
  </si>
  <si>
    <t xml:space="preserve">**For Windows and Linux:**
1) Connect to the DB2 database.
DB2 =&gt; connect to &lt;dbname&gt;
2) Run the following command:
DB2 =&gt; get database configuration
3)Locate this value in the output to find the tertiary archive log directory:
Default database path (FAILARCHPATH) = &lt;valid directory&gt;
**Additional steps for Windows:**
1) Connect to the DB2 host
2) Right-click on the tertiary archive log directory
3)Choose *Properties*
4)Select the *Security* tab
5)Review and verify the privileges for all accounts
**Additional steps for Linux:**
1) Connect to the DB2 host
2) Change to the tertiary archive log directory
3) Review and verify the permissions for the directory for all users.
$ ls -al
</t>
  </si>
  <si>
    <t>The `FAILARCHPATH` parameter has been set to full access for DB2 administrator accounts and read and execute for all other accounts.</t>
  </si>
  <si>
    <t>The `FAILARCHPATH` parameter has not been set to full access for DB2 administrator accounts and read and execute for all other accounts.</t>
  </si>
  <si>
    <t>4.1.7</t>
  </si>
  <si>
    <t>Restricting access to the contents of the tertiary archive log directory will help ensure that the confidentiality, integrity, and availability of archive logs are protected. Although there are many ways to ensure that your logs will be archived, we recommend using the value of `DISK` as part of the `FAILARCHPATH` parameter. This will properly ensure that the logs are archived. A finding of `OFF` is not acceptable.</t>
  </si>
  <si>
    <t xml:space="preserve">**For Windows and Linux:**
1) Attach to the DB2 instance.
2) Run the following command to change the tertiary archive log directory, if necessaryDB2 =&gt; update database configuration using failarchpath
**Additional steps for Windows (assuming that the failarchpath parameter includes DISK):**
1) Connect to the DB2 host
2) Right-click on the tertiary archive log directory
3) Choose *Properties*
4) Select the *Security* tab
5) Grant all DB2 administrator accounts the *Full Control* authority
6) Grant all other accounts read and execute privileges only (revoke all other privileges)
**For Linux (assuming that the failarchpath parameter includes DISK):**
1) Connect to the DB2 host
2) Change to the tertiary archive log directory
3) Change the permissions for the directory
$ chmod -R 755 </t>
  </si>
  <si>
    <t xml:space="preserve">Secure Permissions for the Tertiary Archive Log Location (FAILARCHPATH). One method to achieve the recommended state is to execute the following:
**For Windows and Linux:**
1) Attach to the DB2 instance.
2) Run the following command to change the tertiary archive log directory, if necessaryDB2 =&gt; update database configuration using failarchpath
**Additional steps for Windows (assuming that the failarchpath parameter includes DISK):**
1) Connect to the DB2 host
2) Right-click on the tertiary archive log directory
3) Choose *Properties*
4) Select the *Security* tab
5) Grant all DB2 administrator accounts the *Full Control* authority
6) Grant all other accounts read and execute privileges only (revoke all other privileges)
**For Linux (assuming that the failarchpath parameter includes DISK):**
1) Connect to the DB2 host
2) Change to the tertiary archive log directory
3) Change the permissions for the directory
$ chmod -R 755 </t>
  </si>
  <si>
    <t>DB2v11-30</t>
  </si>
  <si>
    <t>Secure Permissions for the Log Mirror Location (MIRRORLOGPATH)</t>
  </si>
  <si>
    <t>The `MIRRORLOGPATH` parameter specifies the type of media and the location used to store the mirror copy of the logs. It is recommended that the directory used for the mirror copy of the logs be set to full access for DB2 administrator accounts and read and execute only for all other accounts.</t>
  </si>
  <si>
    <t xml:space="preserve">**For Windows and Linux**
Perform the following DB2 commands to obtain the directory location:
1) Connect to the DB2 database.
DB2 =&gt; connect to &lt;dbname&gt;
2) Run the following command:
DB2 =&gt; get database configuration
3)Locate the `MIRRORLOGPATH` value in the output:
Mirror log path (MIRRORLOGPATH) = C:\DB2MIRRORLOGS
**Additional steps for Windows:**
1) Connect to the DB2 host
2) Right-click on the mirror log directory
3)Choose *Properties*
4)Select the *Security* tab
5)Review and verify the privileges for all accounts
**Additional steps for Linux:**
1) Connect to the DB2 host
2) Change to the mirror log directory
3) Review and verify the permissions for the directory for all users.
$ ls -al
</t>
  </si>
  <si>
    <t>The `MIRRORLOGPATH` parameter has been set to full access for DB2 administrator accounts and read and execute for all other accounts.</t>
  </si>
  <si>
    <t>The `MIRRORLOGPATH` parameter has not been set to full access for DB2 administrator accounts and read and execute for all other accounts.</t>
  </si>
  <si>
    <t>4.1.8</t>
  </si>
  <si>
    <t>A mirror log path should not be empty and it should be a valid path. The mirror log path stores a second copy of the active log files. Access to the directory pointed to by that path should be restricted through permissions to help ensure that the confidentiality, integrity, and availability of the mirror logs are protected.</t>
  </si>
  <si>
    <t>**For Windows and Linux:**
1) Connect to the DB2 database
DB2 =&gt; connect to &lt;dbname&gt;
2) Run the following command to change the mirror log directory, if necessary:
DB2 =&gt; update database configuration using mirrorlogpath &lt;valid directory&gt;
**Additional steps for Windows:**
1) Connect to the DB2 host
2) Right-click on the mirror log directory
3) Choose *Properties*
4) Select the *Security* tab
5) Grant all DB2 administrator accounts the *Full Control* authority
6) Grant all other accounts read and execute privileges only (revoke all other privileges)
**Additional steps for Linux:**
1) Connect to the DB2 host
2) Change to the mirror log directory
3) Change the permissions for the directory
$ chmod -R 755</t>
  </si>
  <si>
    <t>Secure Permissions for the Log Mirror Location (MIRRORLOGPATH). One method to achieve the recommended state is to execute the following:
**For Windows and Linux:**
1) Connect to the DB2 database
DB2 =&gt; connect to &lt;dbname&gt;
2) Run the following command to change the mirror log directory, if necessary:
DB2 =&gt; update database configuration using mirrorlogpath &lt;valid directory&gt;
**Additional steps for Windows:**
1) Connect to the DB2 host
2) Right-click on the mirror log directory
3) Choose *Properties*
4) Select the *Security* tab
5) Grant all DB2 administrator accounts the *Full Control* authority
6) Grant all other accounts read and execute privileges only (revoke all other privileges)
**Additional steps for Linux:**
1) Connect to the DB2 host
2) Change to the mirror log directory
3) Change the permissions for the directory
$ chmod -R 755</t>
  </si>
  <si>
    <t>DB2v11-31</t>
  </si>
  <si>
    <t>Secure Permissions for the Log Overflow Location (OVERFLOWLOGPATH)</t>
  </si>
  <si>
    <t>The `OVERFLOWLOGPATH` parameter specifies a location for DB2® databases to find log files needed for a `rollforward` operation, as well as where to store active log files retrieved from the archive. It also gives a location for finding and storing log files needed for using `DB2ReadLog` API. It is recommended that the directory used be set to full access for DB2 administrator accounts and read and execute only for all other accounts.</t>
  </si>
  <si>
    <t xml:space="preserve">**For Windows and Linux**
Perform the following DB2 commands to obtain the directory location:
1) Connect to the DB2 database.
DB2 =&gt; connect to &lt;dbname&gt;
2) Run the following command:
DB2 =&gt; get database configuration
3)Locate the `OVERFLOWLOGPATH` value in the output:
Overflow log path (OVERFLOWLOGPATH) =
**Additional steps for Windows:**
1) Connect to the DB2 host
2) Right-click on the overflow log directory
3)Choose *Properties*
4)Select the *Security* tab
5)Review and verify the privileges for all accounts
**Additional steps for Linux:**
1) Connect to the DB2 host
2) Change to the overflow log directory
3) Review and verify the permissions for the directory for all users.
$ ls -al
</t>
  </si>
  <si>
    <t>The `OVERFLOWLOGPATH` parameter has been set to full access for DB2 administrator accounts and read and execute for all other accounts.</t>
  </si>
  <si>
    <t>The `OVERFLOWLOGPATH` parameter has not been set to full access for DB2 administrator accounts and read and execute for all other accounts.</t>
  </si>
  <si>
    <t>4.1.9</t>
  </si>
  <si>
    <t>The overflow log path can contain log files containing user data. Access to the directory pointed to by that path should be restricted through permissions to help ensure that the confidentiality, integrity, and availability of the logs are protected.</t>
  </si>
  <si>
    <t>**For Windows and Linux:**
1) Connect to the DB2 database
DB2 =&gt; connect to &lt;dbname&gt;
2) Run the following command to change the mirror log directory, if necessary:
DB2 =&gt; update database configuration using overflowlogpath &lt;valid directory&gt;
**Additional steps for Windows:**
1) Connect to the DB2 host
2) Right-click on the overflow archive log directory
3) Choose *Properties*
4) Select the *Security* tab
5) Grant all DB2 administrator accounts the *Full Control* authority
6) Grant all other accounts read and execute privileges only (revoke all other privileges)
**Additional steps for Linux:**
1) Connect to the DB2 host
2) Change to the overflow log directory
3) Change the permissions for the directory
$ chmod -R 755</t>
  </si>
  <si>
    <t>Secure Permissions for the Log Overflow Location (OVERFLOWLOGPATH). One method to achieve the recommended state is to execute the following:
**For Windows and Linux:**
1) Connect to the DB2 database
DB2 =&gt; connect to &lt;dbname&gt;
2) Run the following command to change the mirror log directory, if necessary:
DB2 =&gt; update database configuration using overflowlogpath &lt;valid directory&gt;
**Additional steps for Windows:**
1) Connect to the DB2 host
2) Right-click on the overflow archive log directory
3) Choose *Properties*
4) Select the *Security* tab
5) Grant all DB2 administrator accounts the *Full Control* authority
6) Grant all other accounts read and execute privileges only (revoke all other privileges)
**Additional steps for Linux:**
1) Connect to the DB2 host
2) Change to the overflow log directory
3) Change the permissions for the directory
$ chmod -R 755</t>
  </si>
  <si>
    <t>DB2v11-32</t>
  </si>
  <si>
    <t>Establish Retention Set Size for Backups (NUM_DB_BACKUPS)</t>
  </si>
  <si>
    <t>The `NUM_DB_BACKUPS` parameter specifies the number of backups to retain for a database before marking the oldest backup as deleted. It is recommended that this parameter be set to at least `12`.</t>
  </si>
  <si>
    <t xml:space="preserve">Perform the following DB2 commands to obtain the value for this setting:
1) Connect to the DB2 database.
DB2 =&gt; connect to &lt;dbname&gt;
2) Run the following command:
DB2 =&gt; get database configuration
3)Locate the `NUM_DB_BACKUPS` value in the output:
Number of database backups to retain (NUM_DB_BACKUPS) = 12
</t>
  </si>
  <si>
    <t>The `NUM_DB_BACKUPS` parameter has been set to at least 12.</t>
  </si>
  <si>
    <t>The `NUM_DB_BACKUPS` parameter has not been set to at least 12.</t>
  </si>
  <si>
    <t>HAU6: Audit records are not retained per Pub 1075</t>
  </si>
  <si>
    <t>4.1.10</t>
  </si>
  <si>
    <t>Retain multiple copies of the database backup to ensure that the database can recover from an unexpected failure. This parameter should not be set to `0`. Multiple backups should be kept ensuring that all logs and transactions can be used for auditing.</t>
  </si>
  <si>
    <t xml:space="preserve">1) Connect to the DB2 database
DB2 =&gt; connect to &lt;dbname&gt;
2) Run the following command:
DB2 =&gt; update database configuration using num_db_backups 12 </t>
  </si>
  <si>
    <t xml:space="preserve">Set the Number of database backups to retain (NUM_DB_BACKUPS) = 12. One method to achieve the recommended state is to execute the following:
1) Connect to the DB2 database
DB2 =&gt; connect to &lt;dbname&gt;
2) Run the following command:
DB2 =&gt; update database configuration using num_db_backups 12 </t>
  </si>
  <si>
    <t>DB2v11-33</t>
  </si>
  <si>
    <t>Set Archive Log Failover Retry Limit (NUMARCHRETRY)</t>
  </si>
  <si>
    <t>The `NUMARCHRETRY` parameter determines how many times a database will try to archive the log file to the primary or the secondary archive destination before trying the failover directory. It is recommended that this parameter be set to `5`.</t>
  </si>
  <si>
    <t xml:space="preserve">Perform the following DB2 commands to obtain the value for this setting:
1) Connect to the DB2 database.
DB2 =&gt; connect to &lt;dbname&gt;
2) Run the following command:
DB2 =&gt; get database configuration
3)Locate the `NUMARCHRETRY` value in the output:
Number of log archive retries on error (NUMARCHRETRY) = 5
</t>
  </si>
  <si>
    <t>The `NUMARCHRETRY` parameter has been set to 5.</t>
  </si>
  <si>
    <t>The `NUMARCHRETRY` parameter has not been set to 5.</t>
  </si>
  <si>
    <t>4.1.11</t>
  </si>
  <si>
    <t>Establishing a failover retry time limit will ensure that the database will always have a means to recover from an abnormal termination. This parameter should not be set to `0`.</t>
  </si>
  <si>
    <t>1) Connect to the DB2 database
DB2 =&gt; connect to &lt;dbname&gt;
2) Run the following command:
DB2 =&gt; update database configuration using numarchretry 5</t>
  </si>
  <si>
    <t>Set Archive Log Failover Retry Limit (NUMARCHRETRY). One method to achieve the recommended state is to execute the following:
1) Connect to the DB2 database
DB2 =&gt; connect to &lt;dbname&gt;
2) Run the following command:
DB2 =&gt; update database configuration using numarchretry 5</t>
  </si>
  <si>
    <t>DB2v11-34</t>
  </si>
  <si>
    <t>Set Maximum Number of Applications (MAXAPPLS)</t>
  </si>
  <si>
    <t>The `MAXAPPLS` parameter specifies the maximum number of concurrent applications that can be connected (both local and remote) to a database. In an instance with a single database, it is recommended that this value be set to `AUTOMATIC`. While this indicates that any number of connections should be allowed, an upper limit of `MAX_CONNECTIONS` database manager configuration parameter is still enforced. If there are multiple databases within the instance, then the sum of `MAXAPPLS` for each database should be less than or equal to `MAX_CONNECTIONS`.
When `AUTOMATIC` is used, `MAXAPPLS` can also have a parameter. The value is not used to determine the maximum number of connections, but rather for dependent parameters, such as `PCKCACHESZ` and `CATALOG_CACHESZ` that can derive their value from `MAXAPPLS`. In such a case the value specified with `AUTOMATIC` should represent the expected number of connections.</t>
  </si>
  <si>
    <t>Perform the following DB2 commands to obtain the value of the `MAXAPPLS` parameter:
1) Connect to the DB2 database.
DB2 =&gt; connect to &lt;dbname&gt;
2) Run the following command:
DB2 =&gt; get database configuration
3)Locate the `MAXAPPLS` value in the output:
Max Number of Active Applications (MAXAPPLS) = AUTOMATIC(40)</t>
  </si>
  <si>
    <t>The Max Number of Active Applications (MAXAPPLS) has been set to AUTOMATIC(40).</t>
  </si>
  <si>
    <t>The Max Number of Active Applications (MAXAPPLS) has not been set to AUTOMATIC (40).</t>
  </si>
  <si>
    <t>4.1.12</t>
  </si>
  <si>
    <t>1) Connect to the DB2 database
DB2 =&gt; connect to &lt;dbname&gt;
2) If a single database is used in the instance, run the following command:
DB2 =&gt; update database configuration using maxappls AUTOMATIC
3) If multiple databases are used in the instance, determine appropriate values for each database such that the sum of MAXAPPLS values equals the MAX_CONNECTIONS database manager configuration parameter value (for example 100 for each of 2 databases when MAX_CONNECTIONS is 200), and run the following command:
DB2 =&gt; update database configuration using maxappls 200</t>
  </si>
  <si>
    <t>Set Maximum Number of Applications (MAXAPPLS). One method to achieve the recommended state is to execute the following:
1) Connect to the DB2 database
DB2 =&gt; connect to &lt;dbname&gt;
2) If a single database is used in the instance, run the following command:
DB2 =&gt; update database configuration using maxappls AUTOMATIC
3) If multiple databases are used in the instance, determine appropriate values for each database such that the sum of MAXAPPLS values equals the MAX_CONNECTIONS database manager configuration parameter value (for example 100 for each of 2 databases when MAX_CONNECTIONS is 200), and run the following command:
DB2 =&gt; update database configuration using maxappls 200</t>
  </si>
  <si>
    <t>DB2v11-35</t>
  </si>
  <si>
    <t>Ensure a Secure Connect Procedure is Used (CONNECT_PROC)</t>
  </si>
  <si>
    <t>The `CONNECT_PROC` stored procedure runs as part of every connection to the database and allows customization of the application environment, such as setting special registers. It could for example, set the `CURRENT_PATH` special register which controls the search path for finding functions and procedures to execute. Only an authorized procedure should be used.</t>
  </si>
  <si>
    <t>Perform the following DB2 commands to determine if a `CONNECT_PROC` procedure is being used:
1) Connect to the DB2 database.
DB2 =&gt; connect to &lt;dbname&gt;
2) Run the following command:
DB2 =&gt; get database configuration
3)Locate the `CONNECT_PROC` value in the output:
Connect procedure (CONNECT_PROC) =
If the value is not set, this is a Pass. If a value is set, it should be reviewed to ensure it is an appropriate procedure to be run for every connection.</t>
  </si>
  <si>
    <t>Secure Connect Procedure is Used (CONNECT_PROC) has been disabled.</t>
  </si>
  <si>
    <t>Secure Connect Procedure is Used (CONNECT_PROC) has not been disabled.</t>
  </si>
  <si>
    <t>HCM45</t>
  </si>
  <si>
    <t>System configuration provides additional attack surface</t>
  </si>
  <si>
    <t>4.1.13</t>
  </si>
  <si>
    <t>The `CONNECT_PROC` procedure could be used to modify the application environment within the connection causing unexpected behavior.</t>
  </si>
  <si>
    <t>To turn off the connect proc, perform the following commands:
1) Connect to the DB2 database
DB2 =&gt; connect to &lt;dbname&gt;
2) Run the following command:
DB2 =&gt; update database configuration using
connect_proc NULL IMMEDIATE</t>
  </si>
  <si>
    <t>Turn off the connect proc. One method to achieve the recommended state is to execute the following command(s):
1) Connect to the DB2 database
DB2 =&gt; connect to &lt;dbname&gt;
2) Run the following command:
DB2 =&gt; update database configuration using
connect_proc NULL IMMEDIATE</t>
  </si>
  <si>
    <t>To close this finding, please provide a screenshot showing secure Connect Procedure is Used (CONNECT_PROC) has been disabled with the agency's CAP.</t>
  </si>
  <si>
    <t>DB2v11-36</t>
  </si>
  <si>
    <t>Specify a Secure Location for External Tables (EXTBL_LOCATION)</t>
  </si>
  <si>
    <t>The `EXTBL_LOCATION` database configuration parameter provides an allow list of paths that external tables may access for local files, for both reading and writing. It is recommended that this value be set to appropriate paths with the understanding that confidential data may reside in this directory. Specifying appropriate paths is part of an organizations standard operating procedures (SOP).</t>
  </si>
  <si>
    <t>Perform the following DB2 commands to determine if a `EXTBL_LOCATION` is specified:
1) Connect to the DB2 database.
DB2 =&gt; connect to &lt;dbname&gt;
2) Run the following command:
DB2 =&gt; get database configuration
3)Locate the `EXTBL_LOCATION` value in the output:
Allowed paths for external tables (EXTBL_LOCATION) = /home/DB2inst1
If the value does not match what has been specified in the SOP, then follow the remediation steps.</t>
  </si>
  <si>
    <t>Secure Location for External Tables (EXTBL_LOCATION) has been set to appropriate paths.</t>
  </si>
  <si>
    <t>Secure Location for External Tables (EXTBL_LOCATION) has not been set to appropriate paths.</t>
  </si>
  <si>
    <t>4.1.14</t>
  </si>
  <si>
    <t>External tables can read and write data to the paths configured within the `EXTBL_LOCATION` configuration parameter. To avoid a loss of confidentiality of the data which may be reside in these paths, they should be examined to ensure they match the values specified by the SOP.</t>
  </si>
  <si>
    <t>To specify an external table location, perform the following commands:
1) Connect to the DB2 database
DB2 =&gt; connect to &lt;dbname&gt;
2) Run the following command:
DB2 =&gt; update database configuration using extbl+O38:T38_location &lt;paths&gt;</t>
  </si>
  <si>
    <t>Specify a Secure Location for External Tables (EXTBL_LOCATION). One method to achieve the recommended state is to execute the following command(s):
1) Connect to the DB2 database
DB2 =&gt; connect to &lt;dbname&gt;
2) Run the following command:
DB2 =&gt; update database configuration using extbl+O38:T38_location &lt;paths&gt;</t>
  </si>
  <si>
    <t>To close this finding, please provide a screenshot showing the secure Location for External Tables (EXTBL_LOCATION) has been set to appropriate paths with the agency's CAP.</t>
  </si>
  <si>
    <t>DB2v11-37</t>
  </si>
  <si>
    <t>Disable Database Discoverability (DISCOVER_DB)</t>
  </si>
  <si>
    <t>The `DISCOVER_DB` parameter specifies whether the database can be discovered in the network. It is recommended that databases not be discoverable.</t>
  </si>
  <si>
    <t>Perform the following DB2 commands to obtain the value for this setting:
1) Connect to the DB2 database:
 DB2 =&gt; connect to &lt;dbname&gt;
2) Run the following command:
 DB2 =&gt; get database configuration
3)Locate the `DISCOVER_DB` value in the output:
 Discovery support for this database (DISCOVER_DB) = ENABLE
4)If the value of `DISCOVER_DB` is `DISABLE` then this is a Pass. Otherwise database discovery is possible, and the remediation steps should be followed.</t>
  </si>
  <si>
    <t>Database Discoverability (DISCOVER_DB) has been disabled.</t>
  </si>
  <si>
    <t>Database Discoverability (DISCOVER_DB) has not been disabled.</t>
  </si>
  <si>
    <t>4.1.15</t>
  </si>
  <si>
    <t>Discovery capabilities may be used by a malicious entity to derive the names of and target DB2 databases.</t>
  </si>
  <si>
    <t>1) Connect to the DB2 database.
DB2 =&gt; connect to &lt;dbname&gt;
2) Run the following command:
DB2 =&gt; update database configuration using discover_db disable</t>
  </si>
  <si>
    <t>Disable Database Discoverability (DISCOVER_DB). One method to achieve the recommended state is to execute the following: 
1) Connect to the DB2 database.
DB2 =&gt; connect to &lt;dbname&gt;
2) Run the following command:
DB2 =&gt; update database configuration using discover_db disable</t>
  </si>
  <si>
    <t>To close this finding, please provide a screenshot showing Database Discoverability (DISCOVER_DB) has been disabled with the agency's CAP.</t>
  </si>
  <si>
    <t>DB2v11-38</t>
  </si>
  <si>
    <t>Restrict Access to SYSCAT.AUDITPOLICIES</t>
  </si>
  <si>
    <t>The `SYSCAT.AUDITPOLICIES` view contains all audit policies for a database.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</si>
  <si>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'AUDITPOLICIES'
and grantee = 'PUBLIC'
3)  If the output contains zero rows, then it is considered a Pass. Otherwise, `PUBLIC` has `SELECT` privilege and the remediation steps should be followed.</t>
  </si>
  <si>
    <t>Access to SYSCAT.AUDITPOLICIES has been restricted.</t>
  </si>
  <si>
    <t>Access to SYSCAT.AUDITPOLICIES has not been restricted.</t>
  </si>
  <si>
    <t>HAC31</t>
  </si>
  <si>
    <t>HAC31: The database public users has improper access to data and/or resources</t>
  </si>
  <si>
    <t>4.2</t>
  </si>
  <si>
    <t>4.2.1</t>
  </si>
  <si>
    <t>This view contains sensitive information about the auditing security for this database. Access to the audit policies may aid attackers in avoiding detection.</t>
  </si>
  <si>
    <t xml:space="preserve">Perform the following to revoke access from PUBLIC.
1) Connect to the DB2 database.
DB2 =&gt; connect to &lt;dbname&gt;
2) Run the following command:
DB2 =&gt; REVOKE SELECT ON SYSCAT.AUDITPOLICIES FROM PUBLIC </t>
  </si>
  <si>
    <t xml:space="preserve">Restrict Access to SYSCAT.AUDITPOLICIES. One method to achieve the recommended state is to execute the following:
1) Connect to the DB2 database.
DB2 =&gt; connect to &lt;dbname&gt;
2) Run the following command:
DB2 =&gt; REVOKE SELECT ON SYSCAT.AUDITPOLICIES FROM PUBLIC </t>
  </si>
  <si>
    <t>To close this finding, please provide screenshot showing access to  SYSCAT.AUDITPOLICIES is restricted to authorized users only with the agency's CAP.</t>
  </si>
  <si>
    <t>DB2v11-39</t>
  </si>
  <si>
    <t>Restrict Access to SYSCAT.AUDITUSE</t>
  </si>
  <si>
    <t>The `SYSCAT.AUDITUSE` view contains database audit policy for all non-database objects, such as authority, groups, roles, and users.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</si>
  <si>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'AUDITUSE'
and grantee = 'PUBLIC'
3 )If the output contains zero rows, then it is considered a Pass. Otherwise, `PUBLIC` has `SELECT` privilege and the remediation steps should be followed.</t>
  </si>
  <si>
    <t>Access to SYSCAT.AUDITUSE has been restricted.</t>
  </si>
  <si>
    <t>Access to SYSCAT.AUDITUSE has not been restricted.</t>
  </si>
  <si>
    <t>4.2.2</t>
  </si>
  <si>
    <t>This view contains sensitive information about the types of objects being audited. Access to the audit policy may aid attackers in avoiding detection.</t>
  </si>
  <si>
    <t xml:space="preserve">Revoke access from PUBLIC.
1) Connect to the DB2 database.
DB2 =&gt; connect to &lt;dbname&gt;
2) Run the following command:
DB2 =&gt; REVOKE SELECT ON SYSCAT.AUDITUSE FROM PUBLIC </t>
  </si>
  <si>
    <t xml:space="preserve">Restrict Access to SYSCAT.AUDITUSE. One method to achieve the recommended state is to execute the following: 
1) Connect to the DB2 database.
DB2 =&gt; connect to &lt;dbname&gt;
2) Run the following command:
DB2 =&gt; REVOKE SELECT ON SYSCAT.AUDITUSE FROM PUBLIC </t>
  </si>
  <si>
    <t>To close this finding, please provide screenshot showing access to  SYSCAT.AUDITUSE is restricted to authorized users only with the agency's CAP.</t>
  </si>
  <si>
    <t>DB2v11-40</t>
  </si>
  <si>
    <t>Restrict Access to SYSCAT.COLAUTH</t>
  </si>
  <si>
    <t>The `SYSCAT.COLAUTH` view contains the column privileges granted to the user or a group of users.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</si>
  <si>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'COLAUTH'
and grantee = 'PUBLIC'
3) If the output contains zero rows, then it is considered a Pass. Otherwise, `PUBLIC` has `SELECT` privilege and the remediation steps should be followed.</t>
  </si>
  <si>
    <t>Access to SYSCAT.COLAUTH has been restricted.</t>
  </si>
  <si>
    <t>Access to SYSCAT.COLAUTH has not been restricted.</t>
  </si>
  <si>
    <t>4.2.3</t>
  </si>
  <si>
    <t>This view contains the column privileges granted to the user, group, or role in the database and may be used as an attack vector.</t>
  </si>
  <si>
    <t xml:space="preserve">Perform the following to revoke access from PUBLIC.
1) Connect to the DB2 database.
DB2 =&gt; connect to &lt;dbname&gt;
2) Run the following command:
DB2 =&gt; REVOKE SELECT ON SYSCAT.COLAUTH FROM PUBLIC </t>
  </si>
  <si>
    <t xml:space="preserve">Restrict Access to SYSCAT.COLAUTH. One method to achieve the recommended state is to execute the following: 
1) Connect to the DB2 database.
DB2 =&gt; connect to &lt;dbname&gt;
2) Run the following command:
DB2 =&gt; REVOKE SELECT ON SYSCAT.COLAUTH FROM PUBLIC </t>
  </si>
  <si>
    <t>To close this finding, please provide screenshot showing access to  SYSCAT.COLAUTH is restricted to authorized users only with the agency's CAP.</t>
  </si>
  <si>
    <t>DB2v11-41</t>
  </si>
  <si>
    <t>Restrict Access to SYSCAT.COLDIST</t>
  </si>
  <si>
    <t>The `SYSCAT.COLDIST` view contains the nth most frequent value of some column, or the nth quantile (cumulative distribution) value of the column.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</si>
  <si>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'COLDIST'
and grantee = 'PUBLIC'
3) If the output contains zero rows, then it is considered a Pass. Otherwise, `PUBLIC` has `SELECT` privilege and the remediation steps should be followed.</t>
  </si>
  <si>
    <t>Access to SYSCAT.COLDIST has been restricted.</t>
  </si>
  <si>
    <t>Access to SYSCAT.COLDIST has not been restricted.</t>
  </si>
  <si>
    <t>4.2.4</t>
  </si>
  <si>
    <t>Any databases created without the `RESTRICT` option automatically `GRANT` the `SELECT` privilege to `PUBLIC` for `SYSCAT` views. Therefore, it is strongly recommended to explicitly `REVOKE` the `SELECT` privilege on the `SYSCAT.COLDIST` view from `PUBLIC` to reduce risk to the organization's data.</t>
  </si>
  <si>
    <t xml:space="preserve">Perform the following to revoke access from PUBLIC.
1) Connect to the DB2 database.
DB2 =&gt; connect to &lt;dbname&gt;
2) Run the following command:
DB2 =&gt; REVOKE SELECT ON SYSCAT.COLDIST FROM PUBLIC </t>
  </si>
  <si>
    <t xml:space="preserve">Restrict Access to SYSCAT.COLDIST. One method to achieve the recommended state is to execute the following: 
1) Connect to the DB2 database.
DB2 =&gt; connect to &lt;dbname&gt;
2) Run the following command:
DB2 =&gt; REVOKE SELECT ON SYSCAT.COLDIST FROM PUBLIC </t>
  </si>
  <si>
    <t>To close this finding, please provide screenshot showing access to  SYSCAT.COLDIST is restricted to authorized users only with the agency's CAP.</t>
  </si>
  <si>
    <t>DB2v11-42</t>
  </si>
  <si>
    <t>Restrict Access to SYSCAT.COLGROUPDIST</t>
  </si>
  <si>
    <t>The `SYSCAT.COLGROUPDIST` view contains the *n*th most frequent value of the column group or the *n*th quantile value of the column group.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</si>
  <si>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'COLGROUPDIST'
and grantee = 'PUBLIC'
3) If the output contains zero rows, then it is considered a Pass. Otherwise, `PUBLIC` has `SELECT` privilege and the remediation steps should be followed.</t>
  </si>
  <si>
    <t>Access to SYSCAT.COLGROUPDIST has been restricted.</t>
  </si>
  <si>
    <t>Access to SYSCAT.COLGROUPDIST has not been restricted.</t>
  </si>
  <si>
    <t>4.2.5</t>
  </si>
  <si>
    <t>Any databases created without the `RESTRICT` option automatically `GRANT` the `SELECT` privilege to `PUBLIC` for `SYSCAT` views. Therefore, it is strongly recommended to explicitly `REVOKE` the `SELECT` privilege on the `SYSCAT.COLGROUPDIST` view from `PUBLIC` to reduce risk to the organization's data.</t>
  </si>
  <si>
    <t xml:space="preserve">Perform the following to revoke access from PUBLIC.
1) Connect to the DB2 database.
DB2 =&gt; connect to &lt;dbname&gt;
2) Run the following command:
DB2 =&gt; REVOKE SELECT ON SYSCAT.COLGROUPDIST FROM PUBLIC </t>
  </si>
  <si>
    <t xml:space="preserve">Restrict Access to SYSCAT.COLGROUPDIST. One method to achieve the recommended state is to execute the following:
1) Connect to the DB2 database.
DB2 =&gt; connect to &lt;dbname&gt;
2) Run the following command:
DB2 =&gt; REVOKE SELECT ON SYSCAT.COLGROUPDIST FROM PUBLIC </t>
  </si>
  <si>
    <t>To close this finding, please provide screenshot showing access to  SYSCAT.COLGROUPDIST is restricted to authorized users only with the agency's CAP.</t>
  </si>
  <si>
    <t>DB2v11-43</t>
  </si>
  <si>
    <t>Restrict Access to SYSCAT.COLUMNS</t>
  </si>
  <si>
    <t>The `SYSCAT.COLUMNS` view contains all the columns in the database instance.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</si>
  <si>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'COLUMNS'
and grantee = 'PUBLIC'
3) If the output contains zero rows, then it is considered a Pass. Otherwise, `PUBLIC` has `SELECT` privilege and the remediation steps should be followed.</t>
  </si>
  <si>
    <t>Access to SYSCAT.COLUMNS has been restricted.</t>
  </si>
  <si>
    <t>Access to SYSCAT.COLUMNS has not been restricted.</t>
  </si>
  <si>
    <t>4.2.6</t>
  </si>
  <si>
    <t>Any databases created without the `RESTRICT` option automatically `GRANT` the `SELECT` privilege to `PUBLIC` for `SYSCAT` views. Therefore, it is strongly recommended to explicitly `REVOKE` the `SELECT` privilege on the `SYSCAT.COLUMNS` view from `PUBLIC` to reduce risk to the organization's data.</t>
  </si>
  <si>
    <t xml:space="preserve">Perform the following to revoke access from PUBLIC.
1) Connect to the DB2 database.
DB2 =&gt; connect to &lt;dbname&gt;
2) Run the following command:
DB2 =&gt; REVOKE SELECT ON SYSCAT.COLUMNS FROM PUBLIC </t>
  </si>
  <si>
    <t>Restrict Access to SYSCAT.COLUMNS. One method to achieve the recommended state is to execute the following: 
1) Connect to the DB2 database.
DB2 =&gt; connect to &lt;dbname&gt;
2) Run the following command:
DB2 =&gt; REVOKE SELECT ON SYSCAT.COLUMNS FROM PUBLIC</t>
  </si>
  <si>
    <t>To close this finding, please provide screenshot showing access to  SYSCAT.COLUMNS is restricted to authorized users only with the agency's CAP.</t>
  </si>
  <si>
    <t>DB2v11-44</t>
  </si>
  <si>
    <t>Restrict Access to SYSCAT.CONTEXTATTRIBUTES</t>
  </si>
  <si>
    <t>The `SYSCAT.CONTEXTATTRIBUTES` view contains all the trusted context attributes in the database instance.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</si>
  <si>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'CONTEXTATTRIBUTES'
 and grantee = 'PUBLIC'
3) If the output contains zero rows, then it is considered a Pass. Otherwise, `PUBLIC` has `SELECT` privilege and the remediation steps should be followed.</t>
  </si>
  <si>
    <t>Access to SYSCAT.CONTEXTATTRIBUTES has been restricted.</t>
  </si>
  <si>
    <t>Access to SYSCAT.CONTEXTATTRIBUTES has not been restricted.</t>
  </si>
  <si>
    <t>4.2.7</t>
  </si>
  <si>
    <t>Any databases created without the `RESTRICT` option automatically `GRANT` the `SELECT` privilege to `PUBLIC` for `SYSCAT` views. Therefore, it is strongly recommended to explicitly `REVOKE` the `SELECT` privilege on the `SYSCAT.CONTEXTATTRIBUTES` view from `PUBLIC` to reduce risk to the organization's data.</t>
  </si>
  <si>
    <t xml:space="preserve">Perform the following to revoke access from PUBLIC.
1) Connect to the DB2 database.
DB2 =&gt; connect to &lt;dbname&gt;
2) Run the following command:
DB2 =&gt; REVOKE SELECT ON SYSCAT.CONTEXTATTRIBUTES FROM PUBLIC </t>
  </si>
  <si>
    <t xml:space="preserve">Restrict Access to SYSCAT.CONTEXTATTRIBUTES. One method to achieve the recommended state is to execute the following: 
1) Connect to the DB2 database.
DB2 =&gt; connect to &lt;dbname&gt;
2) Run the following command:
DB2 =&gt; REVOKE SELECT ON SYSCAT.CONTEXTATTRIBUTES FROM PUBLIC </t>
  </si>
  <si>
    <t>To close this finding, please provide screenshot showing access to  SYSCAT.CONTEXTATTRIBUTES is restricted to authorized users only with the agency's CAP.</t>
  </si>
  <si>
    <t>DB2v11-45</t>
  </si>
  <si>
    <t>Restrict Access to SYSCAT.CONTEXTS</t>
  </si>
  <si>
    <t>The `SYSCAT.CONTEXTS` view contains the trusted contexts in the database instance.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</si>
  <si>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'CONTEXTS'
 and grantee = 'PUBLIC'
3) If the output contains zero rows, then it is considered a Pass. Otherwise, `PUBLIC` has `SELECT` privilege and the remediation steps should be followed.</t>
  </si>
  <si>
    <t>Access to SYSCAT.CONTEXTS has been restricted.</t>
  </si>
  <si>
    <t>Access to SYSCAT.CONTEXTS has not been restricted.</t>
  </si>
  <si>
    <t>4.2.8</t>
  </si>
  <si>
    <t>Any databases created without the `RESTRICT` option automatically `GRANT` the `SELECT` privilege to `PUBLIC` for `SYSCAT` views. Therefore, it is strongly recommended to explicitly `REVOKE` the `SELECT` privilege on the `SYSCAT.CONTEXTS` view from `PUBLIC` to reduce risk to the organization's data.</t>
  </si>
  <si>
    <t xml:space="preserve">Perform the following to revoke access from PUBLIC.
1) Connect to the DB2 database.
DB2 =&gt; connect to &lt;dbname&gt;
2) Run the following command:
DB2 =&gt; REVOKE SELECT ON SYSCAT.CONTEXTS FROM PUBLIC </t>
  </si>
  <si>
    <t xml:space="preserve">Restrict Access to SYSCAT.CONTEXTS. One method to achieve the recommended state is to execute the following: 
1) Connect to the DB2 database.
DB2 =&gt; connect to &lt;dbname&gt;
2) Run the following command:
DB2 =&gt; REVOKE SELECT ON SYSCAT.CONTEXTS FROM PUBLIC </t>
  </si>
  <si>
    <t>To close this finding, please provide screenshot showing access to  SYSCAT.CONTEXTS is restricted to authorized users only with the agency's CAP.</t>
  </si>
  <si>
    <t>DB2v11-46</t>
  </si>
  <si>
    <t>Restrict Access to SYSCAT.CONTROLDEP</t>
  </si>
  <si>
    <t>The `SYSCAT.CONTROLDEP` view contains the dependency of a row permission or column mask on some other object.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</si>
  <si>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'CONTROLDEP'
 and grantee = 'PUBLIC'
3) If the output contains zero rows, then it is considered a Pass. Otherwise, `PUBLIC` has `SELECT` privilege and the remediation steps should be followed.</t>
  </si>
  <si>
    <t>Access to SYSCAT.CONTROLDEP has been restricted.</t>
  </si>
  <si>
    <t>Access to SYSCAT.CONTROLDEP has not been restricted.</t>
  </si>
  <si>
    <t>4.2.9</t>
  </si>
  <si>
    <t>Any databases created without the `RESTRICT` option automatically `GRANT` the `SELECT` privilege to `PUBLIC` for `SYSCAT` views. Therefore, it is strongly recommended to explicitly `REVOKE` the `SELECT` privilege on the `SYSCAT.CONTROLDEP` view from `PUBLIC` to reduce risk to the organization's data.</t>
  </si>
  <si>
    <t xml:space="preserve">Perform the following to revoke access from PUBLIC.
1) Connect to the DB2 database.
DB2 =&gt; connect to &lt;dbname&gt;
2) Run the following command:
DB2 =&gt; REVOKE SELECT ON SYSCAT.CONTROLDEP FROM PUBLIC </t>
  </si>
  <si>
    <t xml:space="preserve">Restrict Access to SYSCAT.CONTROLDEP. One method to achieve the recommended state is to execute the following: 
1) Connect to the DB2 database.
DB2 =&gt; connect to &lt;dbname&gt;
2) Run the following command:
DB2 =&gt; REVOKE SELECT ON SYSCAT.CONTROLDEP FROM PUBLIC </t>
  </si>
  <si>
    <t>To close this finding, please provide screenshot showing access to  SYSCAT.CONTROLDEP is restricted to authorized users only with the agency's CAP.</t>
  </si>
  <si>
    <t>DB2v11-47</t>
  </si>
  <si>
    <t>Restrict Access to SYSCAT.CONTROLS</t>
  </si>
  <si>
    <t>The `SYSCAT.CONTROLS` view contains row permissions and column masks.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</si>
  <si>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'CONTROLS'
and grantee = 'PUBLIC'
3) If the output contains zero rows, then it is considered a Pass. Otherwise, `PUBLIC` has `SELECT` privilege and the remediation steps should be followed.</t>
  </si>
  <si>
    <t>Access to SYSCAT.CONTROLS has been restricted.</t>
  </si>
  <si>
    <t>Access to SYSCAT.CONTROLS has not been restricted.</t>
  </si>
  <si>
    <t>4.2.10</t>
  </si>
  <si>
    <t>Any databases created without the `RESTRICT` option automatically `GRANT` the `SELECT` privilege to `PUBLIC` for `SYSCAT` views. Therefore, it is strongly recommended to explicitly `REVOKE` the `SELECT` privilege on the `SYSCAT.CONTROLS` view from `PUBLIC` to reduce risk to the organization's data.</t>
  </si>
  <si>
    <t xml:space="preserve">Perform the following to revoke access from PUBLIC.
1) Connect to the DB2 database.
DB2 =&gt; connect to &lt;dbname&gt;
2) Run the following command:
DB2 =&gt; REVOKE SELECT ON SYSCAT.CONTROLS FROM PUBLIC </t>
  </si>
  <si>
    <t xml:space="preserve">Restrict Access to SYSCAT.CONTROLS. One method to achieve the recommended state is to execute the following: 
1) Connect to the DB2 database.
DB2 =&gt; connect to &lt;dbname&gt;
2) Run the following command:
DB2 =&gt; REVOKE SELECT ON SYSCAT.CONTROLS FROM PUBLIC </t>
  </si>
  <si>
    <t>To close this finding, please provide screenshot showing access to  SYSCAT.CONTROLS is restricted to authorized users only with the agency's CAP.</t>
  </si>
  <si>
    <t>DB2v11-48</t>
  </si>
  <si>
    <t>Restrict Access to SYSCAT.DBAUTH</t>
  </si>
  <si>
    <t>The `SYSCAT.DBAUTH` view contains information on authorities granted to users or groups of users.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</si>
  <si>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'DBAUTH' and grantee = 'PUBLIC'
3) If the output contains zero rows, then it is considered a Pass. Otherwise, `PUBLIC` has `SELECT` privilege and the remediation steps should be followed.</t>
  </si>
  <si>
    <t>Access to SYSCAT.DBAUTH has been restricted.</t>
  </si>
  <si>
    <t>Access to SYSCAT.DBAUTH has not been restricted.</t>
  </si>
  <si>
    <t>4.2.11</t>
  </si>
  <si>
    <t>This view contains all the grants in the database and may be used as an attack vector.</t>
  </si>
  <si>
    <t xml:space="preserve">Perform the following to revoke access from PUBLIC.
1) Connect to the DB2 database.
DB2 =&gt; connect to &lt;dbname&gt;
2) Run the following command:
DB2 =&gt; REVOKE SELECT ON SYSCAT.DBAUTH FROM PUBLIC </t>
  </si>
  <si>
    <t xml:space="preserve">Restrict Access to SYSCAT.DBAUTH. One method to achieve the recommended state is to execute the following: 
1) Connect to the DB2 database.
DB2 =&gt; connect to &lt;dbname&gt;
2) Run the following command:
DB2 =&gt; REVOKE SELECT ON SYSCAT.DBAUTH FROM PUBLIC </t>
  </si>
  <si>
    <t>To close this finding, please provide screenshot showing access to  SYSCAT.DBAUTH is restricted to authorized users only with the agency's CAP.</t>
  </si>
  <si>
    <t>DB2v11-49</t>
  </si>
  <si>
    <t>Restrict Access to SYSCAT.EVENTS</t>
  </si>
  <si>
    <t>The `SYSCAT.EVENTS` view contains all types of events that the database is currently monitoring.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</si>
  <si>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'EVENTS'
and grantee = 'PUBLIC'
3) If the output contains zero rows, then it is considered a Pass. Otherwise, `PUBLIC` has `SELECT` privilege and the remediation steps should be followed.</t>
  </si>
  <si>
    <t>Access to SYSCAT.EVENTS has been restricted.</t>
  </si>
  <si>
    <t>Access to SYSCAT.EVENTS has not been restricted.</t>
  </si>
  <si>
    <t>4.2.12</t>
  </si>
  <si>
    <t>The types of events that the database is monitoring should not be made readily available to the public.</t>
  </si>
  <si>
    <t xml:space="preserve">Perform the following to revoke access from PUBLIC.
1) Connect to the DB2 database.
DB2 =&gt; connect to &lt;dbname&gt;
2) Run the following command:
DB2 =&gt; REVOKE SELECT ON SYSCAT.EVENTS FROM PUBLIC </t>
  </si>
  <si>
    <t xml:space="preserve">Restrict Access to SYSCAT.EVENTS. One method to achieve the recommended state is to execute the following: 
1) Connect to the DB2 database.
DB2 =&gt; connect to &lt;dbname&gt;
2) Run the following command:
DB2 =&gt; REVOKE SELECT ON SYSCAT.EVENTS FROM PUBLIC </t>
  </si>
  <si>
    <t>To close this finding, please provide screenshot showing access to  SYSCAT.EVENTS is restricted to authorized users only with the agency's CAP.</t>
  </si>
  <si>
    <t>DB2v11-50</t>
  </si>
  <si>
    <t>Restrict Access to SYSCAT.EVENTTABLES</t>
  </si>
  <si>
    <t>The `SYSCAT.EVENTTABLES` view contains the name of the destination table that will receive the monitoring events.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</si>
  <si>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'EVENTTABLES'
and grantee = 'PUBLIC'
3) If the output contains zero rows, then it is considered a Pass. Otherwise, `PUBLIC` has `SELECT` privilege and the remediation steps should be followed.</t>
  </si>
  <si>
    <t>Access to SYSCAT.EVENTTABLES has been restricted.</t>
  </si>
  <si>
    <t>Access to SYSCAT.EVENTTABLES has not been restricted.</t>
  </si>
  <si>
    <t>4.2.13</t>
  </si>
  <si>
    <t>`PUBLIC` should not have access to see the target name of the event monitoring table.</t>
  </si>
  <si>
    <t xml:space="preserve">Perform the following to revoke access from PUBLIC.
1) Connect to the DB2 database.
DB2 =&gt; connect to &lt;dbname&gt;
2) Run the following command:
DB2 =&gt; REVOKE SELECT ON SYSCAT.EVENTTABLES FROM PUBLIC </t>
  </si>
  <si>
    <t xml:space="preserve">Restrict Access to SYSCAT.EVENTTABLES. One method to achieve the recommended state is to execute the following: 
1) Connect to the DB2 database.
DB2 =&gt; connect to &lt;dbname&gt;
2) Run the following command:
DB2 =&gt; REVOKE SELECT ON SYSCAT.EVENTTABLES FROM PUBLIC </t>
  </si>
  <si>
    <t>To close this finding, please provide screenshot showing access to  SYSCAT.EVENTTABLES is restricted to authorized users only with the agency's CAP.</t>
  </si>
  <si>
    <t>DB2v11-51</t>
  </si>
  <si>
    <t>Restrict Access to SYSCAT.EXTERNALTABLEOPTIONS</t>
  </si>
  <si>
    <t>The `SYSCAT.EXTERNALTABLEOPTIONS` view contains the external tables in the database instance.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</si>
  <si>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'EXTERNALTABLEOPTIONS' and grantee = 'PUBLIC'
3) If the output contains zero rows, then it is considered a Pass. Otherwise, `PUBLIC` has `SELECT` privilege and the remediation steps should be followed.</t>
  </si>
  <si>
    <t>Access to SYSCAT.EXTERNALTABLEOPTIONS has been restricted.</t>
  </si>
  <si>
    <t>Access to SYSCAT.EXTERNALTABLEOPTIONS has not been restricted.</t>
  </si>
  <si>
    <t>4.2.14</t>
  </si>
  <si>
    <t>Any databases created without the `RESTRICT` option automatically `GRANT` the `SELECT` privilege to `PUBLIC` for `SYSCAT` views. Therefore, it is strongly recommended to explicitly `REVOKE` the `SELECT` privilege on the `SYSCAT.EXTERNALTABLEOPTIONS` view from `PUBLIC` to reduce risk to the organization's data.</t>
  </si>
  <si>
    <t xml:space="preserve">Perform the following to revoke access from PUBLIC.
1) Connect to the DB2 database.
DB2 =&gt; connect to &lt;dbname&gt;
2) Run the following command:
DB2 =&gt; REVOKE SELECT ON SYSCAT.EXTERNALTABLEOPTIONS FROM PUBLIC </t>
  </si>
  <si>
    <t xml:space="preserve">Restrict Access to SYSCAT.EXTERNALTABLEOPTIONS. One method to achieve the recommended state is to execute the following: 
1) Connect to the DB2 database.
DB2 =&gt; connect to &lt;dbname&gt;
2) Run the following command:
DB2 =&gt; REVOKE SELECT ON SYSCAT.EXTERNALTABLEOPTIONS FROM PUBLIC </t>
  </si>
  <si>
    <t>To close this finding, please provide screenshot showing access to  SYSCAT.EXTERNALTABLEOPTIONS is restricted to authorized users only with the agency's CAP.</t>
  </si>
  <si>
    <t>DB2v11-52</t>
  </si>
  <si>
    <t>Restrict Access to SYSCAT.INDEXAUTH</t>
  </si>
  <si>
    <t>The `SYSCAT.INDEXAUTH` view contains a list of users or groups that have CONTROL access on an index.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</si>
  <si>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'INDEXAUTH'
and grantee = 'PUBLIC'
3) If the output contains zero rows, then it is considered a Pass. Otherwise, `PUBLIC` has `SELECT` privilege and the remediation steps should be followed.</t>
  </si>
  <si>
    <t>Access to SYSCAT.INDEXAUTH has been restricted.</t>
  </si>
  <si>
    <t>Access to SYSCAT.INDEXAUTH has not been restricted.</t>
  </si>
  <si>
    <t>4.2.15</t>
  </si>
  <si>
    <t>The list of all users with access to an index should not be exposed to the public.</t>
  </si>
  <si>
    <t xml:space="preserve">Revoke access from PUBLIC.
1) Connect to the DB2 database.
DB2 =&gt; connect to &lt;dbname&gt;
2) Run the following command:
DB2 =&gt; REVOKE SELECT ON SYSCAT.INDEXAUTH FROM PUBLIC </t>
  </si>
  <si>
    <t xml:space="preserve">Restrict Access to SYSCAT.INDEXAUTH. One method to achieve the recommended state is to execute the following:
1) Connect to the DB2 database.
DB2 =&gt; connect to &lt;dbname&gt;
2) Run the following command:
DB2 =&gt; REVOKE SELECT ON SYSCAT.INDEXAUTH FROM PUBLIC </t>
  </si>
  <si>
    <t>To close this finding, please provide screenshot showing access to  SYSCAT.INDEXAUTH is restricted to authorized users only with the agency's CAP.</t>
  </si>
  <si>
    <t>DB2v11-53</t>
  </si>
  <si>
    <t>Restrict Access to SYSCAT.MODULEAUTH</t>
  </si>
  <si>
    <t>The `SYSCAT.MODULEAUTH` view contains all granted privileges on a module for users, groups, or roles and is read only.</t>
  </si>
  <si>
    <t>Perform the following DB2 commands to obtain the value for this setting:
1) Connect to the DB2 database.
DB2 =&gt; connect to &lt;dbname&gt;
2) Run the following command:
DB2 =&gt; select grantee from syscat.tabauth
where tabschema = 'SYSCAT' and tabname = 'MODULEAUTH'
and grantee = 'PUBLIC'
3) If the output contains zero rows, then it is considered a Pass. Otherwise, `PUBLIC` has `SELECT` privilege and the remediation steps should be followed.</t>
  </si>
  <si>
    <t>Access to SYSCAT.MODULEAUTH has been restricted.</t>
  </si>
  <si>
    <t>Access to SYSCAT.MODULEAUTH has not been restricted.</t>
  </si>
  <si>
    <t>4.2.16</t>
  </si>
  <si>
    <t>Any databases created without the `RESTRICT` option automatically `GRANT` the `SELECT` privilege to `PUBLIC` for `SYSCAT` views. Therefore, it is strongly recommended to explicitly `REVOKE` the `SELECT` privilege on the `SYSCAT.MODULEAUTH` view from `PUBLIC` to reduce risk to the organization's data.</t>
  </si>
  <si>
    <t>Perform the following to revoke access from PUBLIC.
1) Connect to the DB2 database.
DB2 =&gt; connect to &lt;dbname&gt;
2) Run the following command:
DB2 =&gt; REVOKE SELECT ON SYSCAT.MODULEAUTH FROM PUBLIC</t>
  </si>
  <si>
    <t>Restrict Access to SYSCAT.MODULEAUTH. One method to achieve the recommended state is to execute the following:
1) Connect to the DB2 database.
DB2 =&gt; connect to &lt;dbname&gt;
2) Run the following command:
DB2 =&gt; REVOKE SELECT ON SYSCAT.MODULEAUTH FROM PUBLIC</t>
  </si>
  <si>
    <t>To close this finding, please provide screenshot showing access to  SYSCAT.MODULEAUTH is restricted to authorized users only with the agency's CAP.</t>
  </si>
  <si>
    <t>DB2v11-54</t>
  </si>
  <si>
    <t>Restrict Access to SYSCAT.PACKAGEAUTH</t>
  </si>
  <si>
    <t>The `SYSCAT.PACKAGEAUTH` view contains the package privileges granted to the user or a group of users.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</si>
  <si>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'PACKAGEAUTH'
and grantee = 'PUBLIC'
3) If the output contains zero rows, then it is considered a Pass. Otherwise, `PUBLIC` has `SELECT` privilege and the remediation steps should be followed.</t>
  </si>
  <si>
    <t>Access to SYSCAT.PACKAGEAUTH has been restricted.</t>
  </si>
  <si>
    <t>Access to SYSCAT.PACKAGEAUTH has not been restricted.</t>
  </si>
  <si>
    <t>4.2.17</t>
  </si>
  <si>
    <t>The list of all users with access to a package should not be exposed to the public.</t>
  </si>
  <si>
    <t xml:space="preserve">Perform the following to revoke access from PUBLIC.
1) Connect to the DB2 database.
DB2 =&gt; connect to &lt;dbname&gt;
2) Run the following command:
DB2 =&gt; REVOKE SELECT ON SYSCAT.PACKAGEAUTH FROM PUBLIC </t>
  </si>
  <si>
    <t xml:space="preserve">Restrict Access to SYSCAT.PACKAGEAUTH. One method to achieve the recommended state is to execute the following: 
1) Connect to the DB2 database.
DB2 =&gt; connect to &lt;dbname&gt;
2) Run the following command:
DB2 =&gt; REVOKE SELECT ON SYSCAT.PACKAGEAUTH FROM PUBLIC </t>
  </si>
  <si>
    <t>To close this finding, please provide screenshot showing access to  SYSCAT.PACKAGEAUTH is restricted to authorized users only with the agency's CAP.</t>
  </si>
  <si>
    <t>DB2v11-55</t>
  </si>
  <si>
    <t>Restrict Access to SYSCAT.PACKAGES</t>
  </si>
  <si>
    <t>The `SYSCAT.PACKAGES` view contains the names of all packages created in the database instance.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</si>
  <si>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'PACKAGES' and grantee = 'PUBLIC'
3) If the output contains zero rows, then it is considered a Pass. Otherwise, `PUBLIC` has `SELECT` privilege and the remediation steps should be followed.</t>
  </si>
  <si>
    <t>Access to SYSCAT.PACKAGES has been restricted.</t>
  </si>
  <si>
    <t>Access to SYSCAT.PACKAGES has not been restricted.</t>
  </si>
  <si>
    <t>4.2.18</t>
  </si>
  <si>
    <t>The names of packages created in the database can be used as an entry point if a vulnerable package exists.</t>
  </si>
  <si>
    <t xml:space="preserve">Perform the following to revoke access from PUBLIC.
1) Connect to the DB2 database.
DB2 =&gt; connect to &lt;dbname&gt;
2) Run the following command:
DB2 =&gt; REVOKE SELECT ON SYSCAT.PACKAGES FROM PUBLIC </t>
  </si>
  <si>
    <t xml:space="preserve">Restrict Access to SYSCAT.PACKAGES. One method to achieve the recommended state is to execute the following: 
1) Connect to the DB2 database.
DB2 =&gt; connect to &lt;dbname&gt;
2) Run the following command:
DB2 =&gt; REVOKE SELECT ON SYSCAT.PACKAGES FROM PUBLIC </t>
  </si>
  <si>
    <t>To close this finding, please provide screenshot showing access to  SYSCAT.PACKAGES is restricted to authorized users only with the agency's CAP.</t>
  </si>
  <si>
    <t>DB2v11-56</t>
  </si>
  <si>
    <t>Restrict Access to SYSCAT.PASSTHRUAUTH</t>
  </si>
  <si>
    <t>The `SYSCAT.PASSTHRUAUTH` view contains the names of user or group that have pass-through authorization to query the data source.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</si>
  <si>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'PASSTHRUAUTH'
 and grantee = 'PUBLIC'
3) If the output contains zero rows, then it is considered a Pass. Otherwise, `PUBLIC` has `SELECT` privilege and the remediation steps should be followed.</t>
  </si>
  <si>
    <t>Access to SYSCAT.PASSTHRUAUTH has been restricted.</t>
  </si>
  <si>
    <t>Access to SYSCAT.PASSTHRUAUTH has not been restricted.</t>
  </si>
  <si>
    <t>4.2.19</t>
  </si>
  <si>
    <t>The ability to see which accounts have the pass-through privilege could allow an attacker to exploit these accounts to access another data source.</t>
  </si>
  <si>
    <t xml:space="preserve">Perform the following to revoke access from PUBLIC.
1) Connect to the DB2 database.
DB2 =&gt; connect to &lt;dbname&gt;
2) Run the following command:
DB2 =&gt; REVOKE SELECT ON SYSCAT.PASSTHRUAUTH FROM PUBLIC </t>
  </si>
  <si>
    <t xml:space="preserve">Restrict Access to SYSCAT.PASSTHRUAUTH. One method to achieve the recommended state is to execute the following: 
1) Connect to the DB2 database.
DB2 =&gt; connect to &lt;dbname&gt;
2) Run the following command:
DB2 =&gt; REVOKE SELECT ON SYSCAT.PASSTHRUAUTH FROM PUBLIC </t>
  </si>
  <si>
    <t>To close this finding, please provide screenshot showing access to  SYSCAT.PASSTHRUAUTH is restricted to authorized users only with the agency's CAP.</t>
  </si>
  <si>
    <t>DB2v11-57</t>
  </si>
  <si>
    <t>Restrict Access to SYSCAT.ROLEAUTH</t>
  </si>
  <si>
    <t>The `SYSCAT.ROLEAUTH` view contains information on all roles and their respective grantees.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</si>
  <si>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'ROLEAUTH'
 and grantee = 'PUBLIC'
3) If the output contains zero rows, then it is considered a Pass. Otherwise, `PUBLIC` has `SELECT` privilege and the remediation steps should be followed.</t>
  </si>
  <si>
    <t>Access to SYSCAT.ROLEAUTH has been restricted.</t>
  </si>
  <si>
    <t>Access to SYSCAT.ROLEAUTH has not been restricted.</t>
  </si>
  <si>
    <t>4.2.20</t>
  </si>
  <si>
    <t>`PUBLIC` should not have access to see the grants of the roles because this could be used as a point of exploit.</t>
  </si>
  <si>
    <t>Perform the following to revoke access from PUBLIC.
1) Connect to the DB2 database.
DB2 =&gt; connect to &lt;dbname&gt;
2) Run the following command:
DB2 =&gt; REVOKE SELECT ON SYSCAT.ROLEAUTH FROM PUBLIC</t>
  </si>
  <si>
    <t>Restrict Access to SYSCAT.ROLEAUTH. One method to achieve the recommended state is to execute the following: 
1) Connect to the DB2 database.
DB2 =&gt; connect to &lt;dbname&gt;
2) Run the following command:
DB2 =&gt; REVOKE SELECT ON SYSCAT.ROLEAUTH FROM PUBLIC</t>
  </si>
  <si>
    <t>To close this finding, please provide screenshot showing access to  SYSCAT.ROLEAUTH is restricted to authorized users only with the agency's CAP.</t>
  </si>
  <si>
    <t>DB2v11-58</t>
  </si>
  <si>
    <t>Restrict Access to SYSCAT.ROLES</t>
  </si>
  <si>
    <t>The `SYSCAT.ROLES` view contains all roles available in the database.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</si>
  <si>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'ROLES'
 and grantee = 'PUBLIC'
3) If the output contains zero rows, then it is considered a Pass. Otherwise, `PUBLIC` has `SELECT` privilege and the remediation steps should be followed.</t>
  </si>
  <si>
    <t>Access to SYSCAT.ROLES has been restricted.</t>
  </si>
  <si>
    <t>Access to SYSCAT.ROLES has not been restricted.</t>
  </si>
  <si>
    <t>4.2.21</t>
  </si>
  <si>
    <t>`PUBLIC` should not have access to see all the roles because this could be used as a point of exploit.</t>
  </si>
  <si>
    <t xml:space="preserve">Perform the following to revoke access from PUBLIC.
1) Connect to the DB2 database.
DB2 =&gt; connect to &lt;dbname&gt;
2) Run the following command:
DB2 =&gt; REVOKE SELECT ON SYSCAT.ROLES FROM PUBLIC </t>
  </si>
  <si>
    <t xml:space="preserve">Restrict Access to SYSCAT.ROLES. One method to achieve the recommended state is to execute the following: 
1) Connect to the DB2 database.
DB2 =&gt; connect to &lt;dbname&gt;
2) Run the following command:
DB2 =&gt; REVOKE SELECT ON SYSCAT.ROLES FROM PUBLIC </t>
  </si>
  <si>
    <t>To close this finding, please provide screenshot showing access to  SYSCAT.ROLES is restricted to authorized users only with the agency's CAP.</t>
  </si>
  <si>
    <t>DB2v11-59</t>
  </si>
  <si>
    <t>Restrict Access to SYSCAT.ROUTINEAUTH</t>
  </si>
  <si>
    <t>The `SYSCAT.ROUTINEAUTH` view contains a list of all users that have EXECUTE privilege on a routine (function, method, or procedure).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</si>
  <si>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'ROUTINEAUTH'
 and grantee = 'PUBLIC'
3) If the output contains zero rows, then it is considered a Pass. Otherwise, `PUBLIC` has `SELECT` privilege and the remediation steps should be followed.</t>
  </si>
  <si>
    <t>Access to SYSCAT.ROUTINEAUTH has been restricted.</t>
  </si>
  <si>
    <t>Access to SYSCAT.ROUTINEAUTH has not been restricted.</t>
  </si>
  <si>
    <t>4.2.22</t>
  </si>
  <si>
    <t>`PUBLIC` should not have access to see all the users because this could be used as a point of exploit.</t>
  </si>
  <si>
    <t xml:space="preserve">Perform the following to revoke access from PUBLIC.
1) Connect to the DB2 database.
DB2 =&gt; connect to &lt;dbname&gt;
2) Run the following command:
DB2 =&gt; REVOKE SELECT ON SYSCAT.ROUTINEAUTH FROM PUBLIC </t>
  </si>
  <si>
    <t xml:space="preserve">Restrict Access to SYSCAT.ROUTINEAUTH. One method to achieve the recommended state is to execute the following: 
1) Connect to the DB2 database.
DB2 =&gt; connect to &lt;dbname&gt;
2) Run the following command:
DB2 =&gt; REVOKE SELECT ON SYSCAT.ROUTINEAUTH FROM PUBLIC </t>
  </si>
  <si>
    <t>To close this finding, please provide screenshot showing access to  SYSCAT.ROUTINEAUTH is restricted to authorized users only with the agency's CAP.</t>
  </si>
  <si>
    <t>DB2v11-60</t>
  </si>
  <si>
    <t>Restrict Access to SYSCAT.ROUTINES</t>
  </si>
  <si>
    <t>The `SYSCAT.ROUTINES` view contains all user-defined routines, functions, and stored procedures in the database.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</si>
  <si>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'ROUTINES'
 and grantee = 'PUBLIC'
3) If the output contains zero rows, then it is considered a Pass. Otherwise, `PUBLIC` has `SELECT` privilege and the remediation steps should be followed.</t>
  </si>
  <si>
    <t>Access to SYSCAT.ROUTINES has been restricted.</t>
  </si>
  <si>
    <t>Access to SYSCAT.ROUTINES has not been restricted.</t>
  </si>
  <si>
    <t>4.2.23</t>
  </si>
  <si>
    <t>User-defined functions and routines should not be exposed to the public for exploits.</t>
  </si>
  <si>
    <t>Perform the following to revoke access from PUBLIC.
1) Connect to the DB2 database.
DB2 =&gt; connect to &lt;dbname&gt;
2) Run the following command:
DB2 =&gt; REVOKE SELECT ON SYSCAT.ROUTINES FROM PUBLIC</t>
  </si>
  <si>
    <t xml:space="preserve">Restrict Access to SYSCAT.ROUTINES. One method to achieve the recommended state is to execute the following:
1) Connect to the DB2 database.
DB2 =&gt; connect to &lt;dbname&gt;
2) Run the following command:
DB2 =&gt; REVOKE SELECT ON SYSCAT.ROUTINES FROM PUBLIC </t>
  </si>
  <si>
    <t>To close this finding, please provide screenshot showing access to  SYSCAT.ROUTINES is restricted to authorized users only with the agency's CAP.</t>
  </si>
  <si>
    <t>DB2v11-61</t>
  </si>
  <si>
    <t>Restrict Access to SYSCAT.SECURITYLABELACCESS</t>
  </si>
  <si>
    <t>The `SYSCAT.SECURITYLABELACCESS` view contains security label that was granted access.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</si>
  <si>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'SECURITYLABELACCESS' and grantee = 'PUBLIC'
3) If the output contains zero rows, then it is considered a Pass. Otherwise, `PUBLIC` has `SELECT` privilege and the remediation steps should be followed.</t>
  </si>
  <si>
    <t>Access to SYSCAT.SECURITYLABELACCESS has been restricted.</t>
  </si>
  <si>
    <t>Access to SYSCAT.SECURITYLABELACCESS has not been restricted.</t>
  </si>
  <si>
    <t>4.2.24</t>
  </si>
  <si>
    <t>Any databases created without the `RESTRICT` option automatically `GRANT` the `SELECT` privilege to `PUBLIC` for `SYSCAT` views. Therefore, it is strongly recommended to explicitly `REVOKE` the `SELECT` privilege on the `SYSCAT.SECURITYLABELACCESS` view from `PUBLIC` to reduce risk to the organization's data.</t>
  </si>
  <si>
    <t xml:space="preserve">Perform the following to revoke access from PUBLIC.
1) Connect to the DB2 database.
DB2 =&gt; connect to &lt;dbname&gt;
2) Run the following command:
DB2 =&gt; REVOKE SELECT ON SYSCAT.SECURITYLABELACCESS FROM PUBLIC </t>
  </si>
  <si>
    <t xml:space="preserve">Restrict Access to SYSCAT.SECURITYLABELACCESS. One method to achieve the recommended state is to execute the following: 
1) Connect to the DB2 database.
DB2 =&gt; connect to &lt;dbname&gt;
2) Run the following command:
DB2 =&gt; REVOKE SELECT ON SYSCAT.SECURITYLABELACCESS FROM PUBLIC </t>
  </si>
  <si>
    <t>To close this finding, please provide screenshot showing access to  SYSCAT.SECURITYLABELACCESS is restricted to authorized users only with the agency's CAP.</t>
  </si>
  <si>
    <t>DB2v11-62</t>
  </si>
  <si>
    <t>Restrict Access to SYSCAT.SECURITYLABELCOMPONENTELEMENTS</t>
  </si>
  <si>
    <t>The `SYSCAT.SECURITYLABELCOMPONENTELEMENTS` view contains the element value for security label components.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</si>
  <si>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'SECURITYLABELCOMPONENTELEMENTS'
 and grantee = 'PUBLIC'
3) If the output contains zero rows, then it is considered a Pass. Otherwise, `PUBLIC` has `SELECT` privilege and the remediation steps should be followed.</t>
  </si>
  <si>
    <t>Access to SYSCAT.SECURITYLABELCOMPONENTELEMENTS has been restricted.</t>
  </si>
  <si>
    <t>Access to SYSCAT.SECURITYLABELCOMPONENTELEMENTS has not been restricted.</t>
  </si>
  <si>
    <t>4.2.25</t>
  </si>
  <si>
    <t>Any databases created without the `RESTRICT` option automatically `GRANT` the `SELECT` privilege to `PUBLIC` for `SYSCAT` views. Therefore, it is strongly recommended to explicitly `REVOKE` the `SELECT` privilege on the `SYSCAT.SECURITYLABELCOMPONENTELEMENTS` view from `PUBLIC` to reduce risk to the organization's data.</t>
  </si>
  <si>
    <t xml:space="preserve">Perform the following to revoke access from PUBLIC.
1) Connect to the DB2 database.
DB2 =&gt; connect to &lt;dbname&gt;
2) Run the following command:
DB2 =&gt; REVOKE SELECT ON SYSCAT.SECURITYLABELCOMPONENTELEMENTS
FROM PUBLIC </t>
  </si>
  <si>
    <t xml:space="preserve">Restrict Access to SYSCAT.SECURITYLABELCOMPONENTELEMENTS. One method to achieve the recommended state is to execute the following: 
1) Connect to the DB2 database.
DB2 =&gt; connect to &lt;dbname&gt;
2) Run the following command:
DB2 =&gt; REVOKE SELECT ON SYSCAT.SECURITYLABELCOMPONENTELEMENTS
FROM PUBLIC </t>
  </si>
  <si>
    <t>To close this finding, please provide screenshot showing access to  SYSCAT.SECURITYLABELCOMPONENTELEMENTS is restricted to authorized users only with the agency's CAP.</t>
  </si>
  <si>
    <t>DB2v11-63</t>
  </si>
  <si>
    <t>Restrict Access to SYSCAT.SECURITYLABELCOMPONENTS</t>
  </si>
  <si>
    <t>Access to SYSCAT.SECURITYLABELCOMPONENTS has been restricted.</t>
  </si>
  <si>
    <t>Access to SYSCAT.SECURITYLABELCOMPONENTS has not been restricted.</t>
  </si>
  <si>
    <t>4.2.26</t>
  </si>
  <si>
    <t>Perform the following to revoke access from PUBLIC.
1) Connect to the DB2 database.
DB2 =&gt; connect to &lt;dbname&gt;
2) Run the following command:
DB2 =&gt; REVOKE SELECT ON SYSCAT.SECURITYLABELCOMPONENTELEMENTS
FROM PUBLIC</t>
  </si>
  <si>
    <t>Restrict Access to SYSCAT.SECURITYLABELCOMPONENTS. One method to achieve the recommended state is to execute the following: 
1) Connect to the DB2 database.
DB2 =&gt; connect to &lt;dbname&gt;
2) Run the following command:
DB2 =&gt; REVOKE SELECT ON SYSCAT.SECURITYLABELCOMPONENTELEMENTS
FROM PUBLIC</t>
  </si>
  <si>
    <t>To close this finding, please provide screenshot showing access to  SYSCAT.SECURITYLABELCOMPONENTS is restricted to authorized users only with the agency's CAP.</t>
  </si>
  <si>
    <t>DB2v11-64</t>
  </si>
  <si>
    <t>Restrict Access to SYSCAT.SECURITYLABELS</t>
  </si>
  <si>
    <t>The `SYSCAT.SECURITYLABELS` view contains security labels.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</si>
  <si>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'SECURITYLABELS'
 and grantee = 'PUBLIC'
3) If the output contains zero rows, then it is considered a Pass. Otherwise, `PUBLIC` has `SELECT` privilege and the remediation steps should be followed.</t>
  </si>
  <si>
    <t>Access to SYSCAT.SECURITYLABELS has been restricted.</t>
  </si>
  <si>
    <t>Access to SYSCAT.SECURITYLABELS has not been restricted.</t>
  </si>
  <si>
    <t>4.2.27</t>
  </si>
  <si>
    <t>Any databases created without the `RESTRICT` option automatically `GRANT` the `SELECT` privilege to `PUBLIC` for `SYSCAT` views. Therefore, it is strongly recommended to explicitly `REVOKE` the `SELECT` privilege on the `SYSCAT.SECURITYLABELS` view from `PUBLIC` to reduce risk to the organization's data.</t>
  </si>
  <si>
    <t xml:space="preserve">Perform the following to revoke access from PUBLIC.
1) Connect to the DB2 database.
DB2 =&gt; connect to &lt;dbname&gt;
2) Run the following command:
DB2 =&gt; REVOKE SELECT ON SYSCAT.SECURITYLABELS FROM PUBLIC </t>
  </si>
  <si>
    <t xml:space="preserve">Restrict Access to SYSCAT.SECURITYLABELS. One method to achieve the recommended state is to execute the following:
1) Connect to the DB2 database.
DB2 =&gt; connect to &lt;dbname&gt;
2) Run the following command:
DB2 =&gt; REVOKE SELECT ON SYSCAT.SECURITYLABELS FROM PUBLIC </t>
  </si>
  <si>
    <t>To close this finding, please provide screenshot showing access to  SYSCAT.SECURITYLABELS is restricted to authorized users only with the agency's CAP.</t>
  </si>
  <si>
    <t>DB2v11-65</t>
  </si>
  <si>
    <t>Restrict Access to SYSCAT.SECURITYPOLICIES</t>
  </si>
  <si>
    <t>The `SYSCAT.SECURITYPOLICIES` view contains all database security policies.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</si>
  <si>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'SECURITYPOLICIES' and grantee = 'PUBLIC'
3) If the output contains zero rows, then it is considered a Pass. Otherwise, `PUBLIC` has `SELECT` privilege and the remediation steps should be followed.</t>
  </si>
  <si>
    <t>Access to SYSCAT.SECURITYPOLICIES has been restricted.</t>
  </si>
  <si>
    <t>Access to SYSCAT.SECURITYPOLICIES has not been restricted.</t>
  </si>
  <si>
    <t>4.2.28</t>
  </si>
  <si>
    <t>`PUBLIC` should not be able to view all the database security policies.</t>
  </si>
  <si>
    <t xml:space="preserve">Perform the following to revoke access from PUBLIC.
1) Connect to the DB2 database.
DB2 =&gt; connect to &lt;dbname&gt;
2) Run the following command:
DB2 =&gt; REVOKE SELECT ON SYSCAT.SECURITYPOLICIES FROM PUBLIC </t>
  </si>
  <si>
    <t xml:space="preserve">Restrict Access to SYSCAT.SECURITYPOLICIES. One method to achieve the recommended state is to execute the following: 
1) Connect to the DB2 database.
DB2 =&gt; connect to &lt;dbname&gt;
2) Run the following command:
DB2 =&gt; REVOKE SELECT ON SYSCAT.SECURITYPOLICIES FROM PUBLIC </t>
  </si>
  <si>
    <t>To close this finding, please provide screenshot showing access to  SYSCAT.SECURITYPOLICIES is restricted to authorized users only with the agency's CAP.</t>
  </si>
  <si>
    <t>DB2v11-66</t>
  </si>
  <si>
    <t>Restrict Access to SYSCAT.SECURITYPOLICYCOMPONENTRULES</t>
  </si>
  <si>
    <t>The `SYSCAT.SECURITYPOLICYCOMPONENTRULES` view contains the read and write access rules for security label components.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</si>
  <si>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'SECURITYPOLICYCOMPONENTRULES'
 and grantee = 'PUBLIC'
3) If the output contains zero rows, then it is considered a Pass. Otherwise, `PUBLIC` has `SELECT` privilege and the remediation steps should be followed.</t>
  </si>
  <si>
    <t>Access to SYSCAT.SECURITYPOLICYCOMPONENTRULES has been restricted.</t>
  </si>
  <si>
    <t>Access to SYSCAT.SECURITYPOLICYCOMPONENTRULES has not been restricted.</t>
  </si>
  <si>
    <t>4.2.29</t>
  </si>
  <si>
    <t>Any databases created without the `RESTRICT` option automatically `GRANT` the `SELECT` privilege to `PUBLIC` for `SYSCAT` views. Therefore, it is strongly recommended to explicitly `REVOKE` the `SELECT` privilege on the `SYSCAT.SECURITYPOLICYCOMPONENTRULES` view from `PUBLIC` to reduce risk to the organization's data.</t>
  </si>
  <si>
    <t xml:space="preserve">Perform the following to revoke access from PUBLIC.
1) Connect to the DB2 database.
DB2 =&gt; connect to &lt;dbname&gt;
2) Run the following command:
DB2 =&gt; REVOKE SELECT ON SYSCAT.SECURITYPOLICYCOMPONENTRULES
FROM PUBLIC </t>
  </si>
  <si>
    <t xml:space="preserve">Restrict Access to SYSCAT.SECURITYPOLICYCOMPONENTRULES. One method to achieve the recommended state is to execute the following:
1) Connect to the DB2 database.
DB2 =&gt; connect to &lt;dbname&gt;
2) Run the following command:
DB2 =&gt; REVOKE SELECT ON SYSCAT.SECURITYPOLICYCOMPONENTRULES
FROM PUBLIC </t>
  </si>
  <si>
    <t>To close this finding, please provide screenshot showing access to  SYSCAT.SECURITYPOLICYCOMPONENTRULES is restricted to authorized users only with the agency's CAP.</t>
  </si>
  <si>
    <t>DB2v11-67</t>
  </si>
  <si>
    <t>Restrict Access to SYSCAT.SECURITYPOLICYEXEMPTIONS</t>
  </si>
  <si>
    <t>The `SYSCAT.SECURITYPOLICYEXEMPTIONS` view contains the exemption to a security policy that was granted to a database account.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</si>
  <si>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'SECURITYPOLICYEXEMPTIONS'
 and grantee = 'PUBLIC'
3) If the output contains zero rows, then it is considered a Pass. Otherwise, `PUBLIC` has `SELECT` privilege and the remediation steps should be followed.</t>
  </si>
  <si>
    <t>Access to SYSCAT.SECURITYPOLICYEXEMPTIONS has been restricted.</t>
  </si>
  <si>
    <t>Access to SYSCAT.SECURITYPOLICYEXEMPTIONS has not been restricted.</t>
  </si>
  <si>
    <t>4.2.30</t>
  </si>
  <si>
    <t>`PUBLIC` should not be able to view all the exemptions to the database security policies.</t>
  </si>
  <si>
    <t>Perform the following to revoke access from PUBLIC.
1) Connect to the DB2 database.
DB2 =&gt; connect to &lt;dbname&gt;
2) Run the following command:
DB2 =&gt; REVOKE SELECT ON SYSCAT.SECURITYPOLICYEXEMPTIONS
FROM PUBLIC</t>
  </si>
  <si>
    <t>Restrict Access to SYSCAT.SECURITYPOLICYEXEMPTIONS. One method to achieve the recommended state is to execute the following: 
1) Connect to the DB2 database.
DB2 =&gt; connect to &lt;dbname&gt;
2) Run the following command:
DB2 =&gt; REVOKE SELECT ON SYSCAT.SECURITYPOLICYEXEMPTIONS
FROM PUBLIC</t>
  </si>
  <si>
    <t>To close this finding, please provide screenshot showing access to  SYSCAT.SECURITYPOLICYEXEMPTIONS is restricted to authorized users only with the agency's CAP.</t>
  </si>
  <si>
    <t>DB2v11-68</t>
  </si>
  <si>
    <t>Restrict Access to SYSCAT.SERVEROPTIONS</t>
  </si>
  <si>
    <t>The `SYSCAT.SERVEROPTIONS` view contains server-specific option values.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</si>
  <si>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'SERVEROPTIONS'
 and grantee = 'PUBLIC'
3) If the output contains zero rows, then it is considered a Pass. Otherwise, `PUBLIC` has `SELECT` privilege and the remediation steps should be followed.</t>
  </si>
  <si>
    <t>Access to SYSCAT.SERVEROPTIONS has been restricted.</t>
  </si>
  <si>
    <t>Access to SYSCAT.SERVEROPTIONS has not been restricted.</t>
  </si>
  <si>
    <t>4.2.31</t>
  </si>
  <si>
    <t>Any databases created without the `RESTRICT` option automatically `GRANT` the `SELECT` privilege to `PUBLIC` for `SYSCAT` views. Therefore, it is strongly recommended to explicitly `REVOKE` the `SELECT` privilege on the `SYSCAT.SERVEROPTIONS` view from `PUBLIC` to reduce risk to the organization's data.</t>
  </si>
  <si>
    <t xml:space="preserve">Perform the following to revoke access from PUBLIC.
1) Connect to the DB2 database.
DB2 =&gt; connect to &lt;dbname&gt;
2) Run the following command:
DB2 =&gt; REVOKE SELECT ON SYSCAT.SERVEROPTIONS FROM PUBLIC </t>
  </si>
  <si>
    <t xml:space="preserve">Restrict Access to SYSCAT.SERVEROPTIONS. One method to achieve the recommended state is to execute the following: 
1) Connect to the DB2 database.
DB2 =&gt; connect to &lt;dbname&gt;
2) Run the following command:
DB2 =&gt; REVOKE SELECT ON SYSCAT.SERVEROPTIONS FROM PUBLIC </t>
  </si>
  <si>
    <t>To close this finding, please provide screenshot showing access to  SYSCAT.SERVEROPTIONS is restricted to authorized users only with the agency's CAP.</t>
  </si>
  <si>
    <t>DB2v11-69</t>
  </si>
  <si>
    <t>Restrict Access to SYSCAT.SCHEMAAUTH</t>
  </si>
  <si>
    <t>The `SYSCAT.SCHEMAAUTH` view contains a list of all users that have one or more privileges or access to a particular schema.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</si>
  <si>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'SCHEMAAUTH'
 and grantee = 'PUBLIC'
3) If the output contains zero rows, then it is considered a Pass. Otherwise, `PUBLIC` has `SELECT` privilege and the remediation steps should be followed.</t>
  </si>
  <si>
    <t>Access to SYSCAT.SCHEMAAUTH has been restricted.</t>
  </si>
  <si>
    <t>Access to SYSCAT.SCHEMAAUTH has not been restricted.</t>
  </si>
  <si>
    <t>4.2.32</t>
  </si>
  <si>
    <t xml:space="preserve">Perform the following to revoke access from PUBLIC.
1) Connect to the DB2 database.
DB2 =&gt; connect to &lt;dbname&gt;
2) Run the following command:
DB2 =&gt; REVOKE SELECT ON SYSCAT.SCHEMAAUTH FROM PUBLIC </t>
  </si>
  <si>
    <t xml:space="preserve">Restrict Access to SYSCAT.SCHEMAAUTH. One method to achieve the recommended state is to execute the following: 
1) Connect to the DB2 database.
DB2 =&gt; connect to &lt;dbname&gt;
2) Run the following command:
DB2 =&gt; REVOKE SELECT ON SYSCAT.SCHEMAAUTH FROM PUBLIC </t>
  </si>
  <si>
    <t>To close this finding, please provide screenshot showing access to  SYSCAT.SCHEMAAUTH is restricted to authorized users only with the agency's CAP.</t>
  </si>
  <si>
    <t>DB2v11-70</t>
  </si>
  <si>
    <t>Restrict Access to SYSCAT.SCHEMATA</t>
  </si>
  <si>
    <t>The `SYSCAT.SCHEMATA` view contains all schema names in the database.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</si>
  <si>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'SCHEMATA'
 and grantee = 'PUBLIC'
3) If the output contains zero rows, then it is considered a Pass. Otherwise, `PUBLIC` has `SELECT` privilege and the remediation steps should be followed.</t>
  </si>
  <si>
    <t>Access to SYSCAT.SCHEMATA has been restricted.</t>
  </si>
  <si>
    <t>Access to SYSCAT.SCHEMATA has not been restricted.</t>
  </si>
  <si>
    <t>4.2.33</t>
  </si>
  <si>
    <t>`PUBLIC` should not have access to see all the schema names in the database because this could be used as a point of exploit.</t>
  </si>
  <si>
    <t xml:space="preserve">Perform the following to revoke access from PUBLIC.
1) Connect to the DB2 database.
DB2 =&gt; connect to &lt;dbname&gt;
2) Run the following command:
DB2 =&gt; REVOKE SELECT ON SYSCAT.SCHEMATA FROM PUBLIC </t>
  </si>
  <si>
    <t xml:space="preserve">Restrict Access to SYSCAT.SCHEMATA. One method to achieve the recommended state is to execute the following: 
1) Connect to the DB2 database.
DB2 =&gt; connect to &lt;dbname&gt;
2) Run the following command:
DB2 =&gt; REVOKE SELECT ON SYSCAT.SCHEMATA FROM PUBLIC </t>
  </si>
  <si>
    <t>To close this finding, please provide screenshot showing access to  SYSCAT.SCHEMATA is restricted to authorized users only with the agency's CAP.</t>
  </si>
  <si>
    <t>DB2v11-71</t>
  </si>
  <si>
    <t>Restrict Access to SYSCAT.SEQUENCEAUTH</t>
  </si>
  <si>
    <t>The `SYSCAT.SEQUENCEAUTH` view contains users, groups, or roles granted privilege(s) on a sequence.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</si>
  <si>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'SEQUENCEAUTH'
 and grantee = 'PUBLIC'
3) If the output contains zero rows, then it is considered a Pass. Otherwise, `PUBLIC` has `SELECT` privilege and the remediation steps should be followed.</t>
  </si>
  <si>
    <t>Access to SYSCAT.SEQUENCEAUTH has been restricted.</t>
  </si>
  <si>
    <t>Access to SYSCAT.SEQUENCEAUTH has not been restricted.</t>
  </si>
  <si>
    <t>4.2.34</t>
  </si>
  <si>
    <t>`PUBLIC` should not have access to see all the granted access of a sequence in the database because this could be used as a point of exploit.</t>
  </si>
  <si>
    <t xml:space="preserve">Perform the following to revoke access from PUBLIC.
1) Connect to the DB2 database.
DB2 =&gt; connect to &lt;dbname&gt;
2) Run the following command:
DB2 =&gt; REVOKE SELECT ON SYSCAT.SEQUENCEAUTH FROM PUBLIC </t>
  </si>
  <si>
    <t xml:space="preserve">Restrict Access to SYSCAT.SEQUENCEAUTH. One method to achieve the recommended state is to execute the following: 
1) Connect to the DB2 database.
DB2 =&gt; connect to &lt;dbname&gt;
2) Run the following command:
DB2 =&gt; REVOKE SELECT ON SYSCAT.SEQUENCEAUTH FROM PUBLIC </t>
  </si>
  <si>
    <t>To close this finding, please provide screenshot showing access to  SYSCAT.SEQUENCEAUTH is restricted to authorized users only with the agency's CAP.</t>
  </si>
  <si>
    <t>DB2v11-72</t>
  </si>
  <si>
    <t>Restrict Access to SYSCAT.STATEMENTS</t>
  </si>
  <si>
    <t>The `SYSCAT.STATEMENTS` view contains all SQL statements of a compiled package.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</si>
  <si>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'STATEMENTS'
 and grantee = 'PUBLIC'
3) If the output contains zero rows, then it is considered a Pass. Otherwise, `PUBLIC` has `SELECT` privilege and the remediation steps should be followed.</t>
  </si>
  <si>
    <t>Access to SYSCAT.STATEMENTS has been restricted.</t>
  </si>
  <si>
    <t>Access to SYSCAT.STATEMENTS has not been restricted.</t>
  </si>
  <si>
    <t>4.2.35</t>
  </si>
  <si>
    <t>`PUBLIC` should not have access to the SQL statements of a database package. This could lead to an exploit.</t>
  </si>
  <si>
    <t xml:space="preserve">Perform the following to revoke access from PUBLIC.
1) Connect to the DB2 database.
DB2 =&gt; connect to &lt;dbname&gt;
2) Run the following command:
DB2 =&gt; REVOKE SELECT ON SYSCAT.STATEMENTS FROM PUBLIC </t>
  </si>
  <si>
    <t xml:space="preserve">Restrict Access to SYSCAT.STATEMENTS. One method to achieve the recommended state is to execute the following: 
1) Connect to the DB2 database.
DB2 =&gt; connect to &lt;dbname&gt;
2) Run the following command:
DB2 =&gt; REVOKE SELECT ON SYSCAT.STATEMENTS FROM PUBLIC </t>
  </si>
  <si>
    <t>To close this finding, please provide screenshot showing access to  SYSCAT.STATEMENTS is restricted to authorized users only with the agency's CAP.</t>
  </si>
  <si>
    <t>DB2v11-73</t>
  </si>
  <si>
    <t>Restrict Access to SYSCAT.STATEMENTTEXTS</t>
  </si>
  <si>
    <t>The `SYSCAT.STATEMENTTEXTS` view contains user-provided SQL statements for statement thresholds.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</si>
  <si>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'STATEMENTTEXTS'
 and grantee = 'PUBLIC'
3) If the output contains zero rows, then it is considered a Pass. Otherwise, `PUBLIC` has `SELECT` privilege and the remediation steps should be followed.</t>
  </si>
  <si>
    <t>Access to SYSCAT.STATEMENTTEXTS has been restricted.</t>
  </si>
  <si>
    <t>Access to SYSCAT.STATEMENTTEXTS has not been restricted.</t>
  </si>
  <si>
    <t>4.2.36</t>
  </si>
  <si>
    <t>Any databases created without the `RESTRICT` option automatically `GRANT` the `SELECT` privilege to `PUBLIC` for `SYSCAT` views. Therefore, it is strongly recommended to explicitly `REVOKE` the `SELECT` privilege on the `SYSCAT.STATEMENTTEXTS` view from `PUBLIC` to reduce risk to the organization's data.</t>
  </si>
  <si>
    <t>Perform the following to revoke access from PUBLIC.
1) Connect to the DB2 database.
DB2 =&gt; connect to &lt;dbname&gt;
2) Run the following command:
DB2 =&gt; REVOKE SELECT ON SYSCAT.STATEMENTTEXTS FROM PUBLIC</t>
  </si>
  <si>
    <t>Restrict Access to SYSCAT.STATEMENTTEXTS. One method to achieve the recommended state is to execute the following: 
1) Connect to the DB2 database.
DB2 =&gt; connect to &lt;dbname&gt;
2) Run the following command:
DB2 =&gt; REVOKE SELECT ON SYSCAT.STATEMENTTEXTS FROM PUBLIC</t>
  </si>
  <si>
    <t>To close this finding, please provide screenshot showing access to  SYSCAT.STATEMENTTEXTS is restricted to authorized users only with the agency's CAP.</t>
  </si>
  <si>
    <t>DB2v11-74</t>
  </si>
  <si>
    <t>Restrict Access to SYSCAT.SURROGATEAUTHIDS</t>
  </si>
  <si>
    <t>The `SYSCAT.SURROGATEAUTHIDS` view contains the names of all accounts that have been granted SETSESSIONUSER privilege on a user or to `PUBLIC`.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</si>
  <si>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'SURROGATEAUTHIDS'
 and grantee = 'PUBLIC'
3) If the output contains zero rows, then it is considered a Pass. Otherwise, `PUBLIC` has `SELECT` privilege and the remediation steps should be followed.</t>
  </si>
  <si>
    <t>Access to SYSCAT.SURROGATEAUTHIDS has been restricted.</t>
  </si>
  <si>
    <t>Access to SYSCAT.SURROGATEAUTHIDS has not been restricted.</t>
  </si>
  <si>
    <t>4.2.37</t>
  </si>
  <si>
    <t>`PUBLIC` should not be able to view the names of all the surrogate accounts with SETSESSIONUSER privilege.</t>
  </si>
  <si>
    <t xml:space="preserve">Perform the following to revoke access from PUBLIC.
1) Connect to the DB2 database.
DB2 =&gt; connect to &lt;dbname&gt;
2) Run the following command:
DB2 =&gt; REVOKE SELECT ON SYSCAT.SURROGATEAUTHIDS FROM PUBLIC </t>
  </si>
  <si>
    <t xml:space="preserve">Restrict Access to SYSCAT.SURROGATEAUTHIDS. One method to achieve the recommended state is to execute the following: 
1) Connect to the DB2 database.
DB2 =&gt; connect to &lt;dbname&gt;
2) Run the following command:
DB2 =&gt; REVOKE SELECT ON SYSCAT.SURROGATEAUTHIDS FROM PUBLIC </t>
  </si>
  <si>
    <t>To close this finding, please provide screenshot showing access to  SYSCAT.SURROGATEAUTHIDS is restricted to authorized users only with the agency's CAP.</t>
  </si>
  <si>
    <t>DB2v11-75</t>
  </si>
  <si>
    <t>Restrict Access to SYSCAT.TABAUTH</t>
  </si>
  <si>
    <t>The `SYSCAT.TABAUTH` view contains users or groups that have been granted one or more privileges on a table or view.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</si>
  <si>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'TABAUTH'
 and grantee = 'PUBLIC'
3) If the output contains zero rows, then it is considered a Pass. Otherwise, `PUBLIC` has `SELECT` privilege and the remediation steps should be followed.</t>
  </si>
  <si>
    <t>Access to SYSCAT.TABAUTH has been restricted.</t>
  </si>
  <si>
    <t>Access to SYSCAT.TABAUTH has not been restricted.</t>
  </si>
  <si>
    <t>4.2.38</t>
  </si>
  <si>
    <t>`PUBLIC` should not have access to the grants of views and tables in a database. This could lead to an exploit.</t>
  </si>
  <si>
    <t xml:space="preserve">Perform the following to revoke access from PUBLIC.
1) Connect to the DB2 database.
DB2 =&gt; connect to &lt;dbname&gt;
2) Run the following command:
DB2 =&gt; REVOKE SELECT ON SYSCAT.TABAUTH FROM PUBLIC </t>
  </si>
  <si>
    <t xml:space="preserve">Restrict Access to SYSCAT.TABAUTH. One method to achieve the recommended state is to execute the following: 
1) Connect to the DB2 database.
DB2 =&gt; connect to &lt;dbname&gt;
2) Run the following command:
DB2 =&gt; REVOKE SELECT ON SYSCAT.TABAUTH FROM PUBLIC </t>
  </si>
  <si>
    <t>To close this finding, please provide screenshot showing access to  SYSCAT.TABAUTH is restricted to authorized users only with the agency's CAP.</t>
  </si>
  <si>
    <t>DB2v11-76</t>
  </si>
  <si>
    <t>Restrict Access to SYSCAT.TBSPACEAUTH</t>
  </si>
  <si>
    <t>The `SYSCAT.TBSPACEAUTH` view contains users or groups that have been granted the USE privilege on a particular tablespace in the database.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</si>
  <si>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 'TBSPACEAUTH'
 and grantee = 'PUBLIC'
3) If the output contains zero rows, then it is considered a Pass. Otherwise, `PUBLIC` has `SELECT` privilege and the remediation steps should be followed.</t>
  </si>
  <si>
    <t>Access to SYSCAT.TBSPACEAUTH has been restricted.</t>
  </si>
  <si>
    <t>Access to SYSCAT.TBSPACEAUTH has not been restricted.</t>
  </si>
  <si>
    <t>4.2.39</t>
  </si>
  <si>
    <t>`PUBLIC` should not have access to the grants of the tablespaces in a database. This could lead to an exploit.</t>
  </si>
  <si>
    <t xml:space="preserve">Perform the following to revoke access from PUBLIC.
1) Connect to the DB2 database.
DB2 =&gt; connect to &lt;dbname&gt;
2) Run the following command:
DB2 =&gt; REVOKE SELECT ON SYSCAT.TBSPACEAUTH FROM PUBLIC </t>
  </si>
  <si>
    <t xml:space="preserve">Restrict Access to SYSCAT.TBSPACEAUTH. One method to achieve the recommended state is to execute the following: 
1) Connect to the DB2 database.
DB2 =&gt; connect to &lt;dbname&gt;
2) Run the following command:
DB2 =&gt; REVOKE SELECT ON SYSCAT.TBSPACEAUTH FROM PUBLIC </t>
  </si>
  <si>
    <t>To close this finding, please provide screenshot showing access to  SYSCAT.TBSPACEAUTH is restricted to authorized users only with the agency's CAP.</t>
  </si>
  <si>
    <t>DB2v11-77</t>
  </si>
  <si>
    <t>Restrict Access to SYSCAT.USEROPTIONS</t>
  </si>
  <si>
    <t>The `SYSCAT.USEROPTIONS` view contains server-specific user option values.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</si>
  <si>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'USEROPTIONS'
 and grantee = 'PUBLIC'
3) If the output contains zero rows, then it is considered a Pass. Otherwise, `PUBLIC` has `SELECT` privilege and the remediation steps should be followed.</t>
  </si>
  <si>
    <t>Access to SYSCAT.USEROPTIONS has been restricted.</t>
  </si>
  <si>
    <t>Access to SYSCAT.USEROPTIONS has not been restricted.</t>
  </si>
  <si>
    <t>4.2.40</t>
  </si>
  <si>
    <t>Any databases created without the `RESTRICT` option automatically `GRANT` the `SELECT` privilege to `PUBLIC` for `SYSCAT` views. Therefore, it is strongly recommended to explicitly `REVOKE` the `SELECT` privilege on the `SYSCAT.USEROPTIONS` view from `PUBLIC` to reduce risk to the organization's data.</t>
  </si>
  <si>
    <t xml:space="preserve">Perform the following to revoke access from PUBLIC.
1) Connect to the DB2 database.
DB2 =&gt; connect to &lt;dbname&gt;
2) Run the following command:
DB2 =&gt; REVOKE SELECT ON SYSCAT.USEROPTIONS FROM PUBLIC </t>
  </si>
  <si>
    <t xml:space="preserve">Restrict Access to SYSCAT.USEROPTIONS. One method to achieve the recommended state is to execute the following: 
1) Connect to the DB2 database.
DB2 =&gt; connect to &lt;dbname&gt;
2) Run the following command:
DB2 =&gt; REVOKE SELECT ON SYSCAT.USEROPTIONS FROM PUBLIC </t>
  </si>
  <si>
    <t>To close this finding, please provide screenshot showing access to  SYSCAT.USEROPTIONS is restricted to authorized users only with the agency's CAP.</t>
  </si>
  <si>
    <t>DB2v11-78</t>
  </si>
  <si>
    <t>Restrict Access to SYSCAT.VARIABLEAUTH</t>
  </si>
  <si>
    <t>The `SYSCAT.VARIABLEAUTH` view contains the granted privileges on a global variable for users, groups, or roles and is read only.</t>
  </si>
  <si>
    <t>Determine if `SYSCAT.VARIABLEAUTH` privileges for users, groups, and roles are correctly set. Perform the following DB2 commands to obtain the value for this setting:
1) Connect to the DB2 database.
 DB2 =&gt; connect to &lt;dbname&gt;
2) Run the following command:
 DB2 =&gt; select grantee from syscat.tabauth
 where tabschema = 'SYSCAT' and tabname = 'VARIABLEAUTH'
 and grantee = 'PUBLIC'
3) Review privileges for users, groups, and roles. If the output is BLANK, then it is considered a Pass.</t>
  </si>
  <si>
    <t>Access to SYSCAT.VARIABLEAUTH has been restricted.</t>
  </si>
  <si>
    <t>Access to SYSCAT.VARIABLEAUTH has not been restricted.</t>
  </si>
  <si>
    <t>4.2.41</t>
  </si>
  <si>
    <t>Any databases created without the `RESTRICT` option automatically `GRANT` the `SELECT` privilege to `PUBLIC` for `SYSCAT` views. Therefore, it is strongly recommended to explicitly `REVOKE` the `SELECT` privilege on the `SYSCAT.VARIABLEAUTH` view from `PUBLIC` to reduce risk to the organization's data.</t>
  </si>
  <si>
    <t>Perform the following to revoke access from PUBLIC.
1) Connect to the DB2 database.
DB2 =&gt; connect to &lt;dbname&gt;
2) Run the following command:
DB2 =&gt; REVOKE SELECT ON SYSCAT.VARIABLEAUTH FROM PUBLIC</t>
  </si>
  <si>
    <t>Restrict Access to SYSCAT.VARIABLEAUTH. One method to achieve the recommended state is to execute the following: 
1) Connect to the DB2 database.
DB2 =&gt; connect to &lt;dbname&gt;
2) Run the following command:
DB2 =&gt; REVOKE SELECT ON SYSCAT.VARIABLEAUTH FROM PUBLIC</t>
  </si>
  <si>
    <t>To close this finding, please provide screenshot showing access to  SYSCAT.VARIABLEAUTH is restricted to authorized users only with the agency's CAP.</t>
  </si>
  <si>
    <t>DB2v11-79</t>
  </si>
  <si>
    <t>Restrict Access to SYSCAT.VARIABLES</t>
  </si>
  <si>
    <t>The `SYSCAT.VARIABLES` view contains global variables.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</si>
  <si>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'VARIABLES'
 and grantee = 'PUBLIC'
3) If the output contains zero rows, then it is considered a Pass. Otherwise, `PUBLIC` has `SELECT` privilege and the remediation steps should be followed.</t>
  </si>
  <si>
    <t>Access to SYSCAT.VARIABLES has been restricted.</t>
  </si>
  <si>
    <t>Access to SYSCAT.VARIABLES has not been restricted.</t>
  </si>
  <si>
    <t>4.2.42</t>
  </si>
  <si>
    <t>Any databases created without the `RESTRICT` option automatically `GRANT` the `SELECT` privilege to `PUBLIC` for `SYSCAT` views. Therefore, it is strongly recommended to explicitly `REVOKE` the `SELECT` privilege on the `SYSCAT.VARIABLES` view from `PUBLIC` to reduce risk to the organization's data.</t>
  </si>
  <si>
    <t xml:space="preserve">Perform the following to revoke access from PUBLIC.
1) Connect to the DB2 database.
DB2 =&gt; connect to &lt;dbname&gt;
2) Run the following command:
DB2 =&gt; REVOKE SELECT ON SYSCAT.VARIABLES FROM PUBLIC </t>
  </si>
  <si>
    <t xml:space="preserve">Restrict Access to SYSCAT.VARIABLES. One method to achieve the recommended state is to execute the following: 
1) Connect to the DB2 database.
DB2 =&gt; connect to &lt;dbname&gt;
2) Run the following command:
DB2 =&gt; REVOKE SELECT ON SYSCAT.VARIABLES FROM PUBLIC </t>
  </si>
  <si>
    <t>To close this finding, please provide screenshot showing access to  SYSCAT.VARIABLES is restricted to authorized users only with the agency's CAP.</t>
  </si>
  <si>
    <t>DB2v11-80</t>
  </si>
  <si>
    <t>Restrict Access to SYSCAT.WORKLOADAUTH</t>
  </si>
  <si>
    <t>The `SYSCAT.WORKLOADAUTH` view represents the users, groups, or roles that have been granted the USAGE privilege on a workload.</t>
  </si>
  <si>
    <t>Perform the following DB2 commands to obtain the value for this setting:
1) Connect to the DB2 database.
 DB2 =&gt; connect to &lt;dbname&gt;
2) Run the following command:
 DB2 =&gt; select grantee from syscat.tabauth
 where tabschema = 'SYSCAT' and tabname = 'WORKLOADAUTH'
 and grantee = 'PUBLIC'
3) If the output contains zero rows, then it is considered a Pass. Otherwise, `PUBLIC` has `SELECT` privilege and the remediation steps should be followed.</t>
  </si>
  <si>
    <t>Access to SYSCAT.WORKLOADAUTH has been restricted.</t>
  </si>
  <si>
    <t>Access to SYSCAT.WORKLOADAUTH has not been restricted.</t>
  </si>
  <si>
    <t>4.2.43</t>
  </si>
  <si>
    <t>Any databases created without the `RESTRICT` option automatically `GRANT` the `SELECT` privilege to `PUBLIC` for `SYSCAT` views. Therefore, it is strongly recommended to explicitly `REVOKE` the `SELECT` privilege on the `SYSCAT.WORKLOADAUTH` from `PUBLIC` to reduce risk to the organization's data.</t>
  </si>
  <si>
    <t xml:space="preserve">Perform the following to revoke access from PUBLIC.
1) Connect to the DB2 database.
DB2 =&gt; connect to &lt;dbname&gt;
2) Run the following command:
DB2 =&gt; REVOKE SELECT ON SYSCAT.WORKLOADAUTH FROM PUBLIC </t>
  </si>
  <si>
    <t xml:space="preserve">Restrict Access to SYSCAT.WORKLOADAUTH. One method to achieve the recommended state is to execute the following:
1) Connect to the DB2 database.
DB2 =&gt; connect to &lt;dbname&gt;
2) Run the following command:
DB2 =&gt; REVOKE SELECT ON SYSCAT.WORKLOADAUTH FROM PUBLIC </t>
  </si>
  <si>
    <t>To close this finding, please provide screenshot showing access to  SYSCAT.WORKLOADAUTH is restricted to authorized users only with the agency's CAP.</t>
  </si>
  <si>
    <t>DB2v11-81</t>
  </si>
  <si>
    <t>Restrict Access to SYSCAT.WRAPOPTIONS</t>
  </si>
  <si>
    <t>The `SYSCAT.WRAPOPTIONS` view contains wrapper-specific options.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</si>
  <si>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'SYSCAT' and tabname= 'WRAPOPTIONS'
 and grantee = 'PUBLIC'
3) If the output contains zero rows, then it is considered a Pass. Otherwise, `PUBLIC` has `SELECT` privilege and the remediation steps should be followed.</t>
  </si>
  <si>
    <t>Access to SYSCAT.WRAPOPTIONS has been restricted.</t>
  </si>
  <si>
    <t>Access to SYSCAT.WRAPOPTIONS has not been restricted.</t>
  </si>
  <si>
    <t>4.2.44</t>
  </si>
  <si>
    <t>Any databases created without the `RESTRICT` option automatically `GRANT` the `SELECT` privilege to `PUBLIC` for `SYSCAT` views. Therefore, it is strongly recommended to explicitly `REVOKE` the `SELECT` privilege on the `SYSCAT.WRAPOPTIONS` view from `PUBLIC` to reduce risk to the organization's data.</t>
  </si>
  <si>
    <t xml:space="preserve">Perform the following to revoke access from PUBLIC.
1) Connect to the DB2 database.
DB2 =&gt; connect to &lt;dbname&gt;
2) Run the following command:
DB2 =&gt; REVOKE SELECT ON SYSCAT.WRAPOPTIONS FROM PUBLIC </t>
  </si>
  <si>
    <t xml:space="preserve">Restrict Access to SYSCAT.WRAPOPTIONS. One method to achieve the recommended state is to execute the following: 
1) Connect to the DB2 database.
DB2 =&gt; connect to &lt;dbname&gt;
2) Run the following command:
DB2 =&gt; REVOKE SELECT ON SYSCAT.WRAPOPTIONS FROM PUBLIC </t>
  </si>
  <si>
    <t>To close this finding, please provide screenshot showing access to  SYSCAT.WRAPOPTIONS is restricted to authorized users only with the agency's CAP.</t>
  </si>
  <si>
    <t>DB2v11-82</t>
  </si>
  <si>
    <t>Restrict Access to SYSCAT.XSROBJECTAUTH</t>
  </si>
  <si>
    <t>The `SYSCAT.XSROBJECTAUTH` view contains granted USAGE privileges on a particular XSR object for users, groups, or roles and is read only.</t>
  </si>
  <si>
    <t>Perform the following DB2 commands to obtain the value for this setting:
1) Connect to the DB2 database.
 DB2 =&gt; connect to &lt;dbname&gt;
2) Run the following command:
 DB2 =&gt; select grantee from syscat.tabauth
 where tabschema = 'SYSCAT' and tabname = 'XSROBJECTAUTH'
 and grantee = 'PUBLIC'
3) If the output contains zero rows, then it is considered a Pass. Otherwise, `PUBLIC` has `SELECT` privilege and the remediation steps should be followed.</t>
  </si>
  <si>
    <t>Access to SYSCAT.XSROBJECTAUTH has been restricted.</t>
  </si>
  <si>
    <t>Access to SYSCAT.XSROBJECTAUTH has not been restricted.</t>
  </si>
  <si>
    <t>4.2.45</t>
  </si>
  <si>
    <t>Any databases created without the `RESTRICT` option automatically `GRANT` the `SELECT` privilege to `PUBLIC` for `SYSCAT` views. Therefore, it is strongly recommended to explicitly `REVOKE` the `SELECT` privilege on the `SYSCAT.XSROBJECTAUTH` view from `PUBLIC` to reduce risk to the organization's data.</t>
  </si>
  <si>
    <t xml:space="preserve">Perform the following to revoke access from PUBLIC.
1) Connect to the DB2 database.
DB2 =&gt; connect to &lt;dbname&gt;
2) Run the following command:
DB2 =&gt; REVOKE SELECT ON SYSCAT.XSROBJECTAUTH FROM PUBLIC </t>
  </si>
  <si>
    <t xml:space="preserve">Restrict Access to SYSCAT.XSROBJECTAUTH. One method to achieve the recommended state is to execute the following:
1) Connect to the DB2 database.
DB2 =&gt; connect to &lt;dbname&gt;
2) Run the following command:
DB2 =&gt; REVOKE SELECT ON SYSCAT.XSROBJECTAUTH FROM PUBLIC </t>
  </si>
  <si>
    <t>To close this finding, please provide screenshot showing access to  SYSCAT.XSROBJECTAUTH is restricted to authorized users only with the agency's CAP.</t>
  </si>
  <si>
    <t>DB2v11-83</t>
  </si>
  <si>
    <t>Restrict Access to SYSSTAT.COLDIST</t>
  </si>
  <si>
    <t>The `SYSSTAT.COLDIST` view contains the nth most frequent value of some column, or the nth quantile (cumulative distribution) value of the column.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</si>
  <si>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'SYSSTAT' and tabname= 'COLDIST'
 and grantee = 'PUBLIC'
3) If the output contains zero rows, then it is considered a Pass. Otherwise, `PUBLIC` has `SELECT` privilege and the remediation steps should be followed.</t>
  </si>
  <si>
    <t>Access to SYSSTAT.COLDIST has been restricted.</t>
  </si>
  <si>
    <t>Access to SYSSTAT.COLDIST has not been restricted.</t>
  </si>
  <si>
    <t>4.2.46</t>
  </si>
  <si>
    <t>Any databases created without the `RESTRICT` option automatically `GRANT` the `SELECT` privilege to `PUBLIC` for `SYSSTAT` views. Therefore, it is strongly recommended to explicitly `REVOKE` the `SELECT` privilege on the `SYSSTAT.COLDIST` view from `PUBLIC` to reduce risk to the organization's data.</t>
  </si>
  <si>
    <t xml:space="preserve">Perform the following to revoke access from PUBLIC.
1) Connect to the DB2 database.
DB2 =&gt; connect to &lt;dbname&gt;
2) Run the following command:
DB2 =&gt; REVOKE SELECT ON SYSSTAT.COLDIST FROM PUBLIC </t>
  </si>
  <si>
    <t xml:space="preserve">Restrict Access to SYSSTAT.COLDIST. One method to achieve the recommended state is to execute the following: 
1) Connect to the DB2 database.
DB2 =&gt; connect to &lt;dbname&gt;
2) Run the following command:
DB2 =&gt; REVOKE SELECT ON SYSSTAT.COLDIST FROM PUBLIC </t>
  </si>
  <si>
    <t>To close this finding, please provide screenshot showing access to  SYSSTAT.COLDIST is restricted to authorized users only with the agency's CAP.</t>
  </si>
  <si>
    <t>DB2v11-84</t>
  </si>
  <si>
    <t>Restrict Access to SYSSTAT.COLGROUPDIST</t>
  </si>
  <si>
    <t>The `SYSSTAT.COLGROUPDIST` view contains the *n*th most frequent value of the column group or the *n*th quantile value of the column group.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</si>
  <si>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'SYSSTAT' and tabname= 'COLGROUPDIST'
 and grantee = 'PUBLIC'
3) If the output contains zero rows, then it is considered a Pass. Otherwise, `PUBLIC` has `SELECT` privilege and the remediation steps should be followed.</t>
  </si>
  <si>
    <t>Access to SYSSTAT.COLGROUPDIST has been restricted.</t>
  </si>
  <si>
    <t>Access to SYSSTAT.COLGROUPDIST has not been restricted.</t>
  </si>
  <si>
    <t>4.2.47</t>
  </si>
  <si>
    <t>Any databases created without the `RESTRICT` option automatically `GRANT` the `SELECT` privilege to `PUBLIC` for `SYSSTAT` views. Therefore, it is strongly recommended to explicitly `REVOKE` the `SELECT` privilege on the `SYSSTAT.COLGROUPDIST` view from `PUBLIC` to reduce risk to the organization's data.</t>
  </si>
  <si>
    <t xml:space="preserve">Perform the following to revoke access from PUBLIC.
1) Connect to the DB2 database.
DB2 =&gt; connect to &lt;dbname&gt;
2) Run the following command:
DB2 =&gt; REVOKE SELECT ON SYSSTAT.COLGROUPDIST FROM PUBLIC </t>
  </si>
  <si>
    <t xml:space="preserve">Restrict Access to SYSSTAT.COLGROUPDIST. One method to achieve the recommended state is to execute the following: 
1) Connect to the DB2 database.
DB2 =&gt; connect to &lt;dbname&gt;
2) Run the following command:
DB2 =&gt; REVOKE SELECT ON SYSSTAT.COLGROUPDIST FROM PUBLIC </t>
  </si>
  <si>
    <t>To close this finding, please provide screenshot showing access to  SYSSTAT.COLGROUPDIST is restricted to authorized users only with the agency's CAP.</t>
  </si>
  <si>
    <t>DB2v11-85</t>
  </si>
  <si>
    <t>Restrict Access to SYSSTAT.COLUMNS</t>
  </si>
  <si>
    <t>The `SYSSTAT.COLUMNS` view contains all the columns in the database instance.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</si>
  <si>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'SYSSTAT' and tabname= 'COLUMNS'
 and grantee = 'PUBLIC'
3) If the output contains zero rows, then it is considered a Pass. Otherwise, `PUBLIC` has `SELECT` privilege and the remediation steps should be followed.</t>
  </si>
  <si>
    <t>Access to SYSSTAT.COLUMNS has been restricted.</t>
  </si>
  <si>
    <t>Access to SYSSTAT.COLUMNS has not been restricted.</t>
  </si>
  <si>
    <t>4.2.48</t>
  </si>
  <si>
    <t>Any databases created without the `RESTRICT` option automatically `GRANT` the `SELECT` privilege to `PUBLIC` for `SYSSTAT` views. Therefore, it is strongly recommended to explicitly `REVOKE` the `SELECT` privilege on the `SYSSTAT.COLUMNS` view from `PUBLIC` to reduce risk to the organization's data.</t>
  </si>
  <si>
    <t xml:space="preserve">Perform the following to revoke access from PUBLIC.
1) Connect to the DB2 database.
DB2 =&gt; connect to &lt;dbname&gt;
2) Run the following command:
DB2 =&gt; REVOKE SELECT ON SYSSTAT.COLUMNS FROM PUBLIC </t>
  </si>
  <si>
    <t xml:space="preserve">Restrict Access to SYSSTAT.COLUMNS. One method to achieve the recommended state is to execute the following: 
1) Connect to the DB2 database.
DB2 =&gt; connect to &lt;dbname&gt;
2) Run the following command:
DB2 =&gt; REVOKE SELECT ON SYSSTAT.COLUMNS FROM PUBLIC </t>
  </si>
  <si>
    <t>To close this finding, please provide screenshot showing access to  SYSSTAT.COLUMNS is restricted to authorized users only with the agency's CAP.</t>
  </si>
  <si>
    <t>DB2v11-86</t>
  </si>
  <si>
    <t>Restrict Access to SYSIBM.SYSAUDITPOLICIES</t>
  </si>
  <si>
    <t>The `SYSIBM.SYSAUDITPOLICIES` table contains all audit policies for a database.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</si>
  <si>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'SYSAUDITPOLICIES'
 and grantee = 'PUBLIC'
3) If the output contains zero rows, then it is considered a Pass. Otherwise, `PUBLIC` has `SELECT` privilege and the remediation steps should be followed.</t>
  </si>
  <si>
    <t>Access to SYSIBM.SYSAUDITPOLICIES has been restricted.</t>
  </si>
  <si>
    <t>Access to SYSIBM.SYSAUDITPOLICIES has not been restricted.</t>
  </si>
  <si>
    <t>4.3</t>
  </si>
  <si>
    <t>4.3.1</t>
  </si>
  <si>
    <t>This table contains sensitive information about the auditing security for this database. Access to the audit policies may aid attackers in avoiding detection.</t>
  </si>
  <si>
    <t>Perform the following to revoke access from PUBLIC.
1) Connect to the DB2 database.
DB2 =&gt; connect to &lt;dbname&gt;
2) Run the following command:
DB2 =&gt; REVOKE SELECT ON SYSIBM.SYSAUDITPOLICIES FROM PUBLIC</t>
  </si>
  <si>
    <t>Restrict Access to SYSIBM.SYSAUDITPOLICIES. One method to achieve the recommended state is to execute the following: 
1) Connect to the DB2 database.
DB2 =&gt; connect to &lt;dbname&gt;
2) Run the following command:
DB2 =&gt; REVOKE SELECT ON SYSIBM.SYSAUDITPOLICIES FROM PUBLIC</t>
  </si>
  <si>
    <t>To close this finding, please provide screenshot showing access to  SYSIBM.SYSAUDITPOLICIES is restricted to authorized users only with the agency's CAP.</t>
  </si>
  <si>
    <t>DB2v11-87</t>
  </si>
  <si>
    <t>Restrict Access to SYSIBM.SYSAUDITUSE</t>
  </si>
  <si>
    <t>The `SYSIBM.SYSAUDITUSE` table contains database audit policy for all non-database objects, such as authority, groups, roles, and users.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</si>
  <si>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'SYSAUDITUSE'
 and grantee = 'PUBLIC'
3) If the output contains zero rows, then it is considered a Pass. Otherwise, `PUBLIC` has `SELECT` privilege and the remediation steps should be followed.</t>
  </si>
  <si>
    <t>Access to SYSIBM.SYSAUDITUSE has been restricted.</t>
  </si>
  <si>
    <t>Access to SYSIBM.SYSAUDITUSE has not been restricted.</t>
  </si>
  <si>
    <t>4.3.2</t>
  </si>
  <si>
    <t>This table contains sensitive information about the types of objects being audited. Access to the audit policy may aid attackers in avoiding detection.</t>
  </si>
  <si>
    <t>Revoke access from PUBLIC.
1) Connect to the DB2 database.
DB2 =&gt; connect to &lt;dbname&gt;
2) Run the following command:
DB2 =&gt; REVOKE SELECT ON SYSIBM.SYSAUDITUSE FROM PUBLIC</t>
  </si>
  <si>
    <t xml:space="preserve">Restrict Access to SYSIBM.SYSAUDITUSE. One method to achieve the recommended state is to execute the following:
1) Connect to the DB2 database.
DB2 =&gt; connect to &lt;dbname&gt;
2) Run the following command:
DB2 =&gt; REVOKE SELECT ON SYSIBM.SYSAUDITUSE FROM PUBLIC
 </t>
  </si>
  <si>
    <t>To close this finding, please provide screenshot showing access to  SYSIBM.SYSAUDITUSE is restricted to authorized users only with the agency's CAP.</t>
  </si>
  <si>
    <t>DB2v11-88</t>
  </si>
  <si>
    <t>Restrict Access to SYSIBM.SYSCOLAUTH</t>
  </si>
  <si>
    <t>The `SYSIBM.SYSCOLAUTH` table contains the column privileges granted to the user or a group of users.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</si>
  <si>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'SYSCOLAUTH'
 and grantee = 'PUBLIC'
3) If the output contains zero rows, then it is considered a Pass. Otherwise, `PUBLIC` has `SELECT` privilege and the remediation steps should be followed.</t>
  </si>
  <si>
    <t>Access to SYSIBM.SYSCOLAUTH has been restricted.</t>
  </si>
  <si>
    <t>Access to SYSIBM.SYSCOLAUTH has not been restricted.</t>
  </si>
  <si>
    <t>4.3.3</t>
  </si>
  <si>
    <t>This table contains the column privileges granted to the user, group, or role in the database and may be used as an attack vector.</t>
  </si>
  <si>
    <t xml:space="preserve">Perform the following to revoke access from PUBLIC.
1) Connect to the DB2 database.
DB2 =&gt; connect to &lt;dbname&gt;
2) Run the following command:
DB2 =&gt; REVOKE SELECT ON SYSIBM.SYSCOLAUTH FROM PUBLIC </t>
  </si>
  <si>
    <t xml:space="preserve">Restrict Access to SYSIBM.SYSCOLAUTH. One method to achieve the recommended state is to execute the following: 
1) Connect to the DB2 database.
DB2 =&gt; connect to &lt;dbname&gt;
2) Run the following command:
DB2 =&gt; REVOKE SELECT ON SYSIBM.SYSCOLAUTH FROM PUBLIC </t>
  </si>
  <si>
    <t>To close this finding, please provide screenshot showing access to  SYSIBM.SYSCOLAUTH is restricted to authorized users only with the agency's CAP.</t>
  </si>
  <si>
    <t>DB2v11-89</t>
  </si>
  <si>
    <t>Restrict Access to SYSIBM.SYSCOLDIST</t>
  </si>
  <si>
    <t>The `SYSIBM.SYSCOLDIST` table contains the nth most frequent value of some column, or the nth quantile (cumulative distribution) value of the column.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</si>
  <si>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'SYSCOLDIST'
 and grantee = 'PUBLIC'
3) If the output contains zero rows, then it is considered a Pass. Otherwise, `PUBLIC` has `SELECT` privilege and the remediation steps should be followed.</t>
  </si>
  <si>
    <t>Access to SYSIBM.SYSCOLDIST has been restricted.</t>
  </si>
  <si>
    <t>Access to SYSIBM.SYSCOLDIST has not been restricted.</t>
  </si>
  <si>
    <t>4.3.4</t>
  </si>
  <si>
    <t>Any databases created without the `RESTRICT` option automatically `GRANT` the `SELECT` privilege to `PUBLIC` for `SYSIBM` tables. Therefore, it is strongly recommended to explicitly `REVOKE` the `SELECT` privilege on the `SYSIBM.SYSCOLDIST` table from `PUBLIC` to reduce risk to the organization's data.</t>
  </si>
  <si>
    <t xml:space="preserve">Perform the following to revoke access from PUBLIC.
1) Connect to the DB2 database.
DB2 =&gt; connect to &lt;dbname&gt;
2) Run the following command:
DB2 =&gt; REVOKE SELECT ON SYSIBM.SYSCOLDIST FROM PUBLIC </t>
  </si>
  <si>
    <t xml:space="preserve">Restrict Access to SYSIBM.SYSCOLDIST. One method to achieve the recommended state is to execute the following: 
1) Connect to the DB2 database.
DB2 =&gt; connect to &lt;dbname&gt;
2) Run the following command:
DB2 =&gt; REVOKE SELECT ON SYSIBM.SYSCOLDIST FROM PUBLIC </t>
  </si>
  <si>
    <t>To close this finding, please provide screenshot showing access to  SYSIBM.SYSCOLDIST is restricted to authorized users only with the agency's CAP.</t>
  </si>
  <si>
    <t>DB2v11-90</t>
  </si>
  <si>
    <t>Restrict Access to SYSIBM.SYSCOLGROUPDIST</t>
  </si>
  <si>
    <t>The `SYSIBM.SYSCOLGROUPDIST` table contains the *n*th most frequent value of the column group or the *n*th quantile value of the column group.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</si>
  <si>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'SYSCOLGROUPDIST'
 and grantee = 'PUBLIC'
3) If the output contains zero rows, then it is considered a Pass. Otherwise, `PUBLIC` has `SELECT` privilege and the remediation steps should be followed.</t>
  </si>
  <si>
    <t>Access to SYSIBM.SYSCOLGROUPDIST has been restricted.</t>
  </si>
  <si>
    <t>Access to SYSIBM.SYSCOLGROUPDIST has not been restricted.</t>
  </si>
  <si>
    <t>4.3.5</t>
  </si>
  <si>
    <t>Any databases created without the `RESTRICT` option automatically `GRANT` the `SELECT` privilege to `PUBLIC` for `SYSIBM` tables. Therefore, it is strongly recommended to explicitly `REVOKE` the `SELECT` privilege on the `SYSIBM.SYSCOLGROUPDIST` table from `PUBLIC` to reduce risk to the organization's data.</t>
  </si>
  <si>
    <t xml:space="preserve">Perform the following to revoke access from PUBLIC.
1) Connect to the DB2 database.
DB2 =&gt; connect to &lt;dbname&gt;
2) Run the following command:
DB2 =&gt; REVOKE SELECT ON SYSIBM.SYSCOLGROUPDIST FROM PUBLIC </t>
  </si>
  <si>
    <t xml:space="preserve">Restrict Access to SYSIBM.SYSCOLGROUPDIST. One method to achieve the recommended state is to execute the following: 
1) Connect to the DB2 database.
DB2 =&gt; connect to &lt;dbname&gt;
2) Run the following command:
DB2 =&gt; REVOKE SELECT ON SYSIBM.SYSCOLGROUPDIST FROM PUBLIC </t>
  </si>
  <si>
    <t>To close this finding, please provide screenshot showing access to  SYSIBM.SYSCOLGROUPDIST is restricted to authorized users only with the agency's CAP.</t>
  </si>
  <si>
    <t>DB2v11-91</t>
  </si>
  <si>
    <t>Restrict Access to SYSIBM.SYSCOLUMNS</t>
  </si>
  <si>
    <t>The `SYSIBM.SYSCOLUMNS` table contains all the columns in the database instance.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</si>
  <si>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'SYSCOLUMNS'
 and grantee = 'PUBLIC'
3) If the output contains zero rows, then it is considered a Pass. Otherwise, `PUBLIC` has `SELECT` privilege and the remediation steps should be followed.</t>
  </si>
  <si>
    <t>Access to SYSIBM.SYSCOLUMNS has been restricted.</t>
  </si>
  <si>
    <t>Access to SYSIBM.SYSCOLUMNS has not been restricted.</t>
  </si>
  <si>
    <t>4.3.6</t>
  </si>
  <si>
    <t>Any databases created without the `RESTRICT` option automatically `GRANT` the `SELECT` privilege to `PUBLIC` for `SYSIBM` tables. Therefore, it is strongly recommended to explicitly `REVOKE` the `SELECT` privilege on the `SYSIBM.SYSCOLUMNS` table from `PUBLIC` to reduce risk to the organization's data.</t>
  </si>
  <si>
    <t xml:space="preserve">Perform the following to revoke access from PUBLIC.
1) Connect to the DB2 database.
DB2 =&gt; connect to &lt;dbname&gt;
2) Run the following command:
DB2 =&gt; REVOKE SELECT ON SYSIBM.SYSCOLUMNS FROM PUBLIC </t>
  </si>
  <si>
    <t xml:space="preserve">Restrict Access to SYSIBM.SYSCOLUMNS. One method to achieve the recommended state is to execute the following: 
1) Connect to the DB2 database.
DB2 =&gt; connect to &lt;dbname&gt;
2) Run the following command:
DB2 =&gt; REVOKE SELECT ON SYSIBM.SYSCOLUMNS FROM PUBLIC </t>
  </si>
  <si>
    <t>To close this finding, please provide screenshot showing access to  SYSIBM.SYSCOLUMNS is restricted to authorized users only with the agency's CAP.</t>
  </si>
  <si>
    <t>DB2v11-92</t>
  </si>
  <si>
    <t>Restrict Access to SYSIBM.SYSCONTEXTATTRIBUTES</t>
  </si>
  <si>
    <t>The `SYSIBM.SYSCONTEXTATTRIBUTES` table contains all the trusted context attributes in the database instance.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</si>
  <si>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'SYSCONTEXTATTRIBUTES' and grantee = 'PUBLIC'
3) If the output contains zero rows, then it is considered a Pass. Otherwise, `PUBLIC` has `SELECT` privilege and the remediation steps should be followed.</t>
  </si>
  <si>
    <t>Access to SYSIBM.SYSCONTEXTATTRIBUTES has been restricted.</t>
  </si>
  <si>
    <t>Access to SYSIBM.SYSCONTEXTATTRIBUTES has not been restricted.</t>
  </si>
  <si>
    <t>4.3.7</t>
  </si>
  <si>
    <t>Any databases created without the `RESTRICT` option automatically `GRANT` the `SELECT` privilege to `PUBLIC` for `SYSIBM` tables. Therefore, it is strongly recommended to explicitly `REVOKE` the `SELECT` privilege on the `SYSIBM.SYSCONTEXTATTRIBUTES` table from `PUBLIC` to reduce risk to the organization's data.</t>
  </si>
  <si>
    <t xml:space="preserve">Perform the following to revoke access from PUBLIC.
1) Connect to the DB2 database.
DB2 =&gt; connect to &lt;dbname&gt;
2) Run the following command:
DB2 =&gt; REVOKE SELECT ON SYSIBM.SYSCONTEXTATTRIBUTES FROM PUBLIC </t>
  </si>
  <si>
    <t xml:space="preserve">Restrict Access to SYSIBM.SYSCONTEXTATTRIBUTES. One method to achieve the recommended state is to execute the following: 
1) Connect to the DB2 database.
DB2 =&gt; connect to &lt;dbname&gt;
2) Run the following command:
DB2 =&gt; REVOKE SELECT ON SYSIBM.SYSCONTEXTATTRIBUTES FROM PUBLIC </t>
  </si>
  <si>
    <t>To close this finding, please provide screenshot showing access to  SYSIBM.SYSCONTEXTATTRIBUTES is restricted to authorized users only with the agency's CAP.</t>
  </si>
  <si>
    <t>DB2v11-93</t>
  </si>
  <si>
    <t>Restrict Access to SYSIBM.SYSCONTEXTS</t>
  </si>
  <si>
    <t>The `SYSIBM.SYSCONTEXTS` table contains the trusted contexts in the database instance.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</si>
  <si>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'SYSCONTEXTS'
 and grantee = 'PUBLIC'
3) If the output contains zero rows, then it is considered a Pass. Otherwise, `PUBLIC` has `SELECT` privilege and the remediation steps should be followed.</t>
  </si>
  <si>
    <t>Access to SYSIBM.SYSCONTEXTS has been restricted.</t>
  </si>
  <si>
    <t>Access to SYSIBM.SYSCONTEXTS has not been restricted.</t>
  </si>
  <si>
    <t>4.3.8</t>
  </si>
  <si>
    <t>Any databases created without the `RESTRICT` option automatically `GRANT` the `SELECT` privilege to `PUBLIC` for `SYSIBM` tables. Therefore, it is strongly recommended to explicitly `REVOKE` the `SELECT` privilege on the `SYSIBM.SYSCONTEXTS` table from `PUBLIC` to reduce risk to the organization's data.</t>
  </si>
  <si>
    <t>Perform the following to revoke access from PUBLIC.
1) Connect to the DB2 database.
DB2 =&gt; connect to &lt;dbname&gt;
2) Run the following command:
DB2 =&gt; REVOKE SELECT ON SYSIBM.SYSCONTEXTS FROM PUBLIC</t>
  </si>
  <si>
    <t>Restrict Access to SYSIBM.SYSCONTEXTS. One method to achieve the recommended state is to execute the following: 
1) Connect to the DB2 database.
DB2 =&gt; connect to &lt;dbname&gt;
2) Run the following command:
DB2 =&gt; REVOKE SELECT ON SYSIBM.SYSCONTEXTS FROM PUBLIC</t>
  </si>
  <si>
    <t>To close this finding, please provide screenshot showing access to  SYSIBM.SYSCONTEXTS is restricted to authorized users only with the agency's CAP.</t>
  </si>
  <si>
    <t>DB2v11-94</t>
  </si>
  <si>
    <t>Restrict Access to SYSIBM.SYSCONTROLDEPENDENCIES</t>
  </si>
  <si>
    <t>The `SYSIBM.SYSCONTROLDEPENDENCIES` table contains the dependency of a row permission or column mask on some other object.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</si>
  <si>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'SYSCONTROLDEPENDENCIES'
 and grantee = 'PUBLIC'
3) If the output contains zero rows, then it is considered a Pass. Otherwise, `PUBLIC` has `SELECT` privilege and the remediation steps should be followed.</t>
  </si>
  <si>
    <t>Access to SYSIBM.SYSCONTROLDEPENDENCIES has been restricted.</t>
  </si>
  <si>
    <t>Access to SYSIBM.SYSCONTROLDEPENDENCIES has not been restricted.</t>
  </si>
  <si>
    <t>4.3.9</t>
  </si>
  <si>
    <t>Any databases created without the `RESTRICT` option automatically `GRANT` the `SELECT` privilege to `PUBLIC` for `SYSIBM` tables. Therefore, it is strongly recommended to explicitly `REVOKE` the `SELECT` privilege on the `SYSIBM.SYSCONTROLDEPENDENCIES` table from `PUBLIC` to reduce risk to the organization's data.</t>
  </si>
  <si>
    <t xml:space="preserve">Perform the following to revoke access from PUBLIC.
1) Connect to the DB2 database.
DB2 =&gt; connect to &lt;dbname&gt;
2) Run the following command:
DB2 =&gt; REVOKE SELECT ON SYSIBM.SYSCONTROLDEPENDENCIES FROM PUBLIC </t>
  </si>
  <si>
    <t xml:space="preserve">Restrict Access to SYSIBM.SYSCONTROLDEPENDENCIES. One method to achieve the recommended state is to execute the following:
1) Connect to the DB2 database.
DB2 =&gt; connect to &lt;dbname&gt;
2) Run the following command:
DB2 =&gt; REVOKE SELECT ON SYSIBM.SYSCONTROLDEPENDENCIES FROM PUBLIC </t>
  </si>
  <si>
    <t>To close this finding, please provide screenshot showing access to  SYSIBM.SYSCONTROLDEPENDENCIES is restricted to authorized users only with the agency's CAP.</t>
  </si>
  <si>
    <t>DB2v11-95</t>
  </si>
  <si>
    <t>Restrict Access to SYSIBM.SYSCONTROLS</t>
  </si>
  <si>
    <t>The `SYSIBM.SYSCONTROLS` table contains row permissions and column masks.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</si>
  <si>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'SYSCONTROLS'
 and grantee = 'PUBLIC'
3) If the output contains zero rows, then it is considered a Pass. Otherwise, `PUBLIC` has `SELECT` privilege and the remediation steps should be followed.</t>
  </si>
  <si>
    <t>Access to SYSIBM.SYSCONTROLS has been restricted.</t>
  </si>
  <si>
    <t>Access to SYSIBM.SYSCONTROLS has not been restricted.</t>
  </si>
  <si>
    <t>4.3.10</t>
  </si>
  <si>
    <t>Any databases created without the `RESTRICT` option automatically `GRANT` the `SELECT` privilege to `PUBLIC` for `SYSIBM` tables. Therefore, it is strongly recommended to explicitly `REVOKE` the `SELECT` privilege on the `SYSIBM.SYSCONTROLS` table from `PUBLIC` to reduce risk to the organization's data.</t>
  </si>
  <si>
    <t xml:space="preserve">Perform the following to revoke access from PUBLIC.
1) Connect to the DB2 database.
DB2 =&gt; connect to &lt;dbname&gt;
2) Run the following command:
DB2 =&gt; REVOKE SELECT ON SYSIBM.SYSCONTROLS FROM PUBLIC </t>
  </si>
  <si>
    <t xml:space="preserve">Restrict Access to SYSIBM.SYSCONTROLS. One method to achieve the recommended state is to execute the following: 
1) Connect to the DB2 database.
DB2 =&gt; connect to &lt;dbname&gt;
2) Run the following command:
DB2 =&gt; REVOKE SELECT ON SYSIBM.SYSCONTROLS FROM PUBLIC </t>
  </si>
  <si>
    <t>To close this finding, please provide screenshot showing access to  SYSIBM.SYSCONTROLS is restricted to authorized users only with the agency's CAP.</t>
  </si>
  <si>
    <t>DB2v11-96</t>
  </si>
  <si>
    <t>Restrict Access to SYSIBM.SYSDBAUTH</t>
  </si>
  <si>
    <t>The `SYSIBM.SYSDBAUTH` table contains information on authorities granted to users or groups of users.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</si>
  <si>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'SYSDBAUTH'
 and grantee = 'PUBLIC'
3) If the output contains zero rows, then it is considered a Pass. Otherwise, `PUBLIC` has `SELECT` privilege and the remediation steps should be followed.</t>
  </si>
  <si>
    <t>Access to SYSIBM.SYSDBAUTH has been restricted.</t>
  </si>
  <si>
    <t>Access to SYSIBM.SYSDBAUTH has not been restricted.</t>
  </si>
  <si>
    <t>4.3.11</t>
  </si>
  <si>
    <t>This table contains all the grants in the database and may be used as an attack vector.</t>
  </si>
  <si>
    <t xml:space="preserve">Perform the following to revoke access from PUBLIC.
1) Connect to the DB2 database.
DB2 =&gt; connect to &lt;dbname&gt;
2) Run the following command:
DB2 =&gt; REVOKE SELECT ON SYSIBM.SYSDBAUTH FROM PUBLIC </t>
  </si>
  <si>
    <t xml:space="preserve">Restrict Access to SYSIBM.SYSDBAUTH. One method to achieve the recommended state is to execute the following: 
1) Connect to the DB2 database.
DB2 =&gt; connect to &lt;dbname&gt;
2) Run the following command:
DB2 =&gt; REVOKE SELECT ON SYSIBM.SYSDBAUTH FROM PUBLIC </t>
  </si>
  <si>
    <t>To close this finding, please provide screenshot showing access to  SYSIBM.SYSDBAUTH is restricted to authorized users only with the agency's CAP.</t>
  </si>
  <si>
    <t>DB2v11-97</t>
  </si>
  <si>
    <t>Restrict Access to SYSIBM.SYSEVENTS</t>
  </si>
  <si>
    <t>The `SYSCAT.SYSEVENTS` table contains all types of events that the database is currently monitoring.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</si>
  <si>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'SYSEVENTS'
 and grantee = 'PUBLIC'
3) If the output contains zero rows, then it is considered a Pass. Otherwise, `PUBLIC` has `SELECT` privilege and the remediation steps should be followed.</t>
  </si>
  <si>
    <t>Access to SYSIBM.SYSEVENTS has been restricted.</t>
  </si>
  <si>
    <t>Access to SYSIBM.SYSEVENTS has not been restricted.</t>
  </si>
  <si>
    <t>4.3.12</t>
  </si>
  <si>
    <t>Perform the following to revoke access from PUBLIC.
1) Connect to the DB2 database.
DB2 =&gt; connect to &lt;dbname&gt;
2) Run the following command:
DB2 =&gt; REVOKE SELECT ON SYSIBM.SYSEVENTS FROM PUBLIC</t>
  </si>
  <si>
    <t>Restrict Access to SYSIBM.SYSEVENTS. One method to achieve the recommended state is to execute the following: 
1) Connect to the DB2 database.
DB2 =&gt; connect to &lt;dbname&gt;
2) Run the following command:
DB2 =&gt; REVOKE SELECT ON SYSIBM.SYSEVENTS FROM PUBLIC</t>
  </si>
  <si>
    <t>To close this finding, please provide screenshot showing access to  SYSIBM.SYSEVENTS is restricted to authorized users only with the agency's CAP.</t>
  </si>
  <si>
    <t>DB2v11-98</t>
  </si>
  <si>
    <t>Restrict Access to SYSIBM.SYSEVENTTABLES</t>
  </si>
  <si>
    <t>The `SYSIBM.SYSEVENTTABLES` table contains the name of the destination table that will receive the monitoring events.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</si>
  <si>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'SYSEVENTTABLES'
 and grantee = 'PUBLIC'
3) If the output contains zero rows, then it is considered a Pass. Otherwise, `PUBLIC` has `SELECT` privilege and the remediation steps should be followed.</t>
  </si>
  <si>
    <t>Access to SYSIBM.SYSEVENTTABLES has been restricted.</t>
  </si>
  <si>
    <t>Access to SYSIBM.SYSEVENTTABLES has not been restricted.</t>
  </si>
  <si>
    <t>4.3.13</t>
  </si>
  <si>
    <t xml:space="preserve">Perform the following to revoke access from PUBLIC.
1) Connect to the DB2 database.
DB2 =&gt; connect to &lt;dbname&gt;
2) Run the following command:
DB2 =&gt; REVOKE SELECT ON SYSIBM.SYSEVENTTABLES FROM PUBLIC </t>
  </si>
  <si>
    <t xml:space="preserve">Restrict Access to SYSIBM.SYSEVENTTABLES. One method to achieve the recommended state is to execute the following: 
1) Connect to the DB2 database.
DB2 =&gt; connect to &lt;dbname&gt;
2) Run the following command:
DB2 =&gt; REVOKE SELECT ON SYSIBM.SYSEVENTTABLES FROM PUBLIC </t>
  </si>
  <si>
    <t>To close this finding, please provide screenshot showing access to  SYSIBM.SYSEVENTTABLES is restricted to authorized users only with the agency's CAP.</t>
  </si>
  <si>
    <t>DB2v11-99</t>
  </si>
  <si>
    <t>Restrict Access to SYSIBM.SYSEXTTAB</t>
  </si>
  <si>
    <t>The `SYSIBM.SYSEXTTAB` table contains the external tables in the database instance.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</si>
  <si>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'SYSEXTTAB'
 and grantee = 'PUBLIC'
3) If the output contains zero rows, then it is considered a Pass. Otherwise, `PUBLIC` has `SELECT` privilege and the remediation steps should be followed.</t>
  </si>
  <si>
    <t>Access to SYSIBM.SYSEXTTAB has been restricted.</t>
  </si>
  <si>
    <t>Access to SYSIBM.SYSEXTTAB has not been restricted.</t>
  </si>
  <si>
    <t>4.3.14</t>
  </si>
  <si>
    <t>Any databases created without the `RESTRICT` option automatically `GRANT` the `SELECT` privilege to `PUBLIC` for `SYSIBM` tables. Therefore, it is strongly recommended to explicitly `REVOKE` the `SELECT` privilege on the `SYSIBM.SYSEXTTAB` table from `PUBLIC` to reduce risk to the organization's data.</t>
  </si>
  <si>
    <t xml:space="preserve">Perform the following to revoke access from PUBLIC.
1) Connect to the DB2 database.
DB2 =&gt; connect to &lt;dbname&gt;
2) Run the following command:
DB2 =&gt; REVOKE SELECT ON SYSIBM.SYSEXTTAB FROM PUBLIC </t>
  </si>
  <si>
    <t xml:space="preserve">Restrict Access to SYSIBM.SYSEXTTAB. One method to achieve the recommended state is to execute the following: 
1) Connect to the DB2 database.
DB2 =&gt; connect to &lt;dbname&gt;
2) Run the following command:
DB2 =&gt; REVOKE SELECT ON SYSIBM.SYSEXTTAB FROM PUBLIC </t>
  </si>
  <si>
    <t>To close this finding, please provide screenshot showing access to  SYSIBM.SYSEXTTAB is restricted to authorized users only with the agency's CAP.</t>
  </si>
  <si>
    <t>DB2v11-100</t>
  </si>
  <si>
    <t>Restrict Access to SYSIBM.SYSINDEXAUTH</t>
  </si>
  <si>
    <t>The `SYSIBM.SYSINDEXAUTH` table contains a list of users or groups that have CONTROL access on an index.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</si>
  <si>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'SYSINDEXAUTH'
 and grantee = 'PUBLIC'
3) If the output contains zero rows, then it is considered a Pass. Otherwise, `PUBLIC` has `SELECT` privilege and the remediation steps should be followed.</t>
  </si>
  <si>
    <t>Access to SYSIBM.SYSINDEXAUTH has been restricted.</t>
  </si>
  <si>
    <t>Access to SYSIBM.SYSINDEXAUTH has not been restricted.</t>
  </si>
  <si>
    <t>4.3.15</t>
  </si>
  <si>
    <t>Revoke access from PUBLIC.
1) Connect to the DB2 database.
DB2 =&gt; connect to &lt;dbname&gt;
2) Run the following command:
DB2 =&gt; REVOKE SELECT ON SYSIBM.SYSINDEXAUTH FROM PUBLIC</t>
  </si>
  <si>
    <t>Restrict Access to SYSIBM.SYSINDEXAUTH. One method to achieve the recommended state is to execute the following: 
1) Connect to the DB2 database.
DB2 =&gt; connect to &lt;dbname&gt;
2) Run the following command:
DB2 =&gt; REVOKE SELECT ON SYSIBM.SYSINDEXAUTH FROM PUBLIC</t>
  </si>
  <si>
    <t>To close this finding, please provide screenshot showing access to  SYSIBM.SYSINDEXAUTH is restricted to authorized users only with the agency's CAP.</t>
  </si>
  <si>
    <t>DB2v11-101</t>
  </si>
  <si>
    <t>Restrict Access to SYSIBM.SYSMODULEAUTH</t>
  </si>
  <si>
    <t>The `SYSIBM.SYSMODULEAUTH` view contains all granted privileges on a module for users, groups, or roles and is read only.</t>
  </si>
  <si>
    <t>Perform the following DB2 commands to obtain the value for this setting:
1) Connect to the DB2 database.
 DB2 =&gt; connect to &lt;dbname&gt;
2) Run the following command:
 DB2 =&gt; select grantee from syscat.tabauth
 where tabschema = 'SYSIBM' and tabname = 'SYSMODULEAUTH'
 and grantee = 'PUBLIC'
3) If the output contains zero rows, then it is considered a Pass. Otherwise, `PUBLIC` has `SELECT` privilege and the remediation steps should be followed.</t>
  </si>
  <si>
    <t>Access to SYSIBM.SYSMODULEAUTH has been restricted.</t>
  </si>
  <si>
    <t>Access to SYSIBM.SYSMODULEAUTH has not been restricted.</t>
  </si>
  <si>
    <t>4.3.16</t>
  </si>
  <si>
    <t>Any databases created without the `RESTRICT` option automatically `GRANT` the `SELECT` privilege to `PUBLIC` for `SYSIBM` tables. Therefore, it is strongly recommended to explicitly `REVOKE` the `SELECT` privilege on the `SYSIBM.SYSMODULEAUTH` table from `PUBLIC` to reduce risk to the organization's data.</t>
  </si>
  <si>
    <t xml:space="preserve">Perform the following to revoke access from PUBLIC.
1) Connect to the DB2 database.
DB2 =&gt; connect to &lt;dbname&gt;
2) Run the following command:
DB2 =&gt; REVOKE SELECT ON SYSIBM.SYSMODULEAUTH FROM PUBLIC
 </t>
  </si>
  <si>
    <t>Restrict Access to SYSIBM.SYSMODULEAUTH. One method to achieve the recommended state is to execute the following: 
1) Connect to the DB2 database.
DB2 =&gt; connect to &lt;dbname&gt;
2) Run the following command:
DB2 =&gt; REVOKE SELECT ON SYSIBM.SYSMODULEAUTH FROM PUBLIC</t>
  </si>
  <si>
    <t>To close this finding, please provide screenshot showing access to  SYSIBM.SYSMODULEAUTH is restricted to authorized users only with the agency's CAP.</t>
  </si>
  <si>
    <t>DB2v11-102</t>
  </si>
  <si>
    <t>Restrict Access to SYSIBM.SYSPASSTHRUAUTH</t>
  </si>
  <si>
    <t>The `SYSIBM.SYSPASSTHRUAUTH` table contains the names of user or group that have pass-through authorization to query the data source.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</si>
  <si>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'SYSPASSTHRUAUTH'
 and grantee = 'PUBLIC'
3) If the output contains zero rows, then it is considered a Pass. Otherwise, `PUBLIC` has `SELECT` privilege and the remediation steps should be followed.</t>
  </si>
  <si>
    <t>Access to SYSIBM.SYSPASSTHRUAUTH has been restricted.</t>
  </si>
  <si>
    <t>Access to SYSIBM.SYSPASSTHRUAUTH has not been restricted.</t>
  </si>
  <si>
    <t>4.3.17</t>
  </si>
  <si>
    <t>Perform the following to revoke access from PUBLIC.
1) Connect to the DB2 database.
DB2 =&gt; connect to &lt;dbname&gt;
2) Run the following command:
DB2 =&gt; REVOKE SELECT ON SYSIBM.SYSPASSTHRUAUTH FROM PUBLIC</t>
  </si>
  <si>
    <t>Restrict Access to SYSIBM.SYSPASSTHRUAUTH. One method to achieve the recommended state is to execute the following: 
1) Connect to the DB2 database.
DB2 =&gt; connect to &lt;dbname&gt;
2) Run the following command:
DB2 =&gt; REVOKE SELECT ON SYSIBM.SYSPASSTHRUAUTH FROM PUBLIC</t>
  </si>
  <si>
    <t>To close this finding, please provide screenshot showing access to  SYSIBM.SYSPASSTHRUAUTH is restricted to authorized users only with the agency's CAP.</t>
  </si>
  <si>
    <t>DB2v11-103</t>
  </si>
  <si>
    <t>Restrict Access to SYSIBM.SYSPLANAUTH</t>
  </si>
  <si>
    <t>The `SYSIBM.SYSPLANAUTH` table contains the package privileges granted to the user or a group of users.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</si>
  <si>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'SYSPLANAUTH'
 and grantee = 'PUBLIC'
3) If the output contains zero rows, then it is considered a Pass. Otherwise, `PUBLIC` has `SELECT` privilege and the remediation steps should be followed.</t>
  </si>
  <si>
    <t>Access to SYSIBM.SYSPLANAUTH has been restricted.</t>
  </si>
  <si>
    <t>Access to SYSIBM.SYSPLANAUTH has not been restricted.</t>
  </si>
  <si>
    <t>4.3.18</t>
  </si>
  <si>
    <t xml:space="preserve">Perform the following to revoke access from PUBLIC.
1) Connect to the DB2 database.
DB2 =&gt; connect to &lt;dbname&gt;
2) Run the following command:
DB2 =&gt; REVOKE SELECT ON SYSIBM.SYSPLANAUTH FROM PUBLIC </t>
  </si>
  <si>
    <t xml:space="preserve">Restrict Access to SYSIBM.SYSPLANAUTH. One method to achieve the recommended state is to execute the following:
1) Connect to the DB2 database.
DB2 =&gt; connect to &lt;dbname&gt;
2) Run the following command:
DB2 =&gt; REVOKE SELECT ON SYSIBM.SYSPLANAUTH FROM PUBLIC </t>
  </si>
  <si>
    <t>To close this finding, please provide screenshot showing access to  SYSIBM.SYSPLANAUTH is restricted to authorized users only with the agency's CAP.</t>
  </si>
  <si>
    <t>DB2v11-104</t>
  </si>
  <si>
    <t>Restrict Access to SYSIBM.SYSPLAN</t>
  </si>
  <si>
    <t>The `SYSIBM.SYSPLAN` table contains the names of all packages created in the database instance.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</si>
  <si>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'SYSPLAN'
 and grantee = 'PUBLIC'
3) If the output contains zero rows, then it is considered a Pass. Otherwise, `PUBLIC` has `SELECT` privilege and the remediation steps should be followed.</t>
  </si>
  <si>
    <t>Access to SYSIBM.SYSPLAN has been restricted.</t>
  </si>
  <si>
    <t>Access to SYSIBM.SYSPLAN has not been restricted.</t>
  </si>
  <si>
    <t>4.3.19</t>
  </si>
  <si>
    <t>Perform the following to revoke access from PUBLIC.
1) Connect to the DB2 database.
DB2 =&gt; connect to &lt;dbname&gt;
2) Run the following command:
DB2 =&gt; REVOKE SELECT ON SYSIBM.SYSPLAN FROM PUBLIC</t>
  </si>
  <si>
    <t>Restrict Access to SYSIBM.SYSPLAN. One method to achieve the recommended state is to execute the following:
1) Connect to the DB2 database.
DB2 =&gt; connect to &lt;dbname&gt;
2) Run the following command:
DB2 =&gt; REVOKE SELECT ON SYSIBM.SYSPLAN FROM PUBLIC</t>
  </si>
  <si>
    <t>To close this finding, please provide screenshot showing access to  SYSIBM.SYSPLAN is restricted to authorized users only with the agency's CAP.</t>
  </si>
  <si>
    <t>DB2v11-105</t>
  </si>
  <si>
    <t>Restrict Access to SYSIBM.SYSROLEAUTH</t>
  </si>
  <si>
    <t>The `SYSIBM.SYSROLEAUTH` table contains information on all roles and their respective grantees.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</si>
  <si>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'SYSROLEAUTH'
 and grantee = 'PUBLIC'
3) If the output contains zero rows, then it is considered a Pass. Otherwise, `PUBLIC` has `SELECT` privilege and the remediation steps should be followed.</t>
  </si>
  <si>
    <t>Access to SYSIBM.SYSROLEAUTH has been restricted.</t>
  </si>
  <si>
    <t>Access to SYSIBM.SYSROLEAUTH has not been restricted.</t>
  </si>
  <si>
    <t>4.3.20</t>
  </si>
  <si>
    <t xml:space="preserve">Perform the following to revoke access from PUBLIC.
1) Connect to the DB2 database.
DB2 =&gt; connect to &lt;dbname&gt;
2) Run the following command:
DB2 =&gt; REVOKE SELECT ON SYSIBM.SYSROLEAUTH FROM PUBLIC </t>
  </si>
  <si>
    <t xml:space="preserve">Restrict Access to SYSIBM.SYSROLEAUTH. One method to achieve the recommended state is to execute the following: 
1) Connect to the DB2 database.
DB2 =&gt; connect to &lt;dbname&gt;
2) Run the following command:
DB2 =&gt; REVOKE SELECT ON SYSIBM.SYSROLEAUTH FROM PUBLIC </t>
  </si>
  <si>
    <t>To close this finding, please provide screenshot showing access to  SYSIBM.SYSROLEAUTH is restricted to authorized users only with the agency's CAP.</t>
  </si>
  <si>
    <t>DB2v11-106</t>
  </si>
  <si>
    <t>Restrict Access to SYSIBM.SYSROLES</t>
  </si>
  <si>
    <t>The `SYSIBM.SYSROLES` table contains all roles available in the database.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</si>
  <si>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'SYSROLES'
 and grantee = 'PUBLIC'
3) If the output contains zero rows, then it is considered a Pass. Otherwise, `PUBLIC` has `SELECT` privilege and the remediation steps should be followed.</t>
  </si>
  <si>
    <t>Access to SYSIBM.SYSROLES has been restricted.</t>
  </si>
  <si>
    <t>Access to SYSIBM.SYSROLES has not been restricted.</t>
  </si>
  <si>
    <t>4.3.21</t>
  </si>
  <si>
    <t xml:space="preserve">Perform the following to revoke access from PUBLIC.
1) Connect to the DB2 database.
DB2 =&gt; connect to &lt;dbname&gt;
2) Run the following command:
DB2 =&gt; REVOKE SELECT ON SYSIBM.SYSROLES FROM PUBLIC </t>
  </si>
  <si>
    <t xml:space="preserve">Restrict Access to SYSIBM.SYSROLES. One method to achieve the recommended state is to execute the following: 
1) Connect to the DB2 database.
DB2 =&gt; connect to &lt;dbname&gt;
2) Run the following command:
DB2 =&gt; REVOKE SELECT ON SYSIBM.SYSROLES FROM PUBLIC </t>
  </si>
  <si>
    <t>To close this finding, please provide screenshot showing access to  SYSIBM.SYSROLES is restricted to authorized users only with the agency's CAP.</t>
  </si>
  <si>
    <t>DB2v11-107</t>
  </si>
  <si>
    <t>Restrict Access to SYSIBM.SYSROUTINEAUTH</t>
  </si>
  <si>
    <t>The `SYSIBM.SYSROUTINEAUTH` table contains a list of all users that have EXECUTE privilege on a routine (function, method, or procedure).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</si>
  <si>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'SYSROUTINEAUTH'
 and grantee = 'PUBLIC'
3) If the output contains zero rows, then it is considered a Pass. Otherwise, `PUBLIC` has `SELECT` privilege and the remediation steps should be followed.</t>
  </si>
  <si>
    <t>Access to SYSIBM.SYSROUTINEAUTH has been restricted.</t>
  </si>
  <si>
    <t>Access to SYSIBM.SYSROUTINEAUTH has not been restricted.</t>
  </si>
  <si>
    <t>4.3.22</t>
  </si>
  <si>
    <t xml:space="preserve">Perform the following to revoke access from PUBLIC.
1) Connect to the DB2 database.
DB2 =&gt; connect to &lt;dbname&gt;
2) Run the following command:
DB2 =&gt; REVOKE SELECT ON SYSIBM.SYSROUTINEAUTH FROM PUBLIC </t>
  </si>
  <si>
    <t xml:space="preserve">Restrict Access to SYSIBM.SYSROUTINEAUTH. One method to achieve the recommended state is to execute the following: 
1) Connect to the DB2 database.
DB2 =&gt; connect to &lt;dbname&gt;
2) Run the following command:
DB2 =&gt; REVOKE SELECT ON SYSIBM.SYSROUTINEAUTH FROM PUBLIC </t>
  </si>
  <si>
    <t>To close this finding, please provide screenshot showing access to  SYSIBM.SYSROUTINEAUTH is restricted to authorized users only with the agency's CAP.</t>
  </si>
  <si>
    <t>DB2v11-108</t>
  </si>
  <si>
    <t>Restrict Access to SYSIBM.SYSROUTINES</t>
  </si>
  <si>
    <t>The `SYSIBM.SYSROUTINES` table contains user-defined routines (scalar function, table function, sourced function, aggregate interface function, method, or procedure).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</si>
  <si>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'SYSROUTINES'
 and grantee = 'PUBLIC'
3) If the output contains zero rows, then it is considered a Pass. Otherwise, `PUBLIC` has `SELECT` privilege and the remediation steps should be followed.</t>
  </si>
  <si>
    <t>Access to SYSIBM.SYSROUTINES has been restricted.</t>
  </si>
  <si>
    <t>Access to SYSIBM.SYSROUTINES has not been restricted.</t>
  </si>
  <si>
    <t>4.3.23</t>
  </si>
  <si>
    <t>Any databases created without the `RESTRICT` option automatically `GRANT` the `SELECT` privilege to `PUBLIC` for `SYSIBM` tables. Therefore, it is strongly recommended to explicitly `REVOKE` the `SELECT` privilege on the `SYSIBM.SYSROUTINES` table from `PUBLIC` to reduce risk to the organization's data.</t>
  </si>
  <si>
    <t xml:space="preserve">Perform the following to revoke access from PUBLIC.
1) Connect to the DB2 database.
DB2 =&gt; connect to &lt;dbname&gt;
2) Run the following command:
DB2 =&gt; REVOKE SELECT ON SYSIBM.SYSROUTINES FROM PUBLIC </t>
  </si>
  <si>
    <t xml:space="preserve">Restrict Access to SYSIBM.SYSROUTINES. One method to achieve the recommended state is to execute the following: 
1) Connect to the DB2 database.
DB2 =&gt; connect to &lt;dbname&gt;
2) Run the following command:
DB2 =&gt; REVOKE SELECT ON SYSIBM.SYSROUTINES FROM PUBLIC </t>
  </si>
  <si>
    <t>To close this finding, please provide screenshot showing access to  SYSIBM.SYSROUTINES is restricted to authorized users only with the agency's CAP.</t>
  </si>
  <si>
    <t>DB2v11-109</t>
  </si>
  <si>
    <t>Restrict Access to SYSIBM.ROUTINES_S</t>
  </si>
  <si>
    <t>The SYSIBM.ROUTINES_S view contains user-defined routines (scalar function, table function, sourced function, aggregate interface function, method, or procedure). It is recommended that the `PUBLIC` role be restricted from accessing this view.</t>
  </si>
  <si>
    <t>Perform the following DB2 commands to obtain the value for this setting:
1) Connect to the DB2 database.
 DB2 =&gt; connect to &lt;dbname&gt;
2) Run the following command:
 DB2 =&gt; select grantee from syscat.tabauth
 where tabschema = 'SYSIBM' and tabname= 'ROUTINES_S'
 and grantee = 'PUBLIC'
3) If the output contains zero rows, then it is considered a Pass. Otherwise, `PUBLIC` has `SELECT` privilege and the remediation steps should be followed.</t>
  </si>
  <si>
    <t>Access to SYSIBM.ROUTINES_S has been restricted.</t>
  </si>
  <si>
    <t>Access to SYSIBM.ROUTINES_S has not been restricted.</t>
  </si>
  <si>
    <t>4.3.24</t>
  </si>
  <si>
    <t>Any databases created without the `RESTRICT` option automatically `GRANT` the `SELECT` privilege to `PUBLIC` for `SYSIBM` views. Therefore, it is strongly recommended to explicitly `REVOKE` the `SELECT` privilege on the SYSIBM.ROUTINES_S view from `PUBLIC` to reduce risk to the organization's data.</t>
  </si>
  <si>
    <t xml:space="preserve">Perform the following to revoke access from PUBLIC.
1) Connect to the DB2 database.
DB2 =&gt; connect to &lt;dbname&gt;
2) Run the following command:
DB2 =&gt; REVOKE SELECT ON SYSIBM.ROUTINES_S FROM PUBLIC </t>
  </si>
  <si>
    <t xml:space="preserve">Restrict Access to SYSIBM.ROUTINES_S. One method to achieve the recommended state is to execute the following: 
1) Connect to the DB2 database.
DB2 =&gt; connect to &lt;dbname&gt;
2) Run the following command:
DB2 =&gt; REVOKE SELECT ON SYSIBM.ROUTINES_S FROM PUBLIC </t>
  </si>
  <si>
    <t>To close this finding, please provide screenshot showing access to  SYSIBM.ROUTINES_S is restricted to authorized users only with the agency's CAP.</t>
  </si>
  <si>
    <t>DB2v11-110</t>
  </si>
  <si>
    <t>Restrict Access to SYSIBM.SYSSCHEMAAUTH</t>
  </si>
  <si>
    <t>The `SYSIBM.SYSSCHEMAAUTH` table contains a list of all users that have one or more privileges or access to a particular schema.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</si>
  <si>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'SYSSCHEMAAUTH'
 and grantee = 'PUBLIC'
3) If the output contains zero rows, then it is considered a Pass. Otherwise, `PUBLIC` has `SELECT` privilege and the remediation steps should be followed.</t>
  </si>
  <si>
    <t>Access to SYSIBM.SYSSCHEMAAUTH has been restricted.</t>
  </si>
  <si>
    <t>Access to SYSIBM.SYSSCHEMAAUTH has not been restricted.</t>
  </si>
  <si>
    <t>4.3.25</t>
  </si>
  <si>
    <t xml:space="preserve">Perform the following to revoke access from PUBLIC.
1) Connect to the DB2 database.
DB2 =&gt; connect to &lt;dbname&gt;
2) Run the following command:
DB2 =&gt; REVOKE SELECT ON SYSIBM.SYSSCHEMAAUTH FROM PUBLIC </t>
  </si>
  <si>
    <t xml:space="preserve">Restrict Access to SYSIBM.SYSSCHEMAAUTH. One method to achieve the recommended state is to execute the following: 
1) Connect to the DB2 database.
DB2 =&gt; connect to &lt;dbname&gt;
2) Run the following command:
DB2 =&gt; REVOKE SELECT ON SYSIBM.SYSSCHEMAAUTH FROM PUBLIC </t>
  </si>
  <si>
    <t>To close this finding, please provide screenshot showing access to  SYSIBM.SYSSCHEMAAUTH is restricted to authorized users only with the agency's CAP.</t>
  </si>
  <si>
    <t>DB2v11-111</t>
  </si>
  <si>
    <t>Restrict Access to SYSIBM.SYSSCHEMATA</t>
  </si>
  <si>
    <t>The `SYSIBM.SYSSCHEMATA` table contains all schema names in the database.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</si>
  <si>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'SYSSCHEMATA'
 and grantee = 'PUBLIC'
3) If the output contains zero rows, then it is considered a Pass. Otherwise, `PUBLIC` has `SELECT` privilege and the remediation steps should be followed.</t>
  </si>
  <si>
    <t>Access to SYSIBM.SYSSCHEMATA has been restricted.</t>
  </si>
  <si>
    <t>Access to SYSIBM.SYSSCHEMATA has not been restricted.</t>
  </si>
  <si>
    <t>4.3.26</t>
  </si>
  <si>
    <t xml:space="preserve">Perform the following to revoke access from PUBLIC.
1) Connect to the DB2 database.
DB2 =&gt; connect to &lt;dbname&gt;
2) Run the following command:
DB2 =&gt; REVOKE SELECT ON SYSIBM.SYSSCHEMATA FROM PUBLIC </t>
  </si>
  <si>
    <t xml:space="preserve">Restrict Access to SYSIBM.SYSSCHEMATA. One method to achieve the recommended state is to execute the following: 
1) Connect to the DB2 database.
DB2 =&gt; connect to &lt;dbname&gt;
2) Run the following command:
DB2 =&gt; REVOKE SELECT ON SYSIBM.SYSSCHEMATA FROM PUBLIC </t>
  </si>
  <si>
    <t>To close this finding, please provide screenshot showing access to  SYSIBM.SYSSCHEMATA is restricted to authorized users only with the agency's CAP.</t>
  </si>
  <si>
    <t>DB2v11-112</t>
  </si>
  <si>
    <t>Restrict Access to SYSIBM.SYSSECURITYLABELACCESS</t>
  </si>
  <si>
    <t>The `SYSIBM.SYSSECURITYLABELACCESS` table contains security label that was granted access.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</si>
  <si>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'SYSSECURITYLABELACCESS'
 and grantee = 'PUBLIC'
3) If the output contains zero rows, then it is considered a Pass. Otherwise, `PUBLIC` has `SELECT` privilege and the remediation steps should be followed.</t>
  </si>
  <si>
    <t>Access to SYSIBM.SYSSECURITYLABELACCESS has been restricted.</t>
  </si>
  <si>
    <t>Access to SYSIBM.SYSSECURITYLABELACCESS has not been restricted.</t>
  </si>
  <si>
    <t>4.3.27</t>
  </si>
  <si>
    <t>Any databases created without the `RESTRICT` option automatically `GRANT` the `SELECT` privilege to `PUBLIC` for `SYSIBM` tables. Therefore, it is strongly recommended to explicitly `REVOKE` the `SELECT` privilege on the `SYSIBM.SYSSECURITYLABELACCESS` table from `PUBLIC` to reduce risk to the organization's data.</t>
  </si>
  <si>
    <t>Perform the following to revoke access from PUBLIC.
1) Connect to the DB2 database.
DB2 =&gt; connect to &lt;dbname&gt;
2) Run the following command:
DB2 =&gt; REVOKE SELECT ON SYSIBM.SYSSECURITYLABELACCESS FROM PUBLIC</t>
  </si>
  <si>
    <t>Restrict Access to SYSIBM.SYSSECURITYLABELACCESS. One method to achieve the recommended state is to execute the following: 
1) Connect to the DB2 database.
DB2 =&gt; connect to &lt;dbname&gt;
2) Run the following command:
DB2 =&gt; REVOKE SELECT ON SYSIBM.SYSSECURITYLABELACCESS FROM PUBLIC</t>
  </si>
  <si>
    <t>To close this finding, please provide screenshot showing access to  SYSIBM.SYSSECURITYLABELACCESS is restricted to authorized users only with the agency's CAP.</t>
  </si>
  <si>
    <t>DB2v11-113</t>
  </si>
  <si>
    <t>Restrict Access to SYSIBM.SYSSECURITYLABELCOMPONENTELEMENTS</t>
  </si>
  <si>
    <t>The `SYSIBM.SYSSECURITYLABELCOMPONENTELEMENTS` table contains the element value for security label components.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</si>
  <si>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'SYSSECURITYLABELCOMPONENTELEMENTS'
 and grantee = 'PUBLIC'
3) If the output contains zero rows, then it is considered a Pass. Otherwise, `PUBLIC` has `SELECT` privilege and the remediation steps should be followed.</t>
  </si>
  <si>
    <t>Access to SYSIBM.SYSSECURITYLABELCOMPONENTELEMENTS has been restricted.</t>
  </si>
  <si>
    <t>Access to SYSIBM.SYSSECURITYLABELCOMPONENTELEMENTS has not been restricted.</t>
  </si>
  <si>
    <t>4.3.28</t>
  </si>
  <si>
    <t>Any databases created without the `RESTRICT` option automatically `GRANT` the `SELECT` privilege to `PUBLIC` for `SYSIBM` tables. Therefore, it is strongly recommended to explicitly `REVOKE` the `SELECT` privilege on the `SYSIBM.SYSSECURITYLABELCOMPONENTELEMENTS` table from `PUBLIC` to reduce risk to the organization's data.</t>
  </si>
  <si>
    <t xml:space="preserve">Perform the following to revoke access from PUBLIC.
1) Connect to the DB2 database.
DB2 =&gt; connect to &lt;dbname&gt;
2) Run the following command:
DB2 =&gt; REVOKE SELECT ON SYSIBM.SYSSECURITYLABELCOMPONENTELEMENTS
 FROM PUBLIC
 </t>
  </si>
  <si>
    <t xml:space="preserve">Restrict Access to SYSIBM.SYSSECURITYLABELCOMPONENTELEMENTS. One method to achieve the recommended state is to execute the following: 
1) Connect to the DB2 database.
DB2 =&gt; connect to &lt;dbname&gt;
2) Run the following command:
DB2 =&gt; REVOKE SELECT ON SYSIBM.SYSSECURITYLABELCOMPONENTELEMENTS
 FROM PUBLIC
 </t>
  </si>
  <si>
    <t>To close this finding, please provide screenshot showing access to  SYSIBM.SYSSECURITYLABELCOMPONENTELEMENTS is restricted to authorized users only with the agency's CAP.</t>
  </si>
  <si>
    <t>DB2v11-114</t>
  </si>
  <si>
    <t>Restrict Access to SYSIBM.SYSSECURITYLABELCOMPONENTS</t>
  </si>
  <si>
    <t>The `SYSIBM.SYSSECURITYLABELCOMPONENTS` table contains security label components.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</si>
  <si>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'SYSSECURITYLABELCOMPONENTS'
 and grantee = 'PUBLIC'
3) If the output contains zero rows, then it is considered a Pass. Otherwise, `PUBLIC` has `SELECT` privilege and the remediation steps should be followed.</t>
  </si>
  <si>
    <t>Access to SYSIBM.SYSSECURITYLABELCOMPONENTS has been restricted.</t>
  </si>
  <si>
    <t>Access to SYSIBM.SYSSECURITYLABELCOMPONENTS has not been restricted.</t>
  </si>
  <si>
    <t>4.3.29</t>
  </si>
  <si>
    <t>Any databases created without the `RESTRICT` option automatically `GRANT` the `SELECT` privilege to `PUBLIC` for `SYSIBM` tables. Therefore, it is strongly recommended to explicitly `REVOKE` the `SELECT` privilege on the `SYSIBM.SYSSECURITYLABELCOMPONENTS` table from `PUBLIC` to reduce risk to the organization's data.</t>
  </si>
  <si>
    <t xml:space="preserve">Perform the following to revoke access from PUBLIC.
1) Connect to the DB2 database.
DB2 =&gt; connect to &lt;dbname&gt;
2) Run the following command:
DB2 =&gt; REVOKE SELECT ON SYSIBM.SYSSECURITYLABELCOMPONENTS FROM PUBLIC </t>
  </si>
  <si>
    <t xml:space="preserve">Restrict Access to SYSIBM.SYSSECURITYLABELCOMPONENTS. One method to achieve the recommended state is to execute the following:
1) Connect to the DB2 database.
DB2 =&gt; connect to &lt;dbname&gt;
2) Run the following command:
DB2 =&gt; REVOKE SELECT ON SYSIBM.SYSSECURITYLABELCOMPONENTS FROM PUBLIC </t>
  </si>
  <si>
    <t>To close this finding, please provide screenshot showing access to  SYSIBM.SYSSECURITYLABELCOMPONENTS is restricted to authorized users only with the agency's CAP.</t>
  </si>
  <si>
    <t>DB2v11-115</t>
  </si>
  <si>
    <t>Restrict Access to SYSIBM.SYSSECURITYLABELS</t>
  </si>
  <si>
    <t>The `SYSIBM.SYSSECURITYLABELS` table contains security labels.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</si>
  <si>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'SYSSECURITYLABELS' and grantee = 'PUBLIC'
3) If the output contains zero rows, then it is considered a Pass. Otherwise, `PUBLIC` has `SELECT` privilege and the remediation steps should be followed.</t>
  </si>
  <si>
    <t>Access to SYSIBM.SYSSECURITYLABELS has been restricted.</t>
  </si>
  <si>
    <t>Access to SYSIBM.SYSSECURITYLABELS has not been restricted.</t>
  </si>
  <si>
    <t>4.3.30</t>
  </si>
  <si>
    <t>Any databases created without the `RESTRICT` option automatically `GRANT` the `SELECT` privilege to `PUBLIC` for `SYSIBM` tables. Therefore, it is strongly recommended to explicitly `REVOKE` the `SELECT` privilege on the `SYSIBM.SYSSECURITYLABELS` table from `PUBLIC` to reduce risk to the organization's data.</t>
  </si>
  <si>
    <t xml:space="preserve">Perform the following to revoke access from PUBLIC.
1) Connect to the DB2 database.
DB2 =&gt; connect to &lt;dbname&gt;
2) Run the following command:
DB2 =&gt; REVOKE SELECT ON SYSIBM.SYSSECURITYLABELS FROM PUBLIC </t>
  </si>
  <si>
    <t xml:space="preserve">Restrict Access to SYSIBM.SYSSECURITYLABELS. One method to achieve the recommended state is to execute the following: 
1) Connect to the DB2 database.
DB2 =&gt; connect to &lt;dbname&gt;
2) Run the following command:
DB2 =&gt; REVOKE SELECT ON SYSIBM.SYSSECURITYLABELS FROM PUBLIC </t>
  </si>
  <si>
    <t>To close this finding, please provide screenshot showing access to  SYSIBM.SYSSECURITYLABELS is restricted to authorized users only with the agency's CAP.</t>
  </si>
  <si>
    <t>DB2v11-116</t>
  </si>
  <si>
    <t>Restrict Access to SYSIBM.SYSSECURITYPOLICIES</t>
  </si>
  <si>
    <t>The `SYSIBM.SYSSECURITYPOLICIES` table contains all database security policies.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</si>
  <si>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'SYSSECURITYPOLICIES' and grantee = 'PUBLIC'
3) If the output contains zero rows, then it is considered a Pass. Otherwise, `PUBLIC` has `SELECT` privilege and the remediation steps should be followed.</t>
  </si>
  <si>
    <t>Access to SYSIBM.SYSSECURITYPOLICIES has been restricted.</t>
  </si>
  <si>
    <t>Access to SYSIBM.SYSSECURITYPOLICIES has not been restricted.</t>
  </si>
  <si>
    <t>4.3.31</t>
  </si>
  <si>
    <t xml:space="preserve">Perform the following to revoke access from PUBLIC.
1) Connect to the DB2 database.
DB2 =&gt; connect to &lt;dbname&gt;
2) Run the following command:
DB2 =&gt; REVOKE SELECT ON SYSIBM.SYSSECURITYPOLICIES FROM PUBLIC </t>
  </si>
  <si>
    <t xml:space="preserve">Restrict Access to SYSIBM.SYSSECURITYPOLICIES. One method to achieve the recommended state is to execute the following: 
1) Connect to the DB2 database.
DB2 =&gt; connect to &lt;dbname&gt;
2) Run the following command:
DB2 =&gt; REVOKE SELECT ON SYSIBM.SYSSECURITYPOLICIES FROM PUBLIC </t>
  </si>
  <si>
    <t>To close this finding, please provide screenshot showing access to  SYSIBM.SYSSECURITYPOLICIES is restricted to authorized users only with the agency's CAP.</t>
  </si>
  <si>
    <t>DB2v11-117</t>
  </si>
  <si>
    <t>Restrict Access to SYSIBM.SYSSECURITYPOLICYCOMPONENTRULES</t>
  </si>
  <si>
    <t>The `SYSIBM.SYSSECURITYPOLICYCOMPONENTRULES` table contains the read and write access rules for security label components.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</si>
  <si>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'SYSSECURITYPOLICYCOMPONENTRULES'
 and grantee = 'PUBLIC'
3) If the output contains zero rows, then it is considered a Pass. Otherwise, `PUBLIC` has `SELECT` privilege and the remediation steps should be followed.</t>
  </si>
  <si>
    <t>Access to SYSIBM.SYSSECURITYPOLICYCOMPONENTRULES has been restricted.</t>
  </si>
  <si>
    <t>Access to SYSIBM.SYSSECURITYPOLICYCOMPONENTRULES has not been restricted.</t>
  </si>
  <si>
    <t>4.3.32</t>
  </si>
  <si>
    <t>Any databases created without the `RESTRICT` option automatically `GRANT` the `SELECT` privilege to `PUBLIC` for `SYSIBM` tables. Therefore, it is strongly recommended to explicitly `REVOKE` the `SELECT` privilege on the `SYSIBM.SYSSECURITYPOLICYCOMPONENTRULES` table from `PUBLIC` to reduce risk to the organization's data.</t>
  </si>
  <si>
    <t>Perform the following to revoke access from PUBLIC.
1) Connect to the DB2 database.
DB2 =&gt; connect to &lt;dbname&gt;
2) Run the following command:
DB2 =&gt; REVOKE SELECT ON SYSIBM.SYSSECURITYPOLICYCOMPONENTRULES
FROM PUBLIC</t>
  </si>
  <si>
    <t>Restrict Access to SYSIBM.SYSSECURITYPOLICYCOMPONENTRULES. One method to achieve the recommended state is to execute the following: 
1) Connect to the DB2 database.
DB2 =&gt; connect to &lt;dbname&gt;
2) Run the following command:
DB2 =&gt; REVOKE SELECT ON SYSIBM.SYSSECURITYPOLICYCOMPONENTRULES
FROM PUBLIC</t>
  </si>
  <si>
    <t>To close this finding, please provide screenshot showing access to  SYSIBM.SYSSECURITYPOLICYCOMPONENTRULES is restricted to authorized users only with the agency's CAP.</t>
  </si>
  <si>
    <t>DB2v11-118</t>
  </si>
  <si>
    <t>Restrict Access to SYSIBM.SYSSECURITYPOLICYEXEMPTIONS</t>
  </si>
  <si>
    <t>The `SYSIBM.SYSSECURITYPOLICYEXEMPTIONS` table contains the exemption to a security policy that was granted to a database account.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</si>
  <si>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'SYSSECURITYPOLICYEXEMPTIONS'
 and grantee = 'PUBLIC'
3) If the output contains zero rows, then it is considered a Pass. Otherwise, `PUBLIC` has `SELECT` privilege and the remediation steps should be followed.</t>
  </si>
  <si>
    <t>Access to SYSIBM.SYSSECURITYPOLICYEXEMPTIONS has been restricted.</t>
  </si>
  <si>
    <t>Access to SYSIBM.SYSSECURITYPOLICYEXEMPTIONS has not been restricted.</t>
  </si>
  <si>
    <t>4.3.33</t>
  </si>
  <si>
    <t>Perform the following to revoke access from PUBLIC.
1) Connect to the DB2 database.
DB2 =&gt; connect to &lt;dbname&gt;
2) Run the following command:
DB2 =&gt; REVOKE SELECT ON SYSIBM.SYSSECURITYPOLICYEXEMPTIONS
FROM PUBLIC</t>
  </si>
  <si>
    <t>Restrict Access to SYSIBM.SYSSECURITYPOLICYEXEMPTIONS. One method to achieve the recommended state is to execute the following: 
1) Connect to the DB2 database.
DB2 =&gt; connect to &lt;dbname&gt;
2) Run the following command:
DB2 =&gt; REVOKE SELECT ON SYSIBM.SYSSECURITYPOLICYEXEMPTIONS
FROM PUBLIC</t>
  </si>
  <si>
    <t>To close this finding, please provide screenshot showing access to  SYSIBM.SYSSECURITYPOLICYEXEMPTIONS is restricted to authorized users only with the agency's CAP.</t>
  </si>
  <si>
    <t>DB2v11-119</t>
  </si>
  <si>
    <t>Restrict Access to SYSIBM.SYSSERVEROPTIONS</t>
  </si>
  <si>
    <t>The `SYSIBM.SYSSERVEROPTIONS` table contains server-specific option values.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</si>
  <si>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'SYSSERVEROPTIONS' and grantee = 'PUBLIC'
3) If the output contains zero rows, then it is considered a Pass. Otherwise, `PUBLIC` has `SELECT` privilege and the remediation steps should be followed.</t>
  </si>
  <si>
    <t>Access to SYSIBM.SYSSERVEROPTIONS has been restricted.</t>
  </si>
  <si>
    <t>Access to SYSIBM.SYSSERVEROPTIONS has not been restricted.</t>
  </si>
  <si>
    <t>4.3.34</t>
  </si>
  <si>
    <t>Any databases created without the `RESTRICT` option automatically `GRANT` the `SELECT` privilege to `PUBLIC` for `SYSIBM` tables. Therefore, it is strongly recommended to explicitly `REVOKE` the `SELECT` privilege on the `SYSIBM.SYSSERVEROPTIONS` table from `PUBLIC` to reduce risk to the organization's data.</t>
  </si>
  <si>
    <t xml:space="preserve">Perform the following to revoke access from PUBLIC.
1) Connect to the DB2 database.
DB2 =&gt; connect to &lt;dbname&gt;
2) Run the following command:
DB2 =&gt; REVOKE SELECT ON SYSIBM.SYSSERVEROPTIONS FROM PUBLIC </t>
  </si>
  <si>
    <t xml:space="preserve">Restrict Access to SYSIBM.SYSSERVEROPTIONS. One method to achieve the recommended state is to execute the following: 
1) Connect to the DB2 database.
DB2 =&gt; connect to &lt;dbname&gt;
2) Run the following command:
DB2 =&gt; REVOKE SELECT ON SYSIBM.SYSSERVEROPTIONS FROM PUBLIC </t>
  </si>
  <si>
    <t>To close this finding, please provide screenshot showing access to  SYSIBM.SYSSERVEROPTIONS is restricted to authorized users only with the agency's CAP.</t>
  </si>
  <si>
    <t>DB2v11-120</t>
  </si>
  <si>
    <t>Restrict Access to SYSIBM.SYSSEQUENCEAUTH</t>
  </si>
  <si>
    <t>The `SYSIBM.SYSSEQUENCEAUTH` table contains users, groups, or roles granted privilege(s) on a sequence.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</si>
  <si>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'SYSSEQUENCEAUTH' and grantee = 'PUBLIC'
3) If the output contains zero rows, then it is considered a Pass. Otherwise, `PUBLIC` has `SELECT` privilege and the remediation steps should be followed.</t>
  </si>
  <si>
    <t>Access to SYSIBM.SYSSEQUENCEAUTH has been restricted.</t>
  </si>
  <si>
    <t>Access to SYSIBM.SYSSEQUENCEAUTH has not been restricted.</t>
  </si>
  <si>
    <t>4.3.35</t>
  </si>
  <si>
    <t>Perform the following to revoke access from PUBLIC.
1) Connect to the DB2 database.
DB2 =&gt; connect to &lt;dbname&gt;
2) Run the following command:
DB2 =&gt; REVOKE SELECT ON SYSIBM.SYSSEQUENCEAUTH FROM PUBLIC</t>
  </si>
  <si>
    <t>Restrict Access to SYSIBM.SYSSEQUENCEAUTH. One method to achieve the recommended state is to execute the following:
1) Connect to the DB2 database.
DB2 =&gt; connect to &lt;dbname&gt;
2) Run the following command:
DB2 =&gt; REVOKE SELECT ON SYSIBM.SYSSEQUENCEAUTH FROM PUBLIC</t>
  </si>
  <si>
    <t>To close this finding, please provide screenshot showing access to  SYSIBM.SYSSEQUENCEAUTH is restricted to authorized users only with the agency's CAP.</t>
  </si>
  <si>
    <t>DB2v11-121</t>
  </si>
  <si>
    <t>Restrict Access to SYSIBM.SYSSTATEMENTTEXTS</t>
  </si>
  <si>
    <t>The `SYSIBM.SYSSTATEMENTTEXTS` table contains user-provided SQL statements for statement thresholds.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</si>
  <si>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'SYSSTATEMENTTEXTS' and grantee = 'PUBLIC'
3) If the output contains zero rows, then it is considered a Pass. Otherwise, `PUBLIC` has `SELECT` privilege and the remediation steps should be followed.</t>
  </si>
  <si>
    <t>Access to SYSIBM.SYSSTATEMENTTEXTS has been restricted.</t>
  </si>
  <si>
    <t>Access to SYSIBM.SYSSTATEMENTTEXTS has not been restricted.</t>
  </si>
  <si>
    <t>4.3.36</t>
  </si>
  <si>
    <t>Any databases created without the `RESTRICT` option automatically `GRANT` the `SELECT` privilege to `PUBLIC` for `SYSIBM` tables. Therefore, it is strongly recommended to explicitly `REVOKE` the `SELECT` privilege on the `SYSIBM.SYSSTATEMENTTEXTS` table from `PUBLIC` to reduce risk to the organization's data.</t>
  </si>
  <si>
    <t xml:space="preserve">Perform the following to revoke access from PUBLIC.
1) Connect to the DB2 database.
DB2 =&gt; connect to &lt;dbname&gt;
2) Run the following command:
DB2 =&gt; REVOKE SELECT ON SYSIBM.SYSSTATEMENTTEXTS FROM PUBLIC </t>
  </si>
  <si>
    <t xml:space="preserve">Restrict Access to SYSIBM.SYSSTATEMENTTEXTS. One method to achieve the recommended state is to execute the following: 
1) Connect to the DB2 database.
DB2 =&gt; connect to &lt;dbname&gt;
2) Run the following command:
DB2 =&gt; REVOKE SELECT ON SYSIBM.SYSSTATEMENTTEXTS FROM PUBLIC </t>
  </si>
  <si>
    <t>To close this finding, please provide screenshot showing access to  SYSIBM.SYSSTATEMENTTEXTS is restricted to authorized users only with the agency's CAP.</t>
  </si>
  <si>
    <t>DB2v11-122</t>
  </si>
  <si>
    <t>Restrict Access to SYSIBM.SYSSTMT</t>
  </si>
  <si>
    <t>The `SYSIBM.SYSSTMT` table contains all SQL statements of a compiled package.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</si>
  <si>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'SYSSTMT'
 and grantee = 'PUBLIC'
3) If the output contains zero rows, then it is considered a Pass. Otherwise, `PUBLIC` has `SELECT` privilege and the remediation steps should be followed.</t>
  </si>
  <si>
    <t>Access to SYSIBM.SYSSTMT has been restricted.</t>
  </si>
  <si>
    <t>Access to SYSIBM.SYSSTMT has not been restricted.</t>
  </si>
  <si>
    <t>4.3.37</t>
  </si>
  <si>
    <t>Perform the following to revoke access from PUBLIC.
1) Connect to the DB2 database.
DB2 =&gt; connect to &lt;dbname&gt;
2) Run the following command:
DB2 =&gt; REVOKE SELECT ON SYSIBM.SYSSTMT FROM PUBLIC</t>
  </si>
  <si>
    <t>Restrict Access to SYSIBM.SYSSTMT. One method to achieve the recommended state is to execute the following: 
1) Connect to the DB2 database.
DB2 =&gt; connect to &lt;dbname&gt;
2) Run the following command:
DB2 =&gt; REVOKE SELECT ON SYSIBM.SYSSTMT FROM PUBLIC</t>
  </si>
  <si>
    <t>To close this finding, please provide screenshot showing access to  SYSIBM.SYSSTMT is restricted to authorized users only with the agency's CAP.</t>
  </si>
  <si>
    <t>DB2v11-123</t>
  </si>
  <si>
    <t>Restrict Access to SYSIBM.SYSSURROGATEAUTHIDS</t>
  </si>
  <si>
    <t>The `SYSIBM.SYSSURROGATEAUTHIDS` table contains the names of all accounts that have been granted SETSESSIONUSER privilege on a user or to `PUBLIC`.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</si>
  <si>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'SYSSURROGATEAUTHIDS' and grantee = 'PUBLIC'
3) If the output contains zero rows, then it is considered a Pass. Otherwise, `PUBLIC` has `SELECT` privilege and the remediation steps should be followed.</t>
  </si>
  <si>
    <t>Access to SYSIBM.SYSSURROGATEAUTHIDS has been restricted.</t>
  </si>
  <si>
    <t>Access to SYSIBM.SYSSURROGATEAUTHIDS has not been restricted.</t>
  </si>
  <si>
    <t>4.3.38</t>
  </si>
  <si>
    <t xml:space="preserve">Perform the following to revoke access from PUBLIC.
1) Connect to the DB2 database.
DB2 =&gt; connect to &lt;dbname&gt;
2) Run the following command:
DB2 =&gt; REVOKE SELECT ON SYSIBM.SYSSURROGATEAUTHIDS FROM PUBLIC </t>
  </si>
  <si>
    <t>Restrict Access to SYSIBM.SYSSURROGATEAUTHIDS. One method to achieve the recommended state is to execute the following: 
1) Connect to the DB2 database.
DB2 =&gt; connect to &lt;dbname&gt;
2) Run the following command:
DB2 =&gt; REVOKE SELECT ON SYSIBM.SYSSURROGATEAUTHIDS FROM PUBLIC</t>
  </si>
  <si>
    <t>To close this finding, please provide screenshot showing access to  SYSIBM.SYSSURROGATEAUTHIDS is restricted to authorized users only with the agency's CAP.</t>
  </si>
  <si>
    <t>DB2v11-124</t>
  </si>
  <si>
    <t>Restrict Access to SYSIBM.SYSTABAUTH</t>
  </si>
  <si>
    <t>The `SYSIBM.SYSTABAUTH` table contains users or groups that have been granted one or more privileges on a table or view.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</si>
  <si>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'SYSTABAUTH'
 and grantee = 'PUBLIC'
3) If the output contains zero rows, then it is considered a Pass. Otherwise, `PUBLIC` has `SELECT` privilege and the remediation steps should be followed.</t>
  </si>
  <si>
    <t>Access to SYSIBM.SYSTABAUTH has been restricted.</t>
  </si>
  <si>
    <t>Access to SYSIBM.SYSTABAUTH has not been restricted.</t>
  </si>
  <si>
    <t>4.3.39</t>
  </si>
  <si>
    <t xml:space="preserve">Perform the following to revoke access from PUBLIC.
1) Connect to the DB2 database.
DB2 =&gt; connect to &lt;dbname&gt;
2) Run the following command:
DB2 =&gt; REVOKE SELECT ON SYSIBM.SYSTABAUTH FROM PUBLIC </t>
  </si>
  <si>
    <t xml:space="preserve">Restrict Access to SYSIBM.SYSTABAUTH. One method to achieve the recommended state is to execute the following:
1) Connect to the DB2 database.
DB2 =&gt; connect to &lt;dbname&gt;
2) Run the following command:
DB2 =&gt; REVOKE SELECT ON SYSIBM.SYSTABAUTH FROM PUBLIC </t>
  </si>
  <si>
    <t>To close this finding, please provide screenshot showing access to  SYSIBM.SYSTABAUTH is restricted to authorized users only with the agency's CAP.</t>
  </si>
  <si>
    <t>DB2v11-125</t>
  </si>
  <si>
    <t>Restrict Access to SYSIBM.SYSTBSPACEAUTH</t>
  </si>
  <si>
    <t>The `SYSIBM.SYSTBSPACEAUTH` table contains users or groups that have been granted the USE privilege on a particular tablespace in the database.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</si>
  <si>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 'SYSTBSPACEAUTH' and grantee = 'PUBLIC'
3) If the output contains zero rows, then it is considered a Pass. Otherwise, `PUBLIC` has `SELECT` privilege and the remediation steps should be followed.</t>
  </si>
  <si>
    <t>Access to SYSIBM.SYSTBSPACEAUTH has been restricted.</t>
  </si>
  <si>
    <t>Access to SYSIBM.SYSTBSPACEAUTH has not been restricted.</t>
  </si>
  <si>
    <t>4.3.40</t>
  </si>
  <si>
    <t xml:space="preserve">Perform the following to revoke access from PUBLIC.
1) Connect to the DB2 database.
DB2 =&gt; connect to &lt;dbname&gt;
2) Run the following command:
DB2 =&gt; REVOKE SELECT ON SYSIBM.SYSTBSPACEAUTH FROM PUBLIC </t>
  </si>
  <si>
    <t xml:space="preserve">Restrict Access to SYSIBM.SYSTBSPACEAUTH. One method to achieve the recommended state is to execute the following: 
1) Connect to the DB2 database.
DB2 =&gt; connect to &lt;dbname&gt;
2) Run the following command:
DB2 =&gt; REVOKE SELECT ON SYSIBM.SYSTBSPACEAUTH FROM PUBLIC </t>
  </si>
  <si>
    <t>To close this finding, please provide screenshot showing access to  SYSIBM.SYSTBSPACEAUTH is restricted to authorized users only with the agency's CAP.</t>
  </si>
  <si>
    <t>DB2v11-126</t>
  </si>
  <si>
    <t>Restrict Access to SYSIBM.SYSUSEROPTIONS</t>
  </si>
  <si>
    <t>The `SYSIBM.SYSUSEROPTIONS` table contains server-specific user option values.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</si>
  <si>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'SYSUSEROPTIONS' and grantee = 'PUBLIC'
3) If the output contains zero rows, then it is considered a Pass. Otherwise, `PUBLIC` has `SELECT` privilege and the remediation steps should be followed.</t>
  </si>
  <si>
    <t>Access to SYSIBM.SYSUSEROPTIONS has been restricted.</t>
  </si>
  <si>
    <t>Access to SYSIBM.SYSUSEROPTIONS has not been restricted.</t>
  </si>
  <si>
    <t>4.3.41</t>
  </si>
  <si>
    <t>Any databases created without the `RESTRICT` option automatically `GRANT` the `SELECT` privilege to `PUBLIC` for `SYSIBM` tables. Therefore, it is strongly recommended to explicitly `REVOKE` the `SELECT` privilege on the `SYSIBM.SYSUSEROPTIONS` table from `PUBLIC` to reduce risk to the organization's data.</t>
  </si>
  <si>
    <t xml:space="preserve">Perform the following to revoke access from PUBLIC.
1) Connect to the DB2 database.
DB2 =&gt; connect to &lt;dbname&gt;
2) Run the following command:
DB2 =&gt; REVOKE SELECT ON SYSIBM.SYSUSEROPTIONS FROM PUBLIC </t>
  </si>
  <si>
    <t xml:space="preserve">Restrict Access to SYSIBM.SYSUSEROPTIONS. One method to achieve the recommended state is to execute the following: 
1) Connect to the DB2 database.
DB2 =&gt; connect to &lt;dbname&gt;
2) Run the following command:
DB2 =&gt; REVOKE SELECT ON SYSIBM.SYSUSEROPTIONS FROM PUBLIC </t>
  </si>
  <si>
    <t>To close this finding, please provide screenshot showing access to  SYSIBM.SYSUSEROPTIONS is restricted to authorized users only with the agency's CAP.</t>
  </si>
  <si>
    <t>DB2v11-127</t>
  </si>
  <si>
    <t>Restrict Access to SYSIBM.SYSVARIABLEAUTH</t>
  </si>
  <si>
    <t>The `SYSIBM.SYSVARIABLEAUTH` view contains the granted privileges on a global variable for users, groups, or roles and is read only.</t>
  </si>
  <si>
    <t>Determine if `SYSIBM.SYSVARIABLEAUTH` privileges for users, groups, and roles are correctly set. Perform the following DB2 commands to obtain the value for this setting:
1) Connect to the DB2 database.
 DB2 =&gt; connect to &lt;dbname&gt;
2) Run the following command:
 DB2 =&gt; select grantee from syscat.tabauth
 where tabschema = 'SYSIBM' and tabname = 'SYSVARIABLEAUTH'
 and grantee = 'PUBLIC'
3) Review privileges for users, groups, and roles. If the output is BLANK, then it is considered a Pass.</t>
  </si>
  <si>
    <t>Access to SYSIBM.SYSVARIABLEAUTH has been restricted.</t>
  </si>
  <si>
    <t>Access to SYSIBM.SYSVARIABLEAUTH has not been restricted.</t>
  </si>
  <si>
    <t>4.3.42</t>
  </si>
  <si>
    <t>Any databases created without the `RESTRICT` option automatically `GRANT` the `SELECT` privilege to `PUBLIC` for `SYSIBM` tables. Therefore, it is strongly recommended to explicitly `REVOKE` the `SELECT` privilege on the `SYSIBM.SYSVARIABLEAUTH` view from `PUBLIC` to reduce risk to the organization's data.</t>
  </si>
  <si>
    <t xml:space="preserve">Perform the following to revoke access from PUBLIC.
1) Connect to the DB2 database.
DB2 =&gt; connect to &lt;dbname&gt;
2) Run the following command:
DB2 =&gt; REVOKE SELECT ON SYSIBM.SYSVARIABLEAUTH FROM PUBLIC </t>
  </si>
  <si>
    <t>Restrict Access to SYSIBM.SYSVARIABLEAUTH. One method to achieve the recommended state is to execute the following: 
1) Connect to the DB2 database.
DB2 =&gt; connect to &lt;dbname&gt;
2) Run the following command:
DB2 =&gt; REVOKE SELECT ON SYSIBM.SYSVARIABLEAUTH FROM PUBLIC</t>
  </si>
  <si>
    <t>To close this finding, please provide screenshot showing access to  SYSIBM.SYSVARIABLEAUTH is restricted to authorized users only with the agency's CAP.</t>
  </si>
  <si>
    <t>DB2v11-128</t>
  </si>
  <si>
    <t>Restrict Access to SYSIBM.SYSVARIABLES</t>
  </si>
  <si>
    <t>The `SYSIBM.SYSVARIABLES` table contains global variables.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</si>
  <si>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'SYSVARIABLES'
 and grantee = 'PUBLIC'
3) If the output contains zero rows, then it is considered a Pass. Otherwise, `PUBLIC` has `SELECT` privilege and the remediation steps should be followed.</t>
  </si>
  <si>
    <t>Access to SYSIBM.SYSVARIABLES has been restricted.</t>
  </si>
  <si>
    <t>Access to SYSIBM.SYSVARIABLES has not been restricted.</t>
  </si>
  <si>
    <t>4.3.43</t>
  </si>
  <si>
    <t>Any databases created without the `RESTRICT` option automatically `GRANT` the `SELECT` privilege to `PUBLIC` for `SYSIBM` tables. Therefore, it is strongly recommended to explicitly `REVOKE` the `SELECT` privilege on the `SYSIBM.SYSVARIABLES` table from `PUBLIC` to reduce risk to the organization's data.</t>
  </si>
  <si>
    <t xml:space="preserve">Perform the following to revoke access from PUBLIC.
1) Connect to the DB2 database.
DB2 =&gt; connect to &lt;dbname&gt;
2) Run the following command:
DB2 =&gt; REVOKE SELECT ON SYSIBM.SYSVARIABLES FROM PUBLIC </t>
  </si>
  <si>
    <t xml:space="preserve">Restrict Access to SYSIBM.SYSVARIABLES. One method to achieve the recommended state is to execute the following:
1) Connect to the DB2 database.
DB2 =&gt; connect to &lt;dbname&gt;
2) Run the following command:
DB2 =&gt; REVOKE SELECT ON SYSIBM.SYSVARIABLES FROM PUBLIC </t>
  </si>
  <si>
    <t>To close this finding, please provide screenshot showing access to  SYSIBM.SYSVARIABLES is restricted to authorized users only with the agency's CAP.</t>
  </si>
  <si>
    <t>DB2v11-129</t>
  </si>
  <si>
    <t>Restrict Access to SYSIBM.SYSWORKLOADAUTH</t>
  </si>
  <si>
    <t>The `SYSIBM.SYSWORKLOADAUTH` table represents the users, groups, or roles that have been granted the USAGE privilege on a workload.</t>
  </si>
  <si>
    <t>Perform the following DB2 commands to obtain the value for this setting:
1) Connect to the DB2 database.
 DB2 =&gt; connect to &lt;dbname&gt;
2) Run the following command:
 DB2 =&gt; select grantee from syscat.tabauth
 where tabschema = 'SYSIBM' and tabname = 'SYSWORKLOADAUTH'
 and grantee = 'PUBLIC'
3) If the output contains zero rows, then it is considered a Pass. Otherwise, `PUBLIC` has `SELECT` privilege and the remediation steps should be followed.</t>
  </si>
  <si>
    <t>Access to SYSIBM.SYSWORKLOADAUTH has been restricted.</t>
  </si>
  <si>
    <t>Access to SYSIBM.SYSWORKLOADAUTH has not been restricted.</t>
  </si>
  <si>
    <t>4.3.44</t>
  </si>
  <si>
    <t>Any databases created without the `RESTRICT` option automatically `GRANT` the `SELECT` privilege to `PUBLIC` for `SYSIBM` tables. Therefore, it is strongly recommended to explicitly `REVOKE` the `SELECT` privilege on the `SYSIBM.SYSWORKLOADAUTH` from `PUBLIC` to reduce risk to the organization's data.</t>
  </si>
  <si>
    <t xml:space="preserve">Perform the following to revoke access from PUBLIC.
1) Connect to the DB2 database.
DB2 =&gt; connect to &lt;dbname&gt;
2) Run the following command:
DB2 =&gt; REVOKE SELECT ON SYSIBM.SYSWORKLOADAUTH FROM PUBLIC </t>
  </si>
  <si>
    <t xml:space="preserve">Restrict Access to SYSIBM.SYSWORKLOADAUTH. One method to achieve the recommended state is to execute the following: 
1) Connect to the DB2 database.
DB2 =&gt; connect to &lt;dbname&gt;
2) Run the following command:
DB2 =&gt; REVOKE SELECT ON SYSIBM.SYSWORKLOADAUTH FROM PUBLIC </t>
  </si>
  <si>
    <t>To close this finding, please provide screenshot showing access to  SYSIBM.SYSWORKLOADAUTH is restricted to authorized users only with the agency's CAP.</t>
  </si>
  <si>
    <t>DB2v11-130</t>
  </si>
  <si>
    <t>Restrict Access to SYSIBM.SYSWRAPOPTIONS</t>
  </si>
  <si>
    <t>The `SYSIBM.SYSWRAPOPTIONS` table contains wrapper-specific options. It is recommended that the `PUBLIC` role be restricted from accessing this table.</t>
  </si>
  <si>
    <t>Perform the following DB2 commands to obtain the value for this setting:
1) Connect to the DB2 database.
 DB2 =&gt; connect to &lt;dbname&gt;
2) Run the following command:
 DB2 =&gt; select grantee from syscat.tabauth
 where tabschema = 'SYSIBM' and tabname= 'SYSWRAPOPTIONS'
 and grantee = 'PUBLIC'
3) If the output contains zero rows, then it is considered a Pass. Otherwise, `PUBLIC` has `SELECT` privilege and the remediation steps should be followed.</t>
  </si>
  <si>
    <t>Access to SYSIBM.SYSWRAPOPTIONS has been restricted.</t>
  </si>
  <si>
    <t>Access to SYSIBM.SYSWRAPOPTIONS has not been restricted.</t>
  </si>
  <si>
    <t>4.3.45</t>
  </si>
  <si>
    <t>Any databases created without the `RESTRICT` option automatically `GRANT` the `SELECT` privilege to `PUBLIC` for `SYSIBM` tables. Therefore, it is strongly recommended to explicitly `REVOKE` the `SELECT` privilege on the `SYSIBM.SYSWRAPOPTIONS` table from `PUBLIC` to reduce risk to the organization's data.</t>
  </si>
  <si>
    <t xml:space="preserve">Perform the following to revoke access from PUBLIC.
1) Connect to the DB2 database.
DB2 =&gt; connect to &lt;dbname&gt;
2) Run the following command:
DB2 =&gt; REVOKE SELECT ON SYSIBM.SYSWRAPOPTIONS FROM PUBLIC </t>
  </si>
  <si>
    <t xml:space="preserve">Restrict Access to SYSIBM.SYSWRAPOPTIONS. One method to achieve the recommended state is to execute the following:
1) Connect to the DB2 database.
DB2 =&gt; connect to &lt;dbname&gt;
2) Run the following command:
DB2 =&gt; REVOKE SELECT ON SYSIBM.SYSWRAPOPTIONS FROM PUBLIC </t>
  </si>
  <si>
    <t>To close this finding, please provide screenshot showing access to  SYSIBM.SYSWRAPOPTIONS is restricted to authorized users only with the agency's CAP.</t>
  </si>
  <si>
    <t>DB2v11-131</t>
  </si>
  <si>
    <t>Restrict Access to SYSIBM.SYSXSROBJECTAUTH</t>
  </si>
  <si>
    <t>The `SYSIBM.SYSXSROBJECTAUTH` table contains granted USAGE privileges on a particular XSR object for users, groups, or roles and is read only.</t>
  </si>
  <si>
    <t>Perform the following DB2 commands to obtain the value for this setting:
1) Connect to the DB2 database.
 DB2 =&gt; connect to &lt;dbname&gt;
2) Run the following command:
 DB2 =&gt; select grantee from syscat.tabauth
 where tabschema = ‘SYSIBMADM’
 and tabname = ‘AUTHORIZATIONIDS’ and grantee = ‘PUBLIC’
3) If the output contains zero rows, then it is considered a Pass. Otherwise, `PUBLIC` has `SELECT` privilege and the remediation steps should be followed.</t>
  </si>
  <si>
    <t>Access to SYSIBM.SYSXSROBJECTAUTH has been restricted.</t>
  </si>
  <si>
    <t>Access to SYSIBM.SYSXSROBJECTAUTH has not been restricted.</t>
  </si>
  <si>
    <t>4.3.46</t>
  </si>
  <si>
    <t>Any databases created without the `RESTRICT` option automatically `GRANT` the `SELECT` privilege to `PUBLIC` for `SYSIBM` tables. Therefore, it is strongly recommended to explicitly `REVOKE` the `SELECT` privilege on the `SYSIBM.SYSXSROBJECTAUTH` table from `PUBLIC` to reduce risk to the organization's data.</t>
  </si>
  <si>
    <t xml:space="preserve">Perform the following to revoke access from PUBLIC.
1) Connect to the DB2 database.
DB2 =&gt; connect to &lt;dbname&gt;
2) Run the following command:
DB2 =&gt; REVOKE SELECT ON SYSIBMADM.AUTHORIZATIONIDS FROM PUBLIC </t>
  </si>
  <si>
    <t xml:space="preserve">Restrict Access to SYSIBM.SYSXSROBJECTAUTH. One method to achieve the recommended state is to execute the following: 
1) Connect to the DB2 database.
DB2 =&gt; connect to &lt;dbname&gt;
2) Run the following command:
DB2 =&gt; REVOKE SELECT ON SYSIBMADM.AUTHORIZATIONIDS FROM PUBLIC </t>
  </si>
  <si>
    <t>To close this finding, please provide screenshot showing access to  SYSIBM.SYSXSROBJECTAUTH is restricted to authorized users only with the agency's CAP.</t>
  </si>
  <si>
    <t>DB2v11-132</t>
  </si>
  <si>
    <t>Restrict Access to SYSIBMADM.AUTHORIZATIONIDS</t>
  </si>
  <si>
    <t>`SYSIBMADM.AUTHORIZATIONIDS` is an administrative view for the currently connected server.</t>
  </si>
  <si>
    <t>Perform the following DB2 commands to obtain the value for this setting:
1) Connect to the DB2 database.
 DB2 =&gt; connect to &lt;dbname&gt;
2) Run the following command:
 DB2 =&gt; select grantee from syscat.tabauth
 where tabschema = 'SYSIBMADM'
 and tabname = 'AUTHORIZATIONIDS' and grantee = 'PUBLIC'
3) If the output contains zero rows, then it is considered a Pass. Otherwise, `PUBLIC` has `SELECT` privilege and the remediation steps should be followed.</t>
  </si>
  <si>
    <t>Access to SYSIBMADM.AUTHORIZATIONIDS has been restricted.</t>
  </si>
  <si>
    <t>Access to SYSIBMADM.AUTHORIZATIONIDS has not been restricted.</t>
  </si>
  <si>
    <t>4.4</t>
  </si>
  <si>
    <t>4.4.1</t>
  </si>
  <si>
    <t>Databases created without the `RESTRICT` option automatically `GRANT` the `SELECT` privilege to `PUBLIC` for `SYSCAT` views.
Therefore, it is strongly recommended to explicitly `REVOKE` the `SELECT` privilege on the `SYSIBMADM.AUTHORIZATIONIDS` view from `PUBLIC` to reduce risk to the organization’s data.</t>
  </si>
  <si>
    <t xml:space="preserve">Perform the following to revoke access from PUBLIC.
1) Connect to the DB2 database.
DB2 =&gt; connect to &lt;dbname&gt;
2) Run the following command:
DB2 =&gt; REVOKE SELECT ON SYSIBMADM.AUTHORIZATIONIDS FROM PUBLIC </t>
  </si>
  <si>
    <t xml:space="preserve">Restrict Access to SYSIBMADM.AUTHORIZATIONIDS. One method to achieve the recommended state is to execute the following: 
1) Connect to the DB2 database.
DB2 =&gt; connect to &lt;dbname&gt;
2) Run the following command:
DB2 =&gt; REVOKE SELECT ON SYSIBMADM.AUTHORIZATIONIDS FROM PUBLIC </t>
  </si>
  <si>
    <t>To close this finding, please provide screenshot showing access to  SYSIBMADM.AUTHORIZATIONIDS is restricted to authorized users only with the agency's CAP.</t>
  </si>
  <si>
    <t>DB2v11-133</t>
  </si>
  <si>
    <t>Restrict Access to SYSIBMADM.OBJECTOWNERS</t>
  </si>
  <si>
    <t>The `SYSIBMADM.OBJECTOWNERS` administrative view shows the complete object ownership information for each authorization ID for `USER` owning a system catalog defined object from the connected database.</t>
  </si>
  <si>
    <t>Perform the following DB2 commands to obtain the value for this setting:
1) Connect to the DB2 database.
 DB2 =&gt; connect to &lt;dbname&gt;
2) Run the following command:
 DB2 =&gt; select grantee from syscat.tabauth
 where tabschema = 'SYSIBMADM'
 and tabname = 'OBJECTOWNERS' and grantee = 'PUBLIC'
3) If the output contains zero rows, then it is considered a Pass. Otherwise, `PUBLIC` has `SELECT` privilege and the remediation steps should be followed.</t>
  </si>
  <si>
    <t>Access to SYSIBMADM.OBJECTOWNERS has been restricted.</t>
  </si>
  <si>
    <t>Access to SYSIBMADM.OBJECTOWNERS has not been restricted.</t>
  </si>
  <si>
    <t>4.4.2</t>
  </si>
  <si>
    <t>Any databases created without the `RESTRICT` option automatically `GRANT` the `SELECT` privilege to `PUBLIC` for views. Therefore, it is strongly recommended to explicitly `REVOKE` the `SELECT` privilege on the `SYSIBMADM.OBJECTOWNERS` view from `PUBLIC` to reduce risk to the organization's data.</t>
  </si>
  <si>
    <t xml:space="preserve">Perform the following to revoke access from PUBLIC.
1) Connect to the DB2 database.
DB2 =&gt; connect to &lt;dbname&gt;
2) Run the following command:
DB2 =&gt; revoke select on SYSIBMADM.OBJECTOWNERS from public </t>
  </si>
  <si>
    <t xml:space="preserve">Restrict Access to SYSIBMADM.OBJECTOWNERS. One method to achieve the recommended state is to execute the following: 
1) Connect to the DB2 database.
DB2 =&gt; connect to &lt;dbname&gt;
2) Run the following command:
DB2 =&gt; revoke select on SYSIBMADM.OBJECTOWNERS from public </t>
  </si>
  <si>
    <t>To close this finding, please provide screenshot showing access to  SYSIBMADM.OBJECTOWNERS is restricted to authorized users only with the agency's CAP.</t>
  </si>
  <si>
    <t>DB2v11-134</t>
  </si>
  <si>
    <t>Restrict Access to SYSIBMADM.PRIVILEGES</t>
  </si>
  <si>
    <t>The `SYSIBMADM.PRIVILEGES` administrative view displays all explicit privileges for all authorization IDs in the currently connected databases' system catalogs. `PRIVILEGES` schema is `SYSIBMADM`.</t>
  </si>
  <si>
    <t>Perform the following DB2 commands to obtain the value for this setting:
1) Connect to the DB2 database.
 DB2 =&gt; connect to &lt;dbname&gt;
2) Run the following command:
 DB2 =&gt; select grantee from syscat.tabauth
 where tabschema = 'SYSIBMADM' and tabname = 'PRIVILEGES'
 and grantee = 'PUBLIC'
3) If the output contains zero rows, then it is considered a Pass. Otherwise, `PUBLIC` has `SELECT` privilege and the remediation steps should be followed.</t>
  </si>
  <si>
    <t>Access to SYSIBMADM.PRIVILEGES has been restricted.</t>
  </si>
  <si>
    <t>Access to SYSIBMADM.PRIVILEGES has not been restricted.</t>
  </si>
  <si>
    <t>4.4.3</t>
  </si>
  <si>
    <t>Any databases created without the `RESTRICT` option automatically `GRANT` the `SELECT` privilege to `PUBLIC` for catalog views. Therefore, it is strongly recommended to explicitly `REVOKE` the `SELECT` privilege on `SYSIBMADM.PRIVILEGES` from `PUBLIC` to reduce risk to the organization's data.</t>
  </si>
  <si>
    <t>Perform the following to revoke access from PUBLIC.
1) Connect to the DB2 database.
DB2 =&gt; connect to &lt;dbname&gt;
2) Run the following command:
DB2 =&gt; revoke select on SYSIBMADM.PRIVILEGES from public</t>
  </si>
  <si>
    <t>Restrict Access to SYSIBMADM.PRIVILEGES. One method to achieve the recommended state is to execute the following:
1) Connect to the DB2 database.
DB2 =&gt; connect to &lt;dbname&gt;
2) Run the following command:
DB2 =&gt; revoke select on SYSIBMADM.PRIVILEGES from public</t>
  </si>
  <si>
    <t>To close this finding, please provide screenshot showing access to  SYSIBMADM.PRIVILEGES is restricted to authorized users only with the agency's CAP.</t>
  </si>
  <si>
    <t>DB2v11-135</t>
  </si>
  <si>
    <t>Restrict Access to SYSPROC.AUTH_LIST_AUTHORITIES_FOR_AUTHID</t>
  </si>
  <si>
    <t>The table function `SYSPROC.AUTH_LIST_AUTHORITIES_FOR_AUTHID` returns the instance and database authorities for the specified authorization ID. In a non-restrictive database this table function has `EXECUTE` granted to public. It is recommended that public should not be able to execute this routine.</t>
  </si>
  <si>
    <t>Perform the following DB2 commands to check if `PUBLIC` has `EXECUTE` on this routine:
1) Connect to the DB2 database.
 DB2 =&gt; connect to &lt;dbname&gt;
2) Run the following command:
 DB2 =&gt; select grantee from syscat.routineauth
 where schema = 'SYSPROC'
 and specificname = 'AUTH_LIST_AUTHORITIES_FOR_AUTHID'
 and grantee = 'PUBLIC'
3) If the output contains zero rows, then it is considered a Pass. Otherwise, `PUBLIC` has `EXECUTE` privilege and the remediation steps should be followed.</t>
  </si>
  <si>
    <t>Access to SYSPROC.AUTH_LIST_AUTHORITIES_FOR_AUTHID has been restricted.</t>
  </si>
  <si>
    <t>Access to SYSPROC.AUTH_LIST_AUTHORITIES_FOR_AUTHID has not been restricted.</t>
  </si>
  <si>
    <t>4.4.4</t>
  </si>
  <si>
    <t>A malicious user may use this function to conduct information gathering regarding users that have high level authorities.</t>
  </si>
  <si>
    <t xml:space="preserve">Perform the following to revoke access from PUBLIC.
1) Connect to the DB2 database.
DB2 =&gt; connect to &lt;dbname&gt;
2) Run the following command:
DB2 =&gt; revoke EXECUTE on function
SYSPROC.AUTH_LIST_AUTHORITIES_FOR_AUTHID
from public RESTRICT
 </t>
  </si>
  <si>
    <t>Restrict Access to SYSPROC.AUTH_LIST_AUTHORITIES_FOR_AUTHID. One method to achieve the recommended state is to execute the following:
1) Connect to the DB2 database.
DB2 =&gt; connect to &lt;dbname&gt;
2) Run the following command:
DB2 =&gt; revoke EXECUTE on function
SYSPROC.AUTH_LIST_AUTHORITIES_FOR_AUTHID
from public RESTRICT</t>
  </si>
  <si>
    <t>To close this finding, please provide screenshot showing access to  SYSPROC.AUTH_LIST_AUTHORITIES_FOR_AUTHID is restricted to authorized users only with the agency's CAP.</t>
  </si>
  <si>
    <t>DB2v11-136</t>
  </si>
  <si>
    <t>Restrict Access to SYSPROC.AUTH_LIST_ROLES_FOR_AUTHID</t>
  </si>
  <si>
    <t>The table function `SYSPROC.AUTH_LIST_ROLES_FOR_AUTHID` returns the roles for the specified authorization ID. In a non-restrictive database this table function has `EXECUTE` granted to public. It is recommended that public should not be able to execute this routine.</t>
  </si>
  <si>
    <t>Perform the following DB2 commands to check if `PUBLIC` has `EXECUTE` on this routine:
1) Connect to the DB2 database.
 DB2 =&gt; connect to &lt;dbname&gt;
2) Run the following command:
 DB2 =&gt; select grantee from syscat.routineauth
 where schema = 'SYSPROC'
 and specificname = 'AUTH_LIST_ROLES_FOR_AUTHID'
 and grantee = 'PUBLIC'
3) If the output contains zero rows, then it is considered a Pass. Otherwise, `PUBLIC` has `EXECUTE` privilege and the remediation steps should be followed.</t>
  </si>
  <si>
    <t>Access to SYSPROC.AUTH_LIST_ROLES_FOR_AUTHID has been restricted.</t>
  </si>
  <si>
    <t>Access to SYSPROC.AUTH_LIST_ROLES_FOR_AUTHID has not been restricted.</t>
  </si>
  <si>
    <t>4.4.5</t>
  </si>
  <si>
    <t>A malicious user may use this function to conduct information gathering regarding the roles that a user belongs to.</t>
  </si>
  <si>
    <t xml:space="preserve">Perform the following to revoke access from PUBLIC.
1) Connect to the DB2 database.
DB2 =&gt; connect to &lt;dbname&gt;
2) Run the following command:
DB2 =&gt; revoke EXECUTE on function
SYSPROC.AUTH_LIST_ROLES_FOR_AUTHID from public RESTRICT </t>
  </si>
  <si>
    <t xml:space="preserve">Restrict Access to SYSPROC.AUTH_LIST_ROLES_FOR_AUTHID. One method to achieve the recommended state is to execute the following:
1) Connect to the DB2 database.
DB2 =&gt; connect to &lt;dbname&gt;
2) Run the following command:
DB2 =&gt; revoke EXECUTE on function
SYSPROC.AUTH_LIST_ROLES_FOR_AUTHID from public RESTRICT </t>
  </si>
  <si>
    <t>To close this finding, please provide screenshot showing access to  SYSPROC.AUTH_LIST_ROLES_FOR_AUTHID is restricted to authorized users only with the agency's CAP.</t>
  </si>
  <si>
    <t>DB2v11-137</t>
  </si>
  <si>
    <t>Restrict Access to SYSPROC.AUTH_LIST_GROUPS_FOR_AUTHID</t>
  </si>
  <si>
    <t>The table function `SYSPROC.AUTH_LIST_GROUPS_FOR_AUTHID` returns the groups for the specified authorization ID. In a non-restrictive database this table function has `EXECUTE` granted to public. It is recommended that public should not be able to execute this routine.</t>
  </si>
  <si>
    <t>Perform the following DB2 commands to check if `PUBLIC` has `EXECUTE` on this routine:
1) Connect to the DB2 database.
 DB2 =&gt; connect to &lt;dbname&gt;
2) Run the following command:
 DB2 =&gt; select grantee from syscat.routineauth
 where schema = 'SYSPROC'
 and specificname = 'AUTH_LIST_GROUPS_FOR_AUTHID'
 and grantee = 'PUBLIC'
3) If the output contains zero rows, then it is considered a Pass. Otherwise, `PUBLIC` has `EXECUTE` privilege and the remediation steps should be followed.</t>
  </si>
  <si>
    <t>Access to SYSPROC.AUTH_LIST_GROUPS_FOR_AUTHID has been restricted.</t>
  </si>
  <si>
    <t>Access to SYSPROC.AUTH_LIST_GROUPS_FOR_AUTHID has not been restricted.</t>
  </si>
  <si>
    <t>4.4.6</t>
  </si>
  <si>
    <t>A malicious user may use this function to conduct information gathering regarding the groups that users belong to.</t>
  </si>
  <si>
    <t xml:space="preserve">Perform the following to revoke access from PUBLIC.
1) Connect to the DB2 database.
DB2 =&gt; connect to &lt;dbname&gt;
2) Run the following command:
DB2 =&gt; revoke EXECUTE on function
SYSPROC.AUTH_GROUPS_FOR_AUTHID from public RESTRICT
 </t>
  </si>
  <si>
    <t xml:space="preserve">Restrict Access to SYSPROC.AUTH_LIST_GROUPS_FOR_AUTHID. One method to achieve the recommended state is to execute the following:
1) Connect to the DB2 database.
DB2 =&gt; connect to &lt;dbname&gt;
2) Run the following command:
DB2 =&gt; revoke EXECUTE on function
SYSPROC.AUTH_GROUPS_FOR_AUTHID from public RESTRICT
 </t>
  </si>
  <si>
    <t>To close this finding, please provide screenshot showing access to  SYSPROC.AUTH_LIST_GROUPS_FOR_AUTHID is restricted to authorized users only with the agency's CAP.</t>
  </si>
  <si>
    <t>DB2v11-138</t>
  </si>
  <si>
    <t>The view `SYSIBMADM.AUTHORIZATIONIDS` lists all the authorization ID known to the database server. In a non-restrictive database this view has `SELECT` granted to public. It is recommended that public should not be able to select from this view.</t>
  </si>
  <si>
    <t>Perform the following DB2 commands to check if `PUBLIC` has `SELECT` on this view:
1) Connect to the DB2 database.
 DB2 =&gt; connect to &lt;dbname&gt;
2) Run the following command:
 DB2 =&gt; select grantee from syscat.tabauth
 where tabschema = 'SYSIBMADM'
 and tabname = 'AUTHORIZATIONIDS' and grantee = 'PUBLIC'
3) If the output contains zero rows, then it is considered a Pass. Otherwise, `PUBLIC` has `SELECT` privilege and the remediation steps should be followed.</t>
  </si>
  <si>
    <t>4.4.7</t>
  </si>
  <si>
    <t>A malicious user may use this view to conduct information gathering regarding the users that are known to the database server.</t>
  </si>
  <si>
    <t xml:space="preserve">Perform the following to revoke access from PUBLIC.
1) Connect to the DB2 database.
DB2 =&gt; connect to &lt;dbname&gt;
2) Run the following command:
DB2 =&gt; revoke SELECT on table SYSIBMADM.AUTHORIZATIONIDS 
from public </t>
  </si>
  <si>
    <t xml:space="preserve">Restrict Access to SYSIBMADM.AUTHORIZATIONIDS. One method to achieve the recommended state is to execute the following:
1) Connect to the DB2 database.
DB2 =&gt; connect to &lt;dbname&gt;
2) Run the following command:
DB2 =&gt; revoke SELECT on table SYSIBMADM.AUTHORIZATIONIDS 
from public </t>
  </si>
  <si>
    <t>DB2v11-139</t>
  </si>
  <si>
    <t>The view `SYSIBMADM.OBJECTOWNERS` lists all the authorization ID that own objects within the database. In a non-restrictive database this view has `SELECT` granted to public. It is recommended that public should not be able to select from this view.</t>
  </si>
  <si>
    <t>Perform the following DB2 commands to check if `PUBLIC` has `SELECT` on this view:
1) Connect to the DB2 database.
 DB2 =&gt; connect to &lt;dbname&gt;
2) Run the following command:
 DB2 =&gt; select grantee from syscat.tabauth
 where tabschema = 'SYSIBMADM'
 and tabname = 'OBJECTOWNERS' and grantee = 'PUBLIC'
3) If the output contains zero rows, then it is considered a Pass. Otherwise, `PUBLIC` has `SELECT` privilege and the remediation steps should be followed.</t>
  </si>
  <si>
    <t>4.4.8</t>
  </si>
  <si>
    <t>A malicious user may use this view to conduct information gathering regarding the users that own objects.</t>
  </si>
  <si>
    <t xml:space="preserve">Perform the following to revoke access from PUBLIC.
1) Connect to the DB2 database.
DB2 =&gt; connect to &lt;dbname&gt;
2) Run the following command:
DB2 =&gt; revoke SELECT on table SYSIBMADM.OBJECTOWNERS from public </t>
  </si>
  <si>
    <t xml:space="preserve">Restrict Access to SYSIBMADM.OBJECTOWNERS. One method to achieve the recommended state is to execute the following:
1) Connect to the DB2 database.
DB2 =&gt; connect to &lt;dbname&gt;
2) Run the following command:
DB2 =&gt; revoke SELECT on table SYSIBMADM.OBJECTOWNERS from public </t>
  </si>
  <si>
    <t>DB2v11-140</t>
  </si>
  <si>
    <t>The view `SYSIBMADM.PRIVILEGES` lists all the privileges that have been explicitly granted to authorization IDs. In a non-restrictive database this view has `SELECT` granted to public. It is recommended that public should not be able to select from this view.</t>
  </si>
  <si>
    <t>Perform the following DB2 commands to check if `PUBLIC` has `SELECT` on this routine:
1) Connect to the DB2 database.
 DB2 =&gt; connect to &lt;dbname&gt;
2) Run the following command:
 DB2 =&gt; select grantee from syscat.tabauth
 where tabschema = 'SYSIBMADM'
 and tabname = PRIVILEGES and grantee = 'PUBLIC'
3) If the output contains zero rows, then it is considered a Pass. Otherwise, `PUBLIC` has `SELECT` privilege and the remediation steps should be followed.</t>
  </si>
  <si>
    <t>4.4.9</t>
  </si>
  <si>
    <t>A malicious user may use this view to conduct information gathering regarding the privileges that users have.</t>
  </si>
  <si>
    <t>Perform the following to revoke access from PUBLIC.
1) Connect to the DB2 database.
DB2 =&gt; connect to &lt;dbname&gt;
2) Run the following command:
DB2 =&gt; revoke SELECT on table SYSIBMADM.PRIVILEGES from public</t>
  </si>
  <si>
    <t>Restrict Access to SYSIBMADM.PRIVILEGES. One method to achieve the recommended state is to execute the following:
1) Connect to the DB2 database.
DB2 =&gt; connect to &lt;dbname&gt;
2) Run the following command:
DB2 =&gt; revoke SELECT on table SYSIBMADM.PRIVILEGES from public</t>
  </si>
  <si>
    <t>DB2v11-141</t>
  </si>
  <si>
    <t>Restrict Access to Tablespaces</t>
  </si>
  <si>
    <t>A tablespace is where the data is physically stored. It is recommended that tablespace usage be restricted to authorized users.</t>
  </si>
  <si>
    <t>Perform the following DB2 commands to obtain the value for this setting:
1) Connect to the DB2 database.
 DB2 =&gt; connect to &lt;dbname&gt;
2) Run the following command:
 DB2 =&gt; select grantee, tbspace from sysibm.systbspaceauth
 where grantee = 'PUBLIC'
3) If the output contains zero rows, then it is considered a Pass. Otherwise, `PUBLIC` has `SELECT` privilege and the remediation steps should be followed.</t>
  </si>
  <si>
    <t>Access to Tablespaces has been restricted.</t>
  </si>
  <si>
    <t>Access to Tablespaces has not been restricted.</t>
  </si>
  <si>
    <t>4.5</t>
  </si>
  <si>
    <t>4.5.1</t>
  </si>
  <si>
    <t>Grant the `USE` of tablespace privilege to only authorized users. Restrict the privilege from `PUBLIC`, where applicable, as a malicious user can cause a denial of service at the tablespace level by overloading it with corrupted data.</t>
  </si>
  <si>
    <t xml:space="preserve">Perform the following to revoke access from PUBLIC.
1) Connect to the DB2 database.
DB2 =&gt; connect to &lt;dbname&gt;
2) Run the following command:
DB2 =&gt; REVOKE USE OF TABLESPACE [$tablespace_name\] FROM PUBLIC </t>
  </si>
  <si>
    <t xml:space="preserve">Restrict Access to Tablespaces. One method to achieve the recommended state is to execute the following: 
1) Connect to the DB2 database.
DB2 =&gt; connect to &lt;dbname&gt;
2) Run the following command:
DB2 =&gt; REVOKE USE OF TABLESPACE [$tablespace_name\] FROM PUBLIC </t>
  </si>
  <si>
    <t>To close this finding, please provide screenshot showing access to  Tablespaces is restricted to authorized users only with the agency's CAP.</t>
  </si>
  <si>
    <t>DB2v11-142</t>
  </si>
  <si>
    <t>CM-7</t>
  </si>
  <si>
    <t>Least Functionality</t>
  </si>
  <si>
    <t>Remove Unused Schemas</t>
  </si>
  <si>
    <t>A schema is a logical grouping of database objects. It is recommended that unused schemas be removed from the database.</t>
  </si>
  <si>
    <t>1) Connect to the DB2 database.
 DB2 =&gt; connect to &lt;dbname&gt;
2) Run the following command:
 DB2 =&gt; select schemaname from syscat.schemata
3) Review the list of schemas</t>
  </si>
  <si>
    <t xml:space="preserve">All unused schemas have been removed from the database.  </t>
  </si>
  <si>
    <t xml:space="preserve">All unused schemas have not been removed from the database.  </t>
  </si>
  <si>
    <t>4.5.2</t>
  </si>
  <si>
    <t>Unused schemas can be left unmonitored and may be subjected to abuse and therefore should be removed.</t>
  </si>
  <si>
    <t xml:space="preserve">Remove unnecessary schemas.
1) Connect to the DB2 database.
DB2 =&gt; connect to &lt;dbname&gt;
2) Run the following command:
DB2 =&gt; drop scheme &lt;scheme name&gt; restrict </t>
  </si>
  <si>
    <t xml:space="preserve">Remove Unused Schemas. One method to achieve the recommended state is to execute the following: 
1) Connect to the DB2 database.
DB2 =&gt; connect to &lt;dbname&gt;
2) Run the following command:
DB2 =&gt; drop scheme &lt;scheme name&gt; restrict </t>
  </si>
  <si>
    <t xml:space="preserve">To close this finding, please provide a screenshot showing all unused schemas have been removed from the database with the agency's CAP.  </t>
  </si>
  <si>
    <t>DB2v11-143</t>
  </si>
  <si>
    <t>Review System Tablespaces</t>
  </si>
  <si>
    <t>System tablespaces store all system object data within that database. It is recommended that system tablespaces are used to stored system data only and not user data.</t>
  </si>
  <si>
    <t>1) Connect to the DB2 database.
 DB2 =&gt; connect to &lt;dbname&gt;
2) Run the following command:
 DB2 =&gt; select tabschema,tabname,tbspace from syscat.tables
 where tabschema not in ('ADMINISTRATOR',
 'SYSIBM','SYSTOOLS') and tbspace in ('SYSCATSPACE',
 'SYSTOOLSPACE','SYSTOOLSTMPSPACE','TEMPSPACE')
3) Review the list of system tablespaces. If the output is `BLANK`, that is considered a Pass.</t>
  </si>
  <si>
    <t>System tablespaces are only used to store system data.
No user data was found in these system tablespaces: SYSCATSPACE and SYSTOOLSPACE.</t>
  </si>
  <si>
    <t>System tablespaces are not restricted to only store system data.
User data was found in the following system tablespaces: SYSCATSPACE and SYSTOOLSPACE.</t>
  </si>
  <si>
    <t>4.5.3</t>
  </si>
  <si>
    <t>Users should not have privileges to create user data objects within the system tablespaces. User data objects created within the system tablespaces should be removed.</t>
  </si>
  <si>
    <t>1) Connect to the DB2 database.
DB2 =&gt; connect to &lt;dbname&gt;
2) Review the system tablespaces to identify any user data objects within them.
3) Drop, migrate, or otherwise remove all user data objects (tables, schemas, etc.) from within the system tablespaces.
4) Revoke write access for the system tablespaces from all users.</t>
  </si>
  <si>
    <t>Review System Tablespaces. One method to achieve the recommended state is to execute the following: 
1) Connect to the DB2 database.
DB2 =&gt; connect to &lt;dbname&gt;
2) Review the system tablespaces to identify any user data objects within them.
3) Drop, migrate, or otherwise remove all user data objects (tables, schemas, etc.) from within the system tablespaces.
4) Revoke write access for the system tablespaces from all users.</t>
  </si>
  <si>
    <t>To close this finding, please provide a screenshot showing the recommended setting has been implemented with the agency's CAP.</t>
  </si>
  <si>
    <t>DB2v11-144</t>
  </si>
  <si>
    <t>Specify a Secure Connection Authentication Type (SRVCON_AUTH)</t>
  </si>
  <si>
    <t>This parameter can take on any of the following values:
- `NOT_SPECIFIED`
- `CLIENT`
- `SERVER`
- `SERVER_ENCRYPT`
- `KERBEROS`
- `KRB_SERVER_ENCRYPT`
- `GSSPLUGIN`
- `GSS_SERVER_ENCRYPT`
- `SERVER_ENCRYPT_TOKEN`
- `KERBEROS_TOKEN`
- `GSSPLUGIN_TOKEN`
- `KRB_SVR_ENC_TOKEN`
- `GSS_SVR_ENC_TOKEN`
If this parameter is set to `NOT_SPECIFIED`, then the type of authentication for connections is determined by the `AUTHENTICATION` parameter.
Recommendations:
1. Do not use `CLIENT` authentication type.
2. `SERVER_ENCRYPT` instead of `SERVER` is recommended as a compensating configuration if TLS cannot be used to encrypted client server communications.</t>
  </si>
  <si>
    <t>Perform the following DB2 commands to obtain the value for this setting:
1) Attach to the DB2 instance.
DB2 =&gt; attach to &lt;DB2instance&gt;
2) Run the following command:
DB2 =&gt; get database manager configuration
3)Locate the `SRVCON_AUTH` value in the output:
Server Connection Authentication (SRVCON_AUTH) = SERVER
Any value other than `CLIENT` is acceptable.</t>
  </si>
  <si>
    <t>Secure Connection Authentication Type (SRVCON_AUTH) has been set.</t>
  </si>
  <si>
    <t>Secure Connection Authentication Type (SRVCON_AUTH) has not been set.</t>
  </si>
  <si>
    <t>HIA1</t>
  </si>
  <si>
    <t>HIA1: Adequate device identification and authentication is not employed</t>
  </si>
  <si>
    <t>5</t>
  </si>
  <si>
    <t>5.1</t>
  </si>
  <si>
    <t>When using `CLIENT` authentication type, the server trusts the client to authenticate the connecting user. A malicious user can connect to the database as any user including a database administrator by simply creating that user on the client system.
When using `SERVER` authentication type without SSL enabled, the user ID and password that are sent from the client to the server during a connect or an attach are in plaintext format. Therefore, these credentials are exposed when sent across an unsecure network and can be intercepted by a malicious user.</t>
  </si>
  <si>
    <t>1) Attach to the DB2 instance
DB2 =&gt; attach to &lt;DB2instance&gt;
2) Run the following command:
DB2 =&gt; update database manager configuration parameter
using srvcon_auth &lt;authentication type&gt;
3) Restart the DB2 instance.
DB2 =&gt; DB2stop
DB2 =&gt; DB2start
Refer to the 'encryption of data in motion' section for more information about using SSL for client-server communication.</t>
  </si>
  <si>
    <t>Specify a Secure Connection Authentication Type (SRVCON_AUTH). One method to achieve the recommended state is to execute the following: 
1) Attach to the DB2 instance
DB2 =&gt; attach to &lt;DB2instance&gt;
2) Run the following command:
DB2 =&gt; update database manager configuration parameter
using srvcon_auth &lt;authentication type&gt;
3) Restart the DB2 instance.
DB2 =&gt; DB2stop
DB2 =&gt; DB2start
Refer to the 'encryption of data in motion' section for more information about using SSL for client-server communication.</t>
  </si>
  <si>
    <t>To close this finding, please provide a screenshot showing the secure Connection Authentication Type (SRVCON_AUTH) has been set with the agency's CAP.</t>
  </si>
  <si>
    <t>DB2v11-145</t>
  </si>
  <si>
    <t>Specify a Secure Authentication Type (AUTHENTICATION)</t>
  </si>
  <si>
    <t>The `AUTHENTICATION` database manager configuration parameter specifies how and where authentication takes place for incoming connections to the database as well as local authorization of commands run outside a connection or attachment, such as tools run from the command line. This parameter can be overridden by the `SRVCON_AUTH` parameter for incoming connections.
This parameter can take on any of the following values:
- `CLIENT`
- `SERVER`
- `SERVER_ENCRYPT`
- `DATA_ENCRYPT`
- `DATA_ENCRYPT_CMP`
- `KERBEROS`
- `KRB_SERVER_ENCRYPT`
- `GSSPLUGIN`
- `GSS_SERVER_ENCRYPT`
Recommendations:
1. Do not use `CLIENT`, `DATA_ENCRYPT` or `DATA_ENCRYPT_CMP` authentication types.
2. `SERVER_ENCRYPT` instead of `SERVER` is recommended as a compensating configuration if TLS cannot be used to encrypted client server communications.</t>
  </si>
  <si>
    <t>Perform the following DB2 commands to obtain the value for this setting:
1) Attach to the DB2 instance.
 DB2 =&gt; attach to &lt;DB2instance&gt;
2) Run the following command:
 DB2 =&gt; get database manager configuration
3)Locate the `AUTHENTICATION` value in the output:
Database manager authentication (AUTHENTICATION) = SERVER</t>
  </si>
  <si>
    <t>Secure Authentication Type (AUTHENTICATION) has been set.</t>
  </si>
  <si>
    <t>Secure Authentication Type (AUTHENTICATION) has not been set.</t>
  </si>
  <si>
    <t>5.2</t>
  </si>
  <si>
    <t>When using `CLIENT` authentication type, the server trusts the client to authenticate the connecting user. A malicious user can connect to the database as any user including a database administrator by simply creating that user on the client system.
`DATA_ENCRYPT` and `DATA_ENCRYPT_CMP` authentication types provide the ability to encrypt both user credentials and user data when sent from the client to the server. Since these authentication types use DES encryption algorithm which is cryptographically weak, they are deprecated in favor of SSL.
When using `SERVER` authentication type without SSL enabled, the user ID and password that are sent from the client to the server during a connect or an attach are in plaintext format. Therefore, these credentials are exposed when sent across an insecure network and can be intercepted by a malicious user.</t>
  </si>
  <si>
    <t>1) Attach to the DB2 instance.
 DB2 =&gt; attach to &lt;DB2instance&gt;
2) Run the following command:
DB2 =&gt; update database manager configuration parameter
using authentication &lt;authentication type&gt;
3) Restart the DB2 instance.
DB2 =&gt; DB2stop
DB2 =&gt; DB2start
Refer to the 'encryption of data in motion' section for more information about using SSL for client-server communication.</t>
  </si>
  <si>
    <t>Specify a Secure Authentication Type (AUTHENTICATION). One method to achieve the recommended state is to execute the following: 
1) Attach to the DB2 instance.
 DB2 =&gt; attach to &lt;DB2instance&gt;
2) Run the following command:
DB2 =&gt; update database manager configuration parameter
using authentication &lt;authentication type&gt;
3) Restart the DB2 instance.
DB2 =&gt; DB2stop
DB2 =&gt; DB2start
Refer to the 'encryption of data in motion' section for more information about using SSL for client-server communication.</t>
  </si>
  <si>
    <t>To close this finding, please provide a screenshot showing the secure Authentication Type (AUTHENTICATION) has been set with the agency's CAP.</t>
  </si>
  <si>
    <t>DB2v11-146</t>
  </si>
  <si>
    <t>Database Manager Configuration Parameter: ALTERNATE_AUTH_ENC</t>
  </si>
  <si>
    <t>The `ALTERNATE_AUTH_ENC` database manager configuration parameter specifies the encryption algorithm that is used to encrypt user ID and password that are sent from the client during a connect or attach. This parameter is in effect when the authentication method that is negotiated between the client and the server is `SERVER_ENCRYPT`.
It is recommended to set this parameter to `AES_ONLY`.</t>
  </si>
  <si>
    <t xml:space="preserve">Perform the following DB2 commands to obtain the value for this setting:
1) Attach to the DB2 instance.
 DB2 =&gt; attach to &lt;DB2instance&gt;
2) Run the following command:
 DB2 =&gt; get database manager configuration
3)Locate the `ALTERNATE_AUTH_ENC` value in the output:
 Alternate authentication (ALTERNATE_AUTH_ENC) = AES_ONLY
</t>
  </si>
  <si>
    <t>The ALTERNATE_AUTH_ENC Parameter has been set to AES_ONLY.</t>
  </si>
  <si>
    <t>The `ALTERNATE_AUTH_ENC` Parameter has not been set to AES_ONLY.</t>
  </si>
  <si>
    <t>HPW11</t>
  </si>
  <si>
    <t>HPW11: Password transmission does not use strong cryptography</t>
  </si>
  <si>
    <t>5.3</t>
  </si>
  <si>
    <t>If this parameter is set to a value other than `AES_ONLY`, the server can accept the DES encryption algorithm to encrypt the user credentials and DES is cryptographically weak in comparison to AES.</t>
  </si>
  <si>
    <t xml:space="preserve">1) Attach to the DB2 instance
DB2 =&gt; attach to &lt;DB2instance&gt;
2) Run the following command:
DB2 =&gt; update database manager configuration parameter
using alternate_auth_enc aes_only
3) Restart the DB2 instance.
DB2 =&gt; DB2stop
DB2 =&gt; DB2start </t>
  </si>
  <si>
    <t xml:space="preserve">Database Manager Configuration Parameter: ALTERNATE_AUTH_ENC. One method to achieve the recommended state is to execute the following:
1) Attach to the DB2 instance
DB2 =&gt; attach to &lt;DB2instance&gt;
2) Run the following command:
DB2 =&gt; update database manager configuration parameter
using alternate_auth_enc aes_only
3) Restart the DB2 instance.
DB2 =&gt; DB2stop
DB2 =&gt; DB2start </t>
  </si>
  <si>
    <t>To close this finding, please provide a screenshot showing the ALTERNATE_AUTH_ENC Parameter has been set to AES_ONLY with the agency's CAP.</t>
  </si>
  <si>
    <t>DB2v11-147</t>
  </si>
  <si>
    <t>Database Manager Configuration Parameter: TRUST_ALLCLNTS</t>
  </si>
  <si>
    <t>This database manager configuration parameter is only active when the authentication parameter is set to CLIENT which is not a recommended setting as discussed in the `[authentication parameter section](#specify-a-secure-authentication-type-authentication)`. If the parameter is set to `YES`, the server assumes that the client side is handling authentication to the database. If the parameter is set to `NO`, the client must provide authentication to the server on behalf of the user.
The recommended value for this parameter is `NO`.</t>
  </si>
  <si>
    <t xml:space="preserve">Perform the following DB2 commands to obtain the value for this setting:
1) Attach to the DB2 instance.
DB2 =&gt; attach to &lt;DB2instance&gt;
2) Run the following command:
DB2 =&gt; get database manager configuration
3)Locate the `TRUST_ALLCLNTS` value in the output.
Trust all clients (TRUST_ALLCLNTS) = NO
</t>
  </si>
  <si>
    <t>The Trust all clients (TRUST_ALLCLNTS) parameter has been set to NO.</t>
  </si>
  <si>
    <t>The Trust all clients (TRUST_ALLCLNTS) parameter has not been set to NO.</t>
  </si>
  <si>
    <t>HIA5</t>
  </si>
  <si>
    <t>HIA5: System does not properly control authentication process</t>
  </si>
  <si>
    <t>5.4</t>
  </si>
  <si>
    <t>If the server trusts the client to authenticate the connecting user, a malicious user can connect to the database as any user including a database administrator by simply creating that user on the client system.</t>
  </si>
  <si>
    <t xml:space="preserve">1) Attach to the DB2 instance.
DB2 =&gt; attach to &lt;DB2instance&gt;
2) Run the following command:
DB2 =&gt; update database manager configuration parameter
using trust_allclnts no
3) Restart the DB2 instance.
DB2 =&gt; DB2stop
DB2 =&gt; DB2start </t>
  </si>
  <si>
    <t>Database Manager Configuration Parameter: TRUST_ALLCLNTS. One method to achieve the recommended state is to execute the following: 
1) Attach to the DB2 instance.
DB2 =&gt; attach to &lt;DB2instance&gt;
2) Run the following command:
DB2 =&gt; update database manager configuration parameter
using trust_allclnts no
3) Restart the DB2 instance.
DB2 =&gt; DB2stop
DB2 =&gt; DB2start</t>
  </si>
  <si>
    <t>DB2v11-148</t>
  </si>
  <si>
    <t>Database Manager Configuration Parameter: TRUST_CLNTAUTH</t>
  </si>
  <si>
    <t>This database manager configuration parameter is only active when the authentication parameter is set to `CLIENT` which is not a recommended setting as discussed in the `[authentication parameter section](#specify-a-secure-authentication-type-authentication)`. If the parameter is set to `CLIENT`, the user ID and password are not needed, but if they are provided, authentication will occur at the client. If the parameter is set to `SERVER`, the user ID and password are needed and will be authenticated at the server.
The recommended value for this parameter is `SERVER`.</t>
  </si>
  <si>
    <t xml:space="preserve">Perform the following DB2 commands to obtain the value for this setting:
1) Attach to the DB2 instance.
 DB2 =&gt; attach to &lt;DB2instance&gt;
2) Run the following command:
 DB2 =&gt; get database manager configuration
3)Locate the `TRUST_CLNTAUTH` value in the output:
 Trusted client authentication (TRUST_CLNTAUTH) = SERVER
</t>
  </si>
  <si>
    <t>The Trusted client authentication (TRUST_CLNTAUTH) has been set to SERVER.</t>
  </si>
  <si>
    <t>The Trusted client authentication (TRUST_CLNTAUTH) has not been set to SERVER.</t>
  </si>
  <si>
    <t>5.5</t>
  </si>
  <si>
    <t xml:space="preserve">1) Attach to the DB2 instance.
DB2 =&gt; attach to &lt;DB2instance&gt;
2) Run the following command:
DB2 =&gt; update database manager configuration parameter
using trust_clntauth SERVER
3) Restart the DB2 instance.
DB2 =&gt; DB2stop
DB2 =&gt; DB2start
 </t>
  </si>
  <si>
    <t>Database Manager Configuration Parameter: TRUST_CLNTAUTH. One method to achieve the recommended state is to execute the following: 
1) Attach to the DB2 instance.
DB2 =&gt; attach to &lt;DB2instance&gt;
2) Run the following command:
DB2 =&gt; update database manager configuration parameter
using trust_clntauth SERVER
3) Restart the DB2 instance.
DB2 =&gt; DB2stop
DB2 =&gt; DB2start</t>
  </si>
  <si>
    <t>DB2v11-149</t>
  </si>
  <si>
    <t>Database Manager Configuration Parameter: FED_NOAUTH</t>
  </si>
  <si>
    <t>The `FED_NOAUTH` database manager configuration parameter determines whether federated authentication will be bypassed at the instance. If this parameter is set to `YES`, the `AUTHENTICATION` parameter is set to `SERVER` or `SERVER_ENCRYPT` and the `FEDERATED` parameter is set to `YES`, then authentication at the instance is bypassed and is instead assumed to be performed at the data source.
It is recommended to set this parameter to `NO`.</t>
  </si>
  <si>
    <t xml:space="preserve">Perform the following DB2 commands to obtain the value for this setting:
1) Attach to the DB2 instance.
DB2 =&gt; attach to &lt;DB2instance&gt;
2) Run the following command:
DB2 =&gt; get database manager configuration
3)Locate the `FED_NOAUTH` value in the output:
Bypass federated authentication (FED_NOAUTH) = NO
</t>
  </si>
  <si>
    <t>The Bypass federated authentication (FED_NOAUTH) has been set to NO.</t>
  </si>
  <si>
    <t>The Bypass federated authentication (FED_NOAUTH) has not been set to NO.</t>
  </si>
  <si>
    <t>5.6</t>
  </si>
  <si>
    <t>Setting `FED_NOAUTH` to `NO` will ensure that authentication is not bypassed for any users that are connecting to the instance.</t>
  </si>
  <si>
    <t>1) Attach to the DB2 instance
 DB2 =&gt; attach to &lt;DB2instance&gt;
2) Run the following command:
DB2 =&gt; update database manager configuration using fed_auth no
3) Restart the DB2 instance.
DB2 =&gt; DB2stop
DB2 =&gt; DB2start</t>
  </si>
  <si>
    <t>Database Manager Configuration Parameter: FED_NOAUTH. One method to achieve the recommended state is to execute the following:
1) Attach to the DB2 instance
DB2 =&gt; attach to &lt;DB2instance&gt;
2) Run the following command:
DB2 =&gt; update database manager configuration using fed_auth no
3) Restart the DB2 instance.
DB2 =&gt; DB2stop
DB2 =&gt; DB2start</t>
  </si>
  <si>
    <t>DB2v11-150</t>
  </si>
  <si>
    <t>Secure Permissions for All Authentication Plugins</t>
  </si>
  <si>
    <t>The following database manager configuration parameters allow the use of custom plugins for authentication and group lookup purposes.
- `CLNT_PW_PLUGIN`
- `CLNT_KRB_PLUGIN`
- `GROUP_PLUGIN`
- `LOCAL_GSSPLUGIN`
- `SRVCON_GSSPLUGIN_LIST`
- `SRVCON_PW_PLUGIN`
The permissions on the plugins specified by any of the above parameters should be secured so that users other than the instance owner don't have write privileges.</t>
  </si>
  <si>
    <t>Steps for Linux:
- 32-bit and 64-bit client side user authentication plugins are found in `$DB2PATH/security32/plugin/client and $DB2PATH/security64/plugin/client` directories respectively
- 32-bit and 64-bit server side user authentication plugins are found in `$DB2PATH/security32/plugin/server and $DB2PATH/security64/plugin/server` directories respectively
Review the permissions of the plugins that are in use:
ls -al
Steps for Windows:
- 32-bit and 64-bit client side user authentication plugins are found in `$DB2PATH\security\plugin\instance name\client`
- 32-bit and 64-bit server side user authentication plugins are found in `$DB2PATH\security\plugin\instance name\server`
Review the permissions of the plugins that are in use:
1) Right-click over the plugin file
2) Choose properties
3)Select the Security tab
4)Review the access for all accounts</t>
  </si>
  <si>
    <t>Users other than the instance owner don't have write privileges.</t>
  </si>
  <si>
    <t>Permissions for All Authentication Plugins has not been secured.</t>
  </si>
  <si>
    <t>5.7</t>
  </si>
  <si>
    <t>If a malicious user has write access to a plugin, they can overwrite it with their own thereby manipulating the authentication and authorization behavior for connecting users.</t>
  </si>
  <si>
    <t>Secure Permissions for All Authentication Plugins. One method to achieve the recommended state is to execute the following: 
To change permissions of a file on Linux:
chmod 755 &lt;file&gt;
To change permissions of a file on Windows:
1) Right-click on the file
2) Choose properties
3) Select the Security tab
4) Grant the Full Control authority to all DB2 administrator accounts
5) Grant only read and execute privileges to all other accounts (revoke any other privileges)</t>
  </si>
  <si>
    <t>DB2v11-151</t>
  </si>
  <si>
    <t>DB2_GRP_LOOKUP Registry Variable (Windows only)</t>
  </si>
  <si>
    <t>The `DB2_GRP_LOOKUP` registry variable specifies which Windows security mechanism is used to enumerate the groups that a user belongs to. Periodic review of this variable is required to ensure that the correct location is being used for group definitions during authentication.</t>
  </si>
  <si>
    <t>Verify that the `DB2_GRP_LOOKUP` registry variable is set to the correct location by running the following command:
DB2set -all</t>
  </si>
  <si>
    <t>The `DB2_GRP_LOOKUP` registry variable is set to the correct location.</t>
  </si>
  <si>
    <t>The `DB2_GRP_LOOKUP` registry variable is not set to the correct location.</t>
  </si>
  <si>
    <r>
      <rPr>
        <b/>
        <sz val="10"/>
        <color rgb="FF000000"/>
        <rFont val="Arial"/>
        <family val="2"/>
      </rPr>
      <t xml:space="preserve">Note: </t>
    </r>
    <r>
      <rPr>
        <sz val="10"/>
        <color indexed="8"/>
        <rFont val="Arial"/>
        <family val="2"/>
      </rPr>
      <t xml:space="preserve">This is test case is for Windows OS only </t>
    </r>
  </si>
  <si>
    <t>5.8</t>
  </si>
  <si>
    <t>Incorrectly configured `DB2_GRP_LOOKUP` registry variable could result in unexpected authorization behavior where a low privileged user could potentially get access to sensitive data.</t>
  </si>
  <si>
    <t>Run the following command to set the DB2_GRP_LOOKUP registry variable to the appropriate location for group lookup:
DB2set DB2_GRP_LOOKUP=&lt;location for group lookup&gt;</t>
  </si>
  <si>
    <t>Set the DB2_GRP_LOOKUP registry variable to the appropriate location for group lookup. One method to achieve the recommended state is to execute the following command(s):
DB2set DB2_GRP_LOOKUP=&lt;location for group lookup&gt;</t>
  </si>
  <si>
    <t>DB2v11-152</t>
  </si>
  <si>
    <t>DB2DOMAINLIST Registry Variable (Windows only)</t>
  </si>
  <si>
    <t>This registry variable is only active is the authentication parameter is set to CLIENT which is not a recommended setting. It is possible to have a user id be represented across multiple domains. Issues could arise when trying to authenticate such a user id. To prevent these issues, a listing of domains should be defined within the `DB2DOMAINLIST` registry variable.
Periodic review of the domain list assigned to the `DB2DOMAINLIST` registry variable helps ensure that non-essential domains do not have unnecessary authorizations.</t>
  </si>
  <si>
    <t>Verify that the `DB2DOMAINLIST` registry variable includes only the appropriate domains by running the following command:
DB2set -all</t>
  </si>
  <si>
    <t>The `DB2DOMAINLIST` registry variable has been set to the appropriate domain.</t>
  </si>
  <si>
    <t>The `DB2DOMAINLIST` registry variable has not been set to the appropriate domain.</t>
  </si>
  <si>
    <t>5.9</t>
  </si>
  <si>
    <t>Incorrectly configured `DB2DOMAINLIST` registry variable could result in unexpected authorization behavior where a low privileged user could potentially get access to sensitive data.</t>
  </si>
  <si>
    <t>Run the following command to set the DB2DOMAINLIST registry variable to the appropriate domains:
DB2set DB2_GRP_LOOKUP=&lt;ordered list of domains separated by comma&gt;</t>
  </si>
  <si>
    <t>Set the DB2DOMAINLIST registry variable to the appropriate domains. One method to achieve the recommended state is to execute the following command(s):
DB2set DB2_GRP_LOOKUP=&lt;ordered list of domains separated by comma&gt;</t>
  </si>
  <si>
    <t>DB2v11-153</t>
  </si>
  <si>
    <t>DB2AUTH Registry Variable</t>
  </si>
  <si>
    <t>The `DB2AUTH` registry variable is used to control various authentication related behaviors in DB2.
The following settings are recommended for this registry variable:
1. Use `DISABLE_CHGPASS` which disables the ability to change a user's password from the client.
2. Use `JCC_ENFORCE_SECMEC` which enforces that the DB2 server does not accept a clear text password security mechanism when using `SERVER_ENCRYPT` authentication type.
3. If `CLIENT` authentication is being used which is not recommended, it is also recommended to set this registry variable to `TRUSTEDCLIENT_SRVENC` and not `TRUSTEDCLIENT_DATAENC`. `TRUSTEDCLIENT_SRVENC` forces untrusted clients to use `SERVER_ENCRYPT` authentication type while `TRUSTEDCLIENT_DATAENC` forces them to use DATA_ENCRYPT.
If `DB2AUTH` is not set to `DISABLE_CHGPASS`, refer to the `DB2CHGPWD_EEE` registry variable section which specifies whether users are able to change passwords through DB2 in a partitioned database environment.</t>
  </si>
  <si>
    <t>Verify that the `DB2AUTH` registry variable is set to the appropriate values by running the following command:
DB2set -all</t>
  </si>
  <si>
    <t>The `DB2AUTH` registry variable is set to the appropriate values.</t>
  </si>
  <si>
    <t>The `DB2AUTH` registry variable is not set to the appropriate values.</t>
  </si>
  <si>
    <t>5.10</t>
  </si>
  <si>
    <t>1. Allowing a client to change a user's password through DB2 commands is not recommended since DB2 may not enforce the expected password change rules. In addition, the password change requests going through DB2 may not be audited as expected.
2. Plain text passwords sent across an unsecure network are exposed and can be intercepted by a malicious user.
3. `DATA_ENCRYPT` is deprecated since it uses DES encryption algorithm which is cryptographically weak. Furthermore, enforcing `SERVER_ENCRYPT` ensures that the user ID and password are encrypted when sent from the client to the server.</t>
  </si>
  <si>
    <t>Run the following command to set the DB2AUTH registry variable to the appropriate values:
DB2set DB2_GRP_LOOKUP=&lt;comma separated values&gt;</t>
  </si>
  <si>
    <t>Set the DB2AUTH registry variable to the appropriate values. One method to achieve the recommended state is to execute the following command(s):
DB2set DB2_GRP_LOOKUP=&lt;comma separated values&gt;</t>
  </si>
  <si>
    <t>DB2v11-154</t>
  </si>
  <si>
    <t>DB2CHGPWD_EEE Registry Variable</t>
  </si>
  <si>
    <t>The `DB2CHGPWD_EEE` registry variable specifies whether users are able to change passwords through DB2 in a partitioned database environment.
It is recommended to set this variable to `NO`.</t>
  </si>
  <si>
    <t>Verify that the `DB2CHGPWD_EEE` registry variable is set to the correct location by running the following command:
DB2set -all</t>
  </si>
  <si>
    <t>The `DB2CHGPWD_EEE` registry variable has been set to NO.</t>
  </si>
  <si>
    <t>The `DB2CHGPWD_EEE` registry variable has not been set to NO.</t>
  </si>
  <si>
    <t>5.11</t>
  </si>
  <si>
    <t>If password management in the partitioned database environment is not centralized, then it could result in a situation where one partition has the updated password for a given user while the rest have the old password which is a security risk.</t>
  </si>
  <si>
    <t xml:space="preserve">Run the following command to set the DB2CHGPWD_EEE registry variable to NO:
DB2set DB2CHGPWD_EEE=NO
</t>
  </si>
  <si>
    <t>Set the DB2CHGPWD_EEE registry variable to NO. One method to achieve the recommended state is to execute the following command(s):
DB2set DB2CHGPWD_EEE=NO</t>
  </si>
  <si>
    <t>DB2v11-155</t>
  </si>
  <si>
    <t>Secure SYSADM Authority</t>
  </si>
  <si>
    <t>The `sysadm_group` parameter defines the system administrator group (`SYSADM`) authority. It is recommended that the `sysadm_group` group contains authorized users only.</t>
  </si>
  <si>
    <t>Perform the following DB2 commands to obtain the value for this setting:
1) Attach to the DB2 instance.
DB2 =&gt; attach to &lt;DB2instance&gt;
2) Run the following command:
DB2 =&gt; get database manager configuration
3)Locate the `sysadm_group` value in the output and ensure the value is not NULL:
(SYSADM_GROUP) = DB2ADM
4)Review the members of the sysadm_group on the operating system.
Linux:
cat /etc/group | grep &lt;sysadm group name&gt;
Windows:
1) Run `compmgmt.msc`
2) Click 'Local Users and Groups'
3) Double click 'Groups'
4) Double click
5) Review group members</t>
  </si>
  <si>
    <t>The SYSADM Authority role has been granted to authorized users only.</t>
  </si>
  <si>
    <t>The SYSADM Authority role has not been granted to authorized users only.</t>
  </si>
  <si>
    <t>6.1</t>
  </si>
  <si>
    <t>6.1.1</t>
  </si>
  <si>
    <t>If an account that possesses this authority is compromised or used in a malicious manner, the confidentiality, integrity, and availability of data in the DB2 instance will be at increased risk.</t>
  </si>
  <si>
    <t xml:space="preserve">Define a valid group name for the SYSADM group.
1) Attach to the DB2 instance.
DB2 =&gt; attach to &lt;DB2instance&gt;
2) Run the following command:
DB2 =&gt; update database manager configuration
using sysadm_group &lt;sys adm group name&gt; </t>
  </si>
  <si>
    <t xml:space="preserve">Secure SYSADM Authority. One method to achieve the recommended state is to execute the following:
Define a valid group name for the SYSADM group.
1) Attach to the DB2 instance.
DB2 =&gt; attach to &lt;DB2instance&gt;
2) Run the following command:
DB2 =&gt; update database manager configuration
using sysadm_group &lt;sys adm group name&gt; </t>
  </si>
  <si>
    <t>DB2v11-156</t>
  </si>
  <si>
    <t>Secure SYSCTRL Authority</t>
  </si>
  <si>
    <t>The `sysctrl_group` parameter defines the system administrator group with system control (`SYSCTRL`) authority. It is recommended that the `sysctrl_group` group contains authorized users only.</t>
  </si>
  <si>
    <t>Perform the following DB2 commands to obtain the value for this setting:
1) Attach to the DB2 instance.
DB2 =&gt; attach to &lt;DB2instance&gt;
2) Run the following command:
DB2 =&gt; get database manager configuration
3)Locate the `sysctrl_group` value in the output and ensure the value is
not `NULL`:
SYSCTRL group name (SYSCTRL_GROUP) = DB2CTRL
4)Review the members of the `sysctrl_group` on the operating system.
*Linux:*
cat /etc/group | grep &lt;sysctrl group name&gt;
*Windows:*
1) Run `compmgmt.msc`
2) Click 'Local Users and Groups'
3)Double click 'Groups'
4)Double click
5)Review group members</t>
  </si>
  <si>
    <t>The SYSCTRL Authority role has been granted to authorized users only.</t>
  </si>
  <si>
    <t>The SYSCTRL Authority role has not been granted to authorized users only.</t>
  </si>
  <si>
    <t>6.1.2</t>
  </si>
  <si>
    <t xml:space="preserve">Define a valid group name for the SYSCTRL group.
1) Attach to the DB2 instance.
DB2 =&gt; attach to &lt;DB2instance&gt;
2) Run the following command:
DB2 =&gt; update dbm cfg using sysctrl_group &lt;sys control group name&gt; </t>
  </si>
  <si>
    <t xml:space="preserve">Secure SYSCTRL Authority. One method to achieve the recommended state is to execute the following: 
Define a valid group name for the SYSCTRL group.
1) Attach to the DB2 instance.
DB2 =&gt; attach to &lt;DB2instance&gt;
2) Run the following command:
DB2 =&gt; update dbm cfg using sysctrl_group &lt;sys control group name&gt; </t>
  </si>
  <si>
    <t>DB2v11-157</t>
  </si>
  <si>
    <t>Secure SYSMAINT Authority</t>
  </si>
  <si>
    <t>The `sysmaint_group` parameter defines the system administrator group that possesses the system maintenance (`SYSMAINT`) authority. It is recommended that the `sysmaint_group` group contains authorized users only.</t>
  </si>
  <si>
    <t>Perform the following DB2 commands to obtain the value for this setting:
1) Attach to the DB2 instance.
DB2 =&gt; attach to &lt;DB2instance&gt;
2) Run the following command:
DB2 =&gt; get database manager configuration
3)Locate the `sysmaint_group` value in the output and ensure the value
is not `NULL`:
SYSMAINT group name (SYSMAINT_GROUP) = DB2MAINT
4)Review the members of the `sysmaint_group` on the operating system.
**Linux:**
cat /etc/group | grep &lt;sysmaint group name&gt;
**Windows:**
1) Run `compmgmt.msc`
2) Click 'Local Users and Groups'
3)Double click 'Groups'
4)Double click
5)Review group members</t>
  </si>
  <si>
    <t>The sysmaint_group role has been granted to authorized users only.</t>
  </si>
  <si>
    <t>The `sysmaint_group` role has not been granted to authorized users only.</t>
  </si>
  <si>
    <t>6.1.3</t>
  </si>
  <si>
    <t xml:space="preserve">Define a valid group name for the SYSMAINT group.
1) Attach to the DB2 instance.
DB2 =&gt; attach to &lt;DB2instance&gt;
2) Run the following command:
DB2 =&gt; update database manager configuration 
using sysmaint_group &lt;sys maintenance group name&gt; </t>
  </si>
  <si>
    <t xml:space="preserve">Secure SYSMAINT Authority. One method to achieve the recommended state is to execute the following:
Define a valid group name for the SYSMAINT group.
1) Attach to the DB2 instance.
DB2 =&gt; attach to &lt;DB2instance&gt;
2) Run the following command:
DB2 =&gt; update database manager configuration 
using sysmaint_group &lt;sys maintenance group name&gt; </t>
  </si>
  <si>
    <t>To close this finding, please provide a screenshot showing the  sysmaint_group role has been granted to authorized users only with the agency's CAP.</t>
  </si>
  <si>
    <t>DB2v11-158</t>
  </si>
  <si>
    <t>Secure SYSMON Authority</t>
  </si>
  <si>
    <t>The `sysmon_group` parameter defines the operating system groups with system monitor (`SYSMON`) authority. It is recommended that the `sysmon_group` group contain authorized users only.</t>
  </si>
  <si>
    <t>Perform the following DB2 commands to obtain the value for this setting:
1) Attach to the DB2 instance.
DB2 =&gt; attach to &lt;DB2instance&gt;
2) Run the following command:
DB2 =&gt; get database manager configuration
3)Locate the `sysmon_group` value in the output and ensure the value is not `NULL`:
SYSMON group name (SYSMON_GROUP) = DB2MON
4)Review the members of the `sysmon_group` on the operating system.
**Linux:**
cat /etc/group | grep &lt;sysmon group name&gt;
**Windows:**
1) Run `compmgmt.msc`
2) Click 'Local Users and Groups'
3)Double click 'Groups'
4)Double click
5)Review group members</t>
  </si>
  <si>
    <t>The sysmon_group role has been granted to authorized users only.</t>
  </si>
  <si>
    <t>The `sysmon_group` role has not been granted to authorized users only.</t>
  </si>
  <si>
    <t>6.1.4</t>
  </si>
  <si>
    <t>Define a valid group name for the SYSMON group.
1) Attach to the DB2 instance.
DB2 =&gt; attach to &lt;DB2instance&gt;
2) Run the following command:
DB2 =&gt; update database manager configuration
using sysmon_group &lt;sys monitor group name&gt;</t>
  </si>
  <si>
    <t>Secure SYSMON Authority. One method to achieve the recommended state is to execute the following: 
Define a valid group name for the SYSMON group.
1) Attach to the DB2 instance.
DB2 =&gt; attach to &lt;DB2instance&gt;
2) Run the following command:
DB2 =&gt; update database manager configuration
using sysmon_group &lt;sys monitor group name&gt;</t>
  </si>
  <si>
    <t>To close this finding, please provide a screenshot showing the sysmon_group role has been granted to authorized users only with the agency's CAP.</t>
  </si>
  <si>
    <t>DB2v11-159</t>
  </si>
  <si>
    <t>Secure SECADM Authority</t>
  </si>
  <si>
    <t>The `SECADM` (security administrator) role grants the authority to create, alter (where applicable), and drop roles, trusted contexts, audit policies, security label components, security policies and security labels. It is also the authority required to grant and revoke roles, security labels and exemptions, and the `SETSESSIONUSER` privilege. `SECADM` authority has no inherent privilege to access data stored in tables. It is recommended that the `SECADM` role be granted to authorized users only.</t>
  </si>
  <si>
    <t>Perform the following DB2 commands to obtain the value for this setting:
1) Connect to the DB2 database.
 DB2 =&gt; connect to &lt;dbname&gt;
2) Run the following command:
 DB2 =&gt; select distinct grantee, granteetype from syscat.dbauth
 where securityadmauth = 'Y'
3) Review the list of users, groups, and roles in the above output to ensure only approved users, groups, and roles are assigned.</t>
  </si>
  <si>
    <t>The secadm role has been granted to authorized users only.</t>
  </si>
  <si>
    <t>The secadm role has not been granted to authorized users only.</t>
  </si>
  <si>
    <t>6.1.5</t>
  </si>
  <si>
    <t xml:space="preserve">Revoke this permission from any unauthorized users.
1) Connect to the DB2 database.
DB2 =&gt; connect to &lt;dbname&gt;
2) Run the following command:
DB2 =&gt; REVOKE SECADM ON DATABASE FROM USER &lt;username&gt; </t>
  </si>
  <si>
    <t xml:space="preserve">Secure SECADM Authority. One method to achieve the recommended state is to execute the following: 
Revoke this permission from any unauthorized users.
1) Connect to the DB2 database.
DB2 =&gt; connect to &lt;dbname&gt;
2) Run the following command:
DB2 =&gt; REVOKE SECADM ON DATABASE FROM USER &lt;username&gt; </t>
  </si>
  <si>
    <t>To close this finding, please provide a screenshot showing the secadm role has been granted to authorized users only with the agency's CAP.</t>
  </si>
  <si>
    <t>DB2v11-160</t>
  </si>
  <si>
    <t>Secure DBADM Authority</t>
  </si>
  <si>
    <t>The `DBADM` (database administration) role grants the authority to a user to perform administrative tasks on a specific database. It is recommended that the `DBADM` role be granted to authorized users only.</t>
  </si>
  <si>
    <t>Perform the following DB2 commands to obtain the value for this setting:
1) Connect to the DB2 database.
DB2 =&gt; connect to &lt;dbname&gt;
2) Run the following command:
DB2 =&gt; select distinct grantee, granteetype from syscat.dbauth
where dbadmauth = 'Y'
3) Review the list of users, groups, and roles in the above output to ensure only approved users, groups, and roles are assigned.</t>
  </si>
  <si>
    <t>The Secure DBADM Authority role has been granted to authorized users only.</t>
  </si>
  <si>
    <t>The Secure DBADM Authority role has not been granted to authorized users only.</t>
  </si>
  <si>
    <t>6.1.6</t>
  </si>
  <si>
    <t>If an account that possesses this authority is compromised or used in a malicious manner, the confidentiality, integrity, and availability of data in the database will be at increased risk.</t>
  </si>
  <si>
    <t>Revoke this permission from any unauthorized users.
1) Connect to the DB2 database.
DB2 =&gt; connect to &lt;dbname&gt;
2) Run the following command:
DB2 =&gt; REVOKE DBADM ON DATABASE FROM USER &lt;username&gt;</t>
  </si>
  <si>
    <t xml:space="preserve">Secure DBADM Authority. One method to achieve the recommended state is to execute the following:
Revoke this permission from any unauthorized users.
1) Connect to the DB2 database.
DB2 =&gt; connect to &lt;dbname&gt;
2) Run the following command:
DB2 =&gt; REVOKE DBADM ON DATABASE FROM USER &lt;username&gt; </t>
  </si>
  <si>
    <t>To close this finding, please provide a screenshot showing the Secure DBADM Authority role has been granted to authorized users only with the agency's CAP.</t>
  </si>
  <si>
    <t>DB2v11-161</t>
  </si>
  <si>
    <t>Secure SQLADM Authority</t>
  </si>
  <si>
    <t>The `SQLADM` authority is required to monitor, tune, and alter SQL statements.</t>
  </si>
  <si>
    <t>1) Run the following command:
DB2 =&gt; select distinct grantee, granteetype from syscat.dbauth
where sqladmauth = 'Y'
2) Review the list of users, groups, and roles in the above output to ensure only approved users, groups, and roles are assigned.</t>
  </si>
  <si>
    <t>The SQLADM authority has been granted to authorized users only.</t>
  </si>
  <si>
    <t>The SQLADM authority has not been granted to authorized users only.</t>
  </si>
  <si>
    <t>6.1.7</t>
  </si>
  <si>
    <t>The `SQLADM` authority can `CREATE`, `SET`, `FLUSH`, `DROP EVENT MONITORS` and perform `RUNSTATS` and `REORG INDEXES` and `TABLES`. `SQLADM` can be granted to users, groups, or roles or `PUBLIC`. `SQLADM` authority is a subset of the `DBADM` authority and can be granted by the `SECADM` authority.</t>
  </si>
  <si>
    <t xml:space="preserve">Revoke SQLADM authority from any unauthorized users.
DB2 =&gt; REVOKE SQLADM ON DATABASE FROM USER &lt;username&gt;
</t>
  </si>
  <si>
    <t xml:space="preserve">Secure SQLADM Authority. One method to achieve the recommended state is to execute the following:
Revoke SQLADM authority from any unauthorized users.
DB2 =&gt; REVOKE SQLADM ON DATABASE FROM USER &lt;username&gt; </t>
  </si>
  <si>
    <t>To close this finding, please provide a screenshot showing the SQLADM authority has been granted to authorized users only with the agency's CAP.</t>
  </si>
  <si>
    <t>DB2v11-162</t>
  </si>
  <si>
    <t>Secure DATAACCESS Authority</t>
  </si>
  <si>
    <t>Grants the authority to access data. The DATAACCESS authority allows the grantee to leverage `DML` level commands i.e. `SELECT`, `INSERT`, `UPDATE`, `DELETE`, `LOAD`, and `EXECUTE` any package or routine.
The `DATAACCESS` authority cannot be granted to `PUBLIC`.</t>
  </si>
  <si>
    <t>1) Run the following command:
DB2 =&gt; select distinct grantee, granteetype from syscat.dbauth
where dataaccessauth = 'Y'
2) Review the list of users, groups, and roles in the above output to ensure only approved users, groups, and roles are assigned.</t>
  </si>
  <si>
    <t>The DATAACCESS authority  has been granted to authorized users only.</t>
  </si>
  <si>
    <t>The DATAACCESS authority  has not been granted to authorized users only.</t>
  </si>
  <si>
    <t>HAC11
HAC31</t>
  </si>
  <si>
    <t>HAC11: User access was not established with concept of least privilege
HAC31: The database public users has improper access to data and/or resources</t>
  </si>
  <si>
    <t>6.1.8</t>
  </si>
  <si>
    <t>The `DATAACCESS` authority gives the grantee read access and also control over manipulating the data. `DATAACCESS` can be granted to users, groups, or roles, but not `PUBLIC`. `DATAACCESS` authority is a subset of the `DBADM` authority and can be granted by the `SECADM` authority.</t>
  </si>
  <si>
    <t>Revoke DATAACCESS authority from any unauthorized users.
DB2 =&gt; REVOKE DATAACCESS ON DATABASE FROM USER &lt;username&gt;</t>
  </si>
  <si>
    <t>Secure DATAACCESS Authority. One method to achieve the recommended state is to execute the following:
Revoke DATAACCESS authority from any unauthorized users. 
DB2 =&gt; REVOKE DATAACCESS ON DATABASE FROM USER &lt;username&gt;</t>
  </si>
  <si>
    <t>To close this finding, please provide a screenshot showing the DATAACCESS authority is not granted to PUBLIC. All users listed are authorized with the agency's CAP.</t>
  </si>
  <si>
    <t>DB2v11-163</t>
  </si>
  <si>
    <t>Secure ACCESSCTRL Authority</t>
  </si>
  <si>
    <t>`ACCESSCTRL` authority is the authority required to grant and revoke privileges on objects within a specific database. Some of these privileges include `BINDADD`, `CONNECT`, `CREATETAB`, `CREATE_EXTERNAL_ROUTINE`, `LOAD`, and `QUIESCE_CONNECT`. It has no inherent privilege to access data stored in tables, except the catalog tables and views.
The `ACCESSCTRL` authority cannot be granted to `PUBLIC`.</t>
  </si>
  <si>
    <t>1) Run the following command:
DB2 =&gt; select distinct grantee, granteetype from syscat.dbauth
where accessctrlauth = 'Y'
2) Review the list of users, groups, and roles in the above output to ensure only approved users, groups, and roles are assigned.</t>
  </si>
  <si>
    <t>The ACCESSCTRL authority has been granted to authorized users only.</t>
  </si>
  <si>
    <t>The ACCESSCTRL authority has not been granted to authorized users only.</t>
  </si>
  <si>
    <t xml:space="preserve">HAC11: User access was not established with concept of least privilege
HAC31: The database public users has improper access to data and/or resources
</t>
  </si>
  <si>
    <t>6.1.9</t>
  </si>
  <si>
    <t>The `ACCESSCTRL` authority gives the grantee access control to a specified database. With this authority, the grantee can grant/revoke privileges to other users. `ACCESSCTRL` can be granted to users, groups, or roles, but not `PUBLIC`. `ACCESSCTRL` authority can only be granted by the `SECADM` authority.</t>
  </si>
  <si>
    <t>Revoke ACCESSCTRL authority from any unauthorized users.
DB2 =&gt; REVOKE ACCESSCTRL ON DATABASE FROM USER &lt;username&gt;</t>
  </si>
  <si>
    <t>Secure ACCESSCTRL Authority. One method to achieve the recommended state is to execute the following: 
Revoke ACCESSCTRL authority from any unauthorized users.
DB2 =&gt; REVOKE ACCESSCTRL ON DATABASE FROM USER &lt;username&gt;</t>
  </si>
  <si>
    <t>To close this finding, please provide a screenshot showing the ACCESSCTRL authority is not granted to PUBLIC. All users listed are authorized with the agency's CAP.</t>
  </si>
  <si>
    <t>DB2v11-164</t>
  </si>
  <si>
    <t>Secure WLMADM Authority</t>
  </si>
  <si>
    <t>The `WLMADM` authority manages workload objects for a database. Holders of DBADM authority implicitly also hold `WLMADM` authority.</t>
  </si>
  <si>
    <t>1) Run the following command:
DB2 =&gt; select distinct grantee, granteetype from syscat.dbauth
where wlmadmauth = 'Y'
2) Determine if the grantee(s) are correctly set.</t>
  </si>
  <si>
    <t>All users listed are authorized to use the WLMADM authority.</t>
  </si>
  <si>
    <t>The WLMADM role is granted to users without a need.</t>
  </si>
  <si>
    <t>6.1.10</t>
  </si>
  <si>
    <t>The `WLMADM` authority enables creating, altering, dropping, commenting, granting, and revoking access to workload objects for a database.</t>
  </si>
  <si>
    <t>Revoke any user who should NOT have WLMADM authority:
DB2 =&gt; REVOKE WLMADM ON DATABASE FROM USER &lt;username&gt;</t>
  </si>
  <si>
    <t>Secure WLMADM Authority. One method to achieve the recommended state is to execute the following:
Revoke any user who should NOT have WLMADM authority:
DB2 =&gt; REVOKE WLMADM ON DATABASE FROM USER &lt;username&gt;</t>
  </si>
  <si>
    <t>To close this finding, please provide a screenshot showing all users listed are authorized to use the WLMADM authority with the agency's CAP.</t>
  </si>
  <si>
    <t>DB2v11-165</t>
  </si>
  <si>
    <t>Secure CREATAB Authority</t>
  </si>
  <si>
    <t>The `CREATAB` (create table) role grants the authority to a user to create tables within a specific database. It is recommended that the `CREATAB` role be granted to authorized users only.</t>
  </si>
  <si>
    <t>Perform the following DB2 commands to obtain the value for this setting:
1) Connect to the DB2 database.
DB2 =&gt; connect to &lt;dbname&gt;
2) Run the following command:
DB2 =&gt; select distinct grantee, granteetype from syscat.dbauth
 where creatabauth = 'Y'
3) Review the list of users, groups, and roles in the above output to ensure only approved users, groups, and roles are assigned.</t>
  </si>
  <si>
    <t>All users listed are authorized to use the CREATAB authority.</t>
  </si>
  <si>
    <t>The CREATAB role is granted to users without a need.</t>
  </si>
  <si>
    <t>6.1.11</t>
  </si>
  <si>
    <t>Review all users that have access to this authority to avoid the addition of unnecessary and/or inappropriate users.</t>
  </si>
  <si>
    <t xml:space="preserve">Revoke this permission from any unauthorized users.
1) Connect to the DB2 database.
DB2 =&gt; connect to &lt;dbname&gt;
2) Run the following command:
DB2 =&gt; REVOKE CREATAB ON DATABASE FROM USER &lt;username&gt; </t>
  </si>
  <si>
    <t xml:space="preserve">Secure CREATAB Authority. One method to achieve the recommended state is to execute the following: 
Revoke this permission from any unauthorized users.
1) Connect to the DB2 database.
DB2 =&gt; connect to &lt;dbname&gt;
2) Run the following command:
DB2 =&gt; REVOKE CREATAB ON DATABASE FROM USER &lt;username&gt; </t>
  </si>
  <si>
    <t>To close this finding, please provide a screenshot showing the all users listed are authorized to use the CREATAB authority with the agency's CAP.</t>
  </si>
  <si>
    <t>DB2v11-166</t>
  </si>
  <si>
    <t>Secure BINDADD Authority</t>
  </si>
  <si>
    <t>The `BINDADD` (bind application) role grants the authority to a user to create packages on a specific database. It is recommended that the `BINDADD` role be granted to authorized users only.</t>
  </si>
  <si>
    <t>Perform the following DB2 commands to obtain the value for this setting:
1) Connect to the DB2 database.
DB2 =&gt; connect to &lt;dbname&gt;
2) Run the following command:
DB2 =&gt; select distinct grantee, granteetype from syscat.dbauth
where bindaddauth = 'Y'
3) Review the list of users, groups, and roles in the above output to ensure only approved users, groups, and roles are assigned.</t>
  </si>
  <si>
    <t>All users listed are authorized to use the BINDADD role.</t>
  </si>
  <si>
    <t>The BINDADD role is granted to users without a need.</t>
  </si>
  <si>
    <t>6.1.12</t>
  </si>
  <si>
    <t xml:space="preserve">Revoke this permission from any unauthorized users.
1) Connect to the DB2 database.
DB2 =&gt; connect to &lt;dbname&gt;
2) Run the following command:
DB2 =&gt; REVOKE BINDADD ON DATABASE FROM USER &lt;username&gt; </t>
  </si>
  <si>
    <t xml:space="preserve">Secure BINDADD Authority. One method to achieve the recommended state is to execute the following: 
Revoke this permission from any unauthorized users.
1) Connect to the DB2 database.
DB2 =&gt; connect to &lt;dbname&gt;
2) Run the following command:
DB2 =&gt; REVOKE BINDADD ON DATABASE FROM USER &lt;username&gt; </t>
  </si>
  <si>
    <t>To close this finding, please provide a screenshot showing all users listed are authorized to use the BINDADD role with the agency's CAP.</t>
  </si>
  <si>
    <t>DB2v11-167</t>
  </si>
  <si>
    <t>Secure CONNECT Authority</t>
  </si>
  <si>
    <t>The `CONNECT` role grants the authority to a user to connect to mainframe and midrange databases from Windows, Unix, and Linux operating systems. It is recommended that the `CONNECT` role be granted to authorized users only.</t>
  </si>
  <si>
    <t>Perform the following DB2 commands to obtain the value for this setting:
1) Connect to the DB2 database.
DB2 =&gt; connect to &lt;dbname&gt;
2) Run the following command:
DB2 =&gt; select distinct grantee, granteetype from syscat.dbauth
where connectauth = 'Y'
3) Review the list of users, groups, and roles in the above output to ensure only approved users, groups, and roles are assigned.</t>
  </si>
  <si>
    <t>All users listed are authorized to use the CONNECT role.</t>
  </si>
  <si>
    <t>The CONNECT role is granted to users without a need.</t>
  </si>
  <si>
    <t>6.1.13</t>
  </si>
  <si>
    <t>All users that have access to this authority should be regularly reviewed.</t>
  </si>
  <si>
    <t>Revoke this permission from any unauthorized users.
1) Connect to the DB2 database.
DB2 =&gt; connect to &lt;dbname&gt;
2) Run the following command:
DB2 =&gt; REVOKE CONNECT ON DATABASE FROM USER &lt;username&gt;</t>
  </si>
  <si>
    <t>Secure CONNECT Authority. One method to achieve the recommended state is to execute the following:
Revoke this permission from any unauthorized users.
1) Connect to the DB2 database.
DB2 =&gt; connect to &lt;dbname&gt;
2) Run the following command:
DB2 =&gt; REVOKE CONNECT ON DATABASE FROM USER &lt;username&gt;</t>
  </si>
  <si>
    <t>To close this finding, please provide a screenshot showing all users listed are authorized to use the CONNECT role with the agency's CAP.</t>
  </si>
  <si>
    <t>DB2v11-168</t>
  </si>
  <si>
    <t>Secure LOAD Authority</t>
  </si>
  <si>
    <t>The `LOAD` role grants the authority to a user to load data into tables. It is recommended that the `LOAD` role be granted to authorized users only.</t>
  </si>
  <si>
    <t>Perform the following DB2 commands to obtain the value for this setting:
1) Connect to the DB2 database.
 DB2 =&gt; connect to &lt;dbname&gt;
2) Run the following command:
 DB2 =&gt; select distinct grantee, granteetype from syscat.dbauth
 where loadauth = 'Y'
3) Review the list of users, groups, and roles in the above output to ensure only approved users, groups, and roles are assigned.</t>
  </si>
  <si>
    <t>All users listed are authorized to use the LOAD role.</t>
  </si>
  <si>
    <t>The LOAD role is granted to users without a need.</t>
  </si>
  <si>
    <t>6.1.14</t>
  </si>
  <si>
    <t xml:space="preserve">Revoke this permission from any unauthorized users.
1) Connect to the DB2 database.
DB2 =&gt; connect to &lt;dbname&gt;
2) Run the following command:
DB2 =&gt; REVOKE LOAD ON DATABASE FROM USER &lt;username&gt; </t>
  </si>
  <si>
    <t xml:space="preserve">Secure LOAD Authority. One method to achieve the recommended state is to execute the following:
Revoke this permission from any unauthorized users.
1) Connect to the DB2 database.
DB2 =&gt; connect to &lt;dbname&gt;
2) Run the following command:
DB2 =&gt; REVOKE LOAD ON DATABASE FROM USER &lt;username&gt; </t>
  </si>
  <si>
    <t>To close this finding, please provide a screenshot showing all users listed are authorized to use the LOAD role with the agency's CAP.</t>
  </si>
  <si>
    <t>DB2v11-169</t>
  </si>
  <si>
    <t>Secure EXTERNALROUTINE Authority</t>
  </si>
  <si>
    <t>The `EXTERNALROUTINE` authority grants a user the privilege to create user-defined functions and procedures in a specific database.</t>
  </si>
  <si>
    <t>Perform the following DB2 commands to obtain the value for this setting:
1) Connect to the DB2 database.
DB2 =&gt; connect to &lt;dbname&gt;
2) Run the following command:
DB2 =&gt; select distinct grantee, granteetype from syscat.dbauth
where externalroutineauth = 'Y'
3) Review the list of users, groups, and roles in the above output to ensure only approved users, groups, and roles are assigned.</t>
  </si>
  <si>
    <t>Review the list of users in the above output to ensure only approved users are assigned.</t>
  </si>
  <si>
    <t>The EXTERNALROUTINE role is granted to users without a need.</t>
  </si>
  <si>
    <t>6.1.15</t>
  </si>
  <si>
    <t>All users with this authority should be regularly reviewed and approved.</t>
  </si>
  <si>
    <t xml:space="preserve">Revoke this permission from any unauthorized users.
1) Connect to the DB2 database.
DB2 =&gt; connect to &lt;dbname&gt;
2) Run the following command:
DB2 =&gt; REVOKE CREATE_EXTERNAL_ROUTINE ON DATABASE
FROM USER &lt;username&gt;
 </t>
  </si>
  <si>
    <t>Secure EXTERNALROUTINE Authority. One method to achieve the recommended state is to execute the following: 
Revoke this permission from any unauthorized users.
1) Connect to the DB2 database.
DB2 =&gt; connect to &lt;dbname&gt;
2) Run the following command:
DB2 =&gt; REVOKE CREATE_EXTERNAL_ROUTINE ON DATABASE
FROM USER &lt;username&gt;</t>
  </si>
  <si>
    <t>DB2v11-170</t>
  </si>
  <si>
    <t>Secure QUIESCECONNECT Authority</t>
  </si>
  <si>
    <t>The `QUIESCECONNECT` role grants the authority to a user to access a database even in the quiesced state.</t>
  </si>
  <si>
    <t>Perform the following DB2 commands to obtain the value for this setting:
1) Connect to the DB2 database.
DB2 =&gt; connect to &lt;dbname&gt;
2) Run the following command:
DB2 =&gt; select distinct grantee, granteetype from syscat.dbauth
where quiesceconnectauth = 'Y'
3) Review the list of users, groups, and roles in the above output to ensure only approved users, groups, and roles are assigned.</t>
  </si>
  <si>
    <t>The QUIESECONNECT role is granted to users without a need.</t>
  </si>
  <si>
    <t>6.1.16</t>
  </si>
  <si>
    <t>It is recommended that the `QUIESCECONNECT` role be granted to authorized users only.</t>
  </si>
  <si>
    <t>1) Connect to the DB2 database.
DB2 =&gt; connect to &lt;dbname&gt;
2) Run the following command:
DB2 =&gt; REVOKE QUIESCE_CONNECT ON DATABASE FROM USER &lt;username&gt;</t>
  </si>
  <si>
    <t>Secure QUIESCECONNECT Authority. One method to achieve the recommended state is to execute the following: 
1) Connect to the DB2 database.
DB2 =&gt; connect to &lt;dbname&gt;
2) Run the following command:
DB2 =&gt; REVOKE QUIESCE_CONNECT ON DATABASE FROM USER &lt;username&gt;</t>
  </si>
  <si>
    <t>DB2v11-171</t>
  </si>
  <si>
    <t>Secure SETSESSIONUSER Privilege</t>
  </si>
  <si>
    <t>The `SETSESSIONUSER` privilege allows one user to switch the session authorization ID of the connection to another user. This allows one user to run SQL statements as another user. It is recommended that Trusted Context be used as a stronger assertion of user identity where such a feature is required.</t>
  </si>
  <si>
    <t>Perform the following DB2 commands to obtain the value for this setting:
1) Connect to the DB2 database.
DB2 =&gt; connect to &lt;dbname&gt;
2) Run the following command:
DB2 =&gt; select distinct trustedid, trustedidtype, surrogateauthid,
surrogateauthidtype from syscat.surrogateauthids
3) Review the list of users, groups, and roles in the above output to ensure only approved users, groups, and roles are assigned.</t>
  </si>
  <si>
    <t>The SETSESSIONUSER Privilege is granted to authorized users only.</t>
  </si>
  <si>
    <t>The SETSESSIONUSER Privilege is not granted to authorized users only.</t>
  </si>
  <si>
    <t>6.1.17</t>
  </si>
  <si>
    <t>A user can switch their identity to another user for whom they have been authorized and run SQL statements as that user.</t>
  </si>
  <si>
    <t>Revoke this permission from any unauthorized users.
1) Connect to the DB2 database.
DB2 =&gt; connect to &lt;dbname&gt;
2) Run the following command:
DB2 =&gt; REVOKE SETSESSIONUSER ON &lt;authid&gt; FROM &lt;authid&gt;</t>
  </si>
  <si>
    <t>Secure SETSESSIONUSER Privilege. One method to achieve the recommended state is to execute the following:
1) Connect to the DB2 database.
DB2 =&gt; connect to &lt;dbname&gt;
2) Run the following command:
DB2 =&gt; REVOKE SETSESSIONUSER ON &lt;authid&gt; FROM &lt;authid&gt;</t>
  </si>
  <si>
    <t>To close this finding, please provide a screenshot showing the SETSESSIONUSER Privilege is granted to authorized users only with the agency's CAP.</t>
  </si>
  <si>
    <t>DB2v11-172</t>
  </si>
  <si>
    <t>Secure SCHEMAADM Authority</t>
  </si>
  <si>
    <t>The `SCHEMAADM` (schema administration) role grants the authority to a user to perform administrative tasks on a specific schema. It is recommended that the `SCHEMAADM` authority be granted to authorized users only.</t>
  </si>
  <si>
    <t>Perform the following DB2 commands to obtain the value for this setting:
1) Connect to the DB2 database.
DB2 =&gt; connect to &lt;dbname&gt;
2) Run the following command:
DB2 =&gt; select distinct schemaname, grantee, granteetype
from syscat.schemaauth where schemaadmauth = 'Y'
3) Review the list of users, groups, and roles in the above output to ensure only approved users, groups, and roles are assigned.</t>
  </si>
  <si>
    <t>The SCHEMAADM Authority is granted to authorized users only.</t>
  </si>
  <si>
    <t>The SCHEMAADM Authority is not granted to authorized users only.</t>
  </si>
  <si>
    <t>6.1.18</t>
  </si>
  <si>
    <t xml:space="preserve">Revoke this permission from any unauthorized users.
1) Connect to the DB2 database.
DB2 =&gt; connect to &lt;dbname&gt;
2) Run the following command:
DB2 =&gt; REVOKE SCHEMAADM ON SCHEMA &lt;schema&gt; FROM USER &lt;username&gt; </t>
  </si>
  <si>
    <t xml:space="preserve">Secure SCHEMAADM Authority. One method to achieve the recommended state is to execute the following: 
1) Connect to the DB2 database.
DB2 =&gt; connect to &lt;dbname&gt;
2) Run the following command:
DB2 =&gt; REVOKE SCHEMAADM ON SCHEMA &lt;schema&gt; FROM USER &lt;username&gt; </t>
  </si>
  <si>
    <t>To close this finding, please provide a screenshot showing the SCHEMAADM Authority is granted to authorized users only with the agency's CAP.</t>
  </si>
  <si>
    <t>DB2v11-173</t>
  </si>
  <si>
    <t>Secure Schema ACCESSCTRL Authority</t>
  </si>
  <si>
    <t>The Schema `ACCESSCTLR` authority allows a user grant and revoke privileges within a specific schema. It is recommended that the Schema `ACCESSCTRL` authority be granted to authorized users only.</t>
  </si>
  <si>
    <t>Perform the following DB2 commands to obtain the value for this setting:
1) Connect to the DB2 database.
DB2 =&gt; connect to &lt;dbname&gt;
2) Run the following command:
DB2 =&gt; select distinct schemaname, grantee, granteetype
from syscat.schemaauth where accessctrl = 'Y'
3) Review the list of users, groups, and roles in the above output to ensure only approved users, groups, and roles are assigned.</t>
  </si>
  <si>
    <t>The Schema ACCESSCTRL Authority is granted to authorized users only.</t>
  </si>
  <si>
    <t>The Schema ACCESSCTRL Authority is not granted to authorized users only.</t>
  </si>
  <si>
    <t>6.1.19</t>
  </si>
  <si>
    <t xml:space="preserve">Revoke this permission from any unauthorized users.
1) Connect to the DB2 database.
DB2 =&gt; connect to &lt;dbname&gt;
2) Run the following command:
DB2 =&gt; REVOKE ACCESSCTRL ON SCHEMA &lt;schema&gt; FROM USER &lt;username&gt; </t>
  </si>
  <si>
    <t xml:space="preserve">Secure Schema ACCESSCTRL Authority. One method to achieve the recommended state is to execute the following: 
1) Connect to the DB2 database.
DB2 =&gt; connect to &lt;dbname&gt;
2) Run the following command:
DB2 =&gt; REVOKE ACCESSCTRL ON SCHEMA &lt;schema&gt; FROM USER &lt;username&gt; </t>
  </si>
  <si>
    <t>To close this finding, please provide a screenshot showing the Schema ACCESSCTRL Authority is granted to authorized users only with the agency's CAP.</t>
  </si>
  <si>
    <t>DB2v11-174</t>
  </si>
  <si>
    <t>Secure Schema DATAACCESS Authority</t>
  </si>
  <si>
    <t>The Schema `DATAACCESS` authority allows the user to leverage DML level commands i.e. `SELECT`, `INSERT`, `UPDATE`, `DELETE`, `LOAD`, and `EXECUTE` any package or routine within a schema. It is recommended that the Schema `DATAACCESS` authority be granted to authorized users only.</t>
  </si>
  <si>
    <t>Perform the following DB2 commands to obtain the value for this setting:
1) Connect to the DB2 database.
DB2 =&gt; connect to &lt;dbname&gt;
2) Run the following command:
DB2 =&gt; select distinct schemaname, grantee, granteetype
from syscat.schemaauth where dataaccessauth = 'Y'
3) Review the list of users, groups, and roles in the above output to ensure only approved users, groups, and roles are assigned.</t>
  </si>
  <si>
    <t>The Schema DATAACCESS Authority is granted to authorized users only.</t>
  </si>
  <si>
    <t>The Schema DATAACCESS Authority is not granted to authorized users only.</t>
  </si>
  <si>
    <t>6.1.20</t>
  </si>
  <si>
    <t xml:space="preserve">Revoke this permission from any unauthorized users.
1) Connect to the DB2 database.
DB2 =&gt; connect to &lt;dbname&gt;
2) Run the following command:
DB2 =&gt; REVOKE DATAACCESSAUTH ON SCHEMA &lt;schema&gt; FROM USER &lt;username&gt;
 </t>
  </si>
  <si>
    <t>Secure Schema DATAACCESS Authority. One method to achieve the recommended state is to execute the following: 
1) Connect to the DB2 database.
DB2 =&gt; connect to &lt;dbname&gt;
2) Run the following command:
DB2 =&gt; REVOKE DATAACCESSAUTH ON SCHEMA &lt;schema&gt; FROM USER &lt;username&gt;</t>
  </si>
  <si>
    <t>To close this finding, please provide a screenshot showing the Schema DATAACCESS Authority is granted to authorized users only with the agency's CAP.</t>
  </si>
  <si>
    <t>DB2v11-175</t>
  </si>
  <si>
    <t>Review Users, Groups, and Roles</t>
  </si>
  <si>
    <t>With row and column access control, individuals are permitted access to only the subset of data that is required to perform their job tasks. Periodic review of these individuals is crucial when trying to keep data secure. As business needs move forward, requirements behind accessing the data may change, leading to a revision in security policy. By inspecting the list of users, groups, and roles, you are identifying excessive privileges that could pose possible security threats within your infrastructure.</t>
  </si>
  <si>
    <t>1) Review the users within your database environment:
Linux:
cat /etc/passwd
Windows:
1) Run `compmgmt.msc`
2) Click 'Local Users and Groups'
3)Double click 'Users'
4)Review users
2) Review the groups within your database environment:
Linux:
cat /etc/group
Windows:
1) Run `compmgmt.msc`
2) Click 'Local Users and Groups'
3)Double click 'Groups'
4)Review groups
3) Review the roles and role members within your database environment:
1) Connect to DB2 database:
DB2 =&gt; connect to &lt;dbname&gt;
2) Run the command:
DB2 =&gt; select rolename, grantee from syscat.roleauth
where grantortype &lt;&gt; 'S'</t>
  </si>
  <si>
    <t>Users, Groups, and Roles are set to the least access necessary.</t>
  </si>
  <si>
    <t>Users, Groups, and Roles have excessive permissions.</t>
  </si>
  <si>
    <t>6.2</t>
  </si>
  <si>
    <t>6.2.1</t>
  </si>
  <si>
    <t>If a user (either by himself or part of a group or role) is no longer required access to the data that is protected by row and column access controls, allowing that individual to maintain access allows that individual to compromise the confidentiality, integrity, and/or availability of the data in the DB2 instance.</t>
  </si>
  <si>
    <t>1) To remove users from your database environment:
Linux:
userdel -r &lt;user name&gt;
Windows:
1) Run compmgmt.msc
2) Click 'Local Users and Groups'
3) Double click 'Users'
4) Right-click on
5) Select 'Delete'
2) To remove groups from your database environment:
Linux:
groupdel -r &lt;group name&gt;
Windows:
1) Run compmgmt.msc
2) Click 'Local Users and Groups'
3) Double click 'Groups'
4) Right-click on
5) Select 'Delete'
3) To remove roles or role members from your database environment: 
1) Connect to DB2 database:
DB2 =&gt; connect to &lt;dbname&gt;
 2) To remove role members from roles:
DB2 =&gt; revoke role &lt;role name&gt; from &lt;userroup/role member&gt;
3) To remove roles:
DB2 =&gt; drop role &lt;role name&gt;</t>
  </si>
  <si>
    <t>Review Users, Groups, and Roles, and remove unnecessary access. One method to achieve the recommended state is to execute the following: 
1) To remove users from your database environment:
Linux:
userdel -r &lt;user name&gt;
Windows:
1) Run compmgmt.msc
2) Click 'Local Users and Groups'
3) Double click 'Users'
4) Right-click on
5) Select 'Delete'
2) To remove groups from your database environment:
Linux:
groupdel -r &lt;group name&gt;
Windows:
1) Run compmgmt.msc
2) Click 'Local Users and Groups'
3) Double click 'Groups'
4) Right-click on
5) Select 'Delete'
3) To remove roles or role members from your database environment: 
1) Connect to DB2 database:
DB2 =&gt; connect to &lt;dbname&gt;
 2) To remove role members from roles:
DB2 =&gt; revoke role &lt;role name&gt; from &lt;userroup/role member&gt;
3) To remove roles:
DB2 =&gt; drop role &lt;role name&gt;</t>
  </si>
  <si>
    <t>DB2v11-176</t>
  </si>
  <si>
    <t>Review Roles</t>
  </si>
  <si>
    <t>Roles provide several advantages that make it easier to manage privileges in a database system. Security administrators can control access to their databases in a way that mirrors the structure of their organizations (they can create roles in the database that map directly to the job functions in their organizations). The assignment of privileges is simplified. Instead of granting the same set of privileges to each individual user in a particular job function, the administrator can grant this set of privileges to a role representing that job function and then grant that role to each user in that job function.</t>
  </si>
  <si>
    <t>1) Connect to DB2 database:
DB2 =&gt; connect to &lt;dbname&gt;
2) Run the following and review the results to determine if each role name still has a business requirement to access the data:
DB2 =&gt; select rolename from syscat.roleauth
where grantortype &lt;&gt; 'S' group by rolename</t>
  </si>
  <si>
    <t>Roles are set to the least access necessary.</t>
  </si>
  <si>
    <t>Roles have excessive permissions.</t>
  </si>
  <si>
    <t>6.2.2</t>
  </si>
  <si>
    <t>Reviewing the roles within a database helps minimize the possibility of unwanted access.</t>
  </si>
  <si>
    <t>To remove a role from the database:
1) Connect to DB2 database:
DB2 =&gt; connect to &lt;dbname&gt;
2) Run the following:
DB2 =&gt; drop role &lt;role name&gt;</t>
  </si>
  <si>
    <t>Review Roles and remove unnecessary access. One method to achieve the recommended state is to execute the following:
1) Connect to DB2 database:
DB2 =&gt; connect to &lt;dbname&gt;
2) Run the following:
DB2 =&gt; drop role &lt;role name&gt;</t>
  </si>
  <si>
    <t>DB2v11-177</t>
  </si>
  <si>
    <t>Review Role Members</t>
  </si>
  <si>
    <t>Having roles that have been granted specific privileges, then assigning users to the roles, is usually considered the best way to grant application access. Because granting privileges to individual users can be more difficult to track and maintain against unauthorized access, users should be assigned to organization-defined database roles according to the needs of the business. As users leave the organization or change responsibilities within the organization, the appropriate roles for them change as well, so role membership needs to be reviewed and verified periodically.</t>
  </si>
  <si>
    <t xml:space="preserve">1) Connect to DB2 database:
DB2 =&gt; connect to &lt;dbname&gt;
2) Run the following to review and verify that the role members are correct for each role:
DB2 =&gt; select rolename,grantee from syscat.roleauth
where grantortype &lt;&gt; 'S' group by rolename, grantee
</t>
  </si>
  <si>
    <t>Role members are approved for the least number of roles necessary.</t>
  </si>
  <si>
    <t>Role Members are not configured with least functionality.</t>
  </si>
  <si>
    <t>6.2.3</t>
  </si>
  <si>
    <t>Users who have excessive privileges not needed to do their jobs pose an unnecessary risk to the organization as an insider threat.</t>
  </si>
  <si>
    <t xml:space="preserve">To remove a role member from a particular role:
1) Connect to DB2 database:
DB2 =&gt; connect to &lt;dbname&gt;
2) Run the following:
DB2 =&gt; revoke role &lt;role name&gt; from &lt;role member&gt; </t>
  </si>
  <si>
    <t xml:space="preserve">Review Role Members. and remove unnecessary access. One method to achieve the recommended state is to execute the following:
1) Connect to DB2 database:
DB2 =&gt; connect to &lt;dbname&gt;
2) Run the following:
DB2 =&gt; revoke role &lt;role name&gt; from &lt;role member&gt; </t>
  </si>
  <si>
    <t>DB2v11-178</t>
  </si>
  <si>
    <t>Nested Roles</t>
  </si>
  <si>
    <t>The user-defined roles in DB2 can be nested in the same fashion as Windows security groups, i.e. a nested group has both its directly assigned permissions as well as the assigned group permissions. By nesting roles, the database administrator is saving time by only having to assign a group of users versus assigning them individually. Nesting roles properly can often ease the application of the security model if it's kept fairly shallow, and if the roles are logically named. If these are all true, then nesting of roles is a good idea.</t>
  </si>
  <si>
    <t>1) Connect to DB2 database:
DB2 =&gt; connect to &lt;dbname&gt;
2) Run the following to identify any nested roles:
DB2 =&gt; select grantee, rolename from syscat.roleauth
where grantee in (select rolename from syscat.roles)
If value is blank, this would be considered passing.</t>
  </si>
  <si>
    <t>Nested roles are configured to the least access principle.</t>
  </si>
  <si>
    <t>Nested Roles are not configured with least functionality.</t>
  </si>
  <si>
    <t>6.2.4</t>
  </si>
  <si>
    <t>As tracking multiple levels of permissions can result in unauthorized access to data resources, this capability should be restricted according to the needs of the business.</t>
  </si>
  <si>
    <t>To remove a nested role, perform the following:
1) Connect to DB2 database:
DB2 =&gt; connect to &lt;dbname&gt;
2) Run the following:
DB2 =&gt; revoke role &lt;role name&gt; from role &lt;role&gt;</t>
  </si>
  <si>
    <t>Remove Nested Roles. One method to achieve the recommended state is to execute the following: 
1) Connect to DB2 database:
DB2 =&gt; connect to &lt;dbname&gt;
2) Run the following:
DB2 =&gt; revoke role &lt;role name&gt; from role &lt;role&gt;</t>
  </si>
  <si>
    <t>DB2v11-179</t>
  </si>
  <si>
    <t>Review Roles Granted to PUBLIC</t>
  </si>
  <si>
    <t>Granting to `PUBLIC` increases the risk of unauthorized entry into the database. Because `PUBLIC` is accessible by any database user, it is important to understand the exposure it has on all database objects. It would make sense to grant role membership to `PUBLIC` if all users required all the privileges granted through that role.</t>
  </si>
  <si>
    <t>1) Connect to DB2 database:
DB2 =&gt; connect to &lt;dbname&gt;
2) Run the following:
DB2 =&gt; select grantee, rolename from syscat.roleauth
where grantee = 'PUBLIC'
If the value returned is blank, that is considered a Pass.</t>
  </si>
  <si>
    <t>PUBLIC is not granted any roles.</t>
  </si>
  <si>
    <t>PUBLIC has been granted roles on the database.</t>
  </si>
  <si>
    <t>6.2.5</t>
  </si>
  <si>
    <t>As any role granted to `PUBLIC` can potentially allow the compromise of database availability, confidentiality, or integrity, these roles should be restricted according to the needs of the business.</t>
  </si>
  <si>
    <t xml:space="preserve">To remove a role member from a particular role:
1) Connect to DB2 database:
DB2 =&gt; connect to &lt;dbname&gt;
2) Run the following:
DB2 =&gt; revoke role &lt;role name&gt; from PUBLIC </t>
  </si>
  <si>
    <t xml:space="preserve">Review Roles Granted to PUBLIC and remove unnecessary access. One method to achieve the recommended state is to execute the following: 
1) Connect to DB2 database:
DB2 =&gt; connect to &lt;dbname&gt;
2) Run the following:
DB2 =&gt; revoke role &lt;role name&gt; from PUBLIC </t>
  </si>
  <si>
    <t>To close this finding, please provide a screenshot showing the PUBLIC is not granted any roles with the agency's CAP.</t>
  </si>
  <si>
    <t>DB2v11-180</t>
  </si>
  <si>
    <t>Review Role Grantees with WITH ADMIN OPTION</t>
  </si>
  <si>
    <t>Using the `WITH ADMIN OPTION` clause of the `GRANT` (Role) SQL statement, the security administrator can delegate the management and control of membership in a role to someone else.</t>
  </si>
  <si>
    <t>1) Connect to DB2 database:
 DB2 =&gt; connect to &lt;dbname&gt;
2) Perform the following query:
 DB2 =&gt; select rolename, grantee, admin from syscat.roleauth
 where grantortype &lt;&gt; 'S' and admin = 'Y'
 If the value returned is blank, that is considered a Pass.</t>
  </si>
  <si>
    <t>WITH ADMIN OPTION is only granted to authorized and required users or is not allowed.</t>
  </si>
  <si>
    <t>WITH ADMIN OPTION is granted excessively.</t>
  </si>
  <si>
    <t>6.2.6</t>
  </si>
  <si>
    <t>The `WITH ADMIN OPTION` clause gives another user the authority to grant membership in the role to other users, to revoke membership in the role from other members of the role, and to comment on a role, but not to drop the role.</t>
  </si>
  <si>
    <t>1) Connect to DB2 database:
DB2 =&gt; connect to &lt;dbname&gt;
2) Perform the following query:
DB2 =&gt; revoke admin option for role &lt;role name&gt; from user &lt;user name&gt;</t>
  </si>
  <si>
    <t xml:space="preserve">Review Role Grantees that have the WITH ADMIN OPTION and remove unnecessary access. One method to achieve the recommended state is to execute the following: 
1) Connect to DB2 database:
DB2 =&gt; connect to &lt;dbname&gt;
2) Perform the following query:
DB2 =&gt; revoke admin option for role &lt;role name&gt; from user &lt;user name&gt; </t>
  </si>
  <si>
    <t>To close this finding, please provide a screenshot showing the WITH ADMIN OPTION is only granted to authorized and required users or is not allowed with the agency's CAP.</t>
  </si>
  <si>
    <t>DB2v11-181</t>
  </si>
  <si>
    <t>Review Organization's Policies Against DB2 RCAC Policies</t>
  </si>
  <si>
    <t>DB2 Row and Column Access Control (RCAC) Policies control access to DB2 tables. They should match the organization's security and database access policies, and they should be regularly reviewed for gaps.</t>
  </si>
  <si>
    <t>Schedule and complete a regular review of all organization security and data access database policies against the current DB2 policies to determine if gaps exist.
1) Identify each written organization policy.
2) Find the matching DB2 RCAC policy.
3)Determine if the RCAC policy applies and correctly supports the written policy.
4)If no matching DB2 RCAC policy is found, record a 'gap' for future remediation.</t>
  </si>
  <si>
    <t>DB2 Row and Column Access Control (RCAC) Policies control does match organization's security and database access policies.</t>
  </si>
  <si>
    <t>DB2 Row and Column Access Control (RCAC) Policies control does not match organization's security and database access policies.</t>
  </si>
  <si>
    <t>HAC7</t>
  </si>
  <si>
    <t>HAC7: Account management procedures are not in place</t>
  </si>
  <si>
    <t>6.3</t>
  </si>
  <si>
    <t>6.3.1</t>
  </si>
  <si>
    <t>Missing, incomplete, or incorrect DB2 RCAC policies will increase the risks to the organization's protected data and will prevent efforts to monitor, alert, and respond to these risks in the future.</t>
  </si>
  <si>
    <t>1) Create RCAC policies for each 'gap' listed from the Audit procedure.
2) Review the newly created DB2 RCAC policy against the organization's written policies.</t>
  </si>
  <si>
    <t>Correct Organization's Policies to match  DB2 RCAC Policies. One method to achieve the recommended state is to execute the following:
1) Create RCAC policies for each 'gap' listed from the Audit procedure.
2) Review the newly created DB2 RCAC policy against the organization's written policies.</t>
  </si>
  <si>
    <t>DB2v11-182</t>
  </si>
  <si>
    <t>Review Row Permission Logic According to Policy</t>
  </si>
  <si>
    <t>The logic behind instituting row permissions is crucial for a successful security policy. Inspecting this logic and comparing it to the security policy will assure that all aspects of the data access controls are being adhered to.</t>
  </si>
  <si>
    <t>1) Connect to database environment:
DB2 =&gt; connect to &lt;dbname&gt;
2) Run the following and review the results to confirm that the row permissions are correct and that they comply with the existing security policy:
DB2 =&gt; select role.rolename, control.ruletext
from syscat.roles role
inner join syscat.controls control
on locate(role.rolename,control.ruletext) &lt;&gt; 0
where enable = 'Y' and enforced = 'A' and valid = 'Y'
and controltype = 'R'</t>
  </si>
  <si>
    <t>The row permissions are correct and that they comply with the existing security policy</t>
  </si>
  <si>
    <t>The row permissions are not correct and that they do not comply with the existing security policy.</t>
  </si>
  <si>
    <t>6.3.2</t>
  </si>
  <si>
    <t>Missing or incomplete DB2 RCAC Security Policies will increase the risks to the organization's protected data and will prevent efforts to monitor, alert, and respond to these risks in the future.</t>
  </si>
  <si>
    <t>1) Create RCAC Policies for each 'gap' listed from the Audit procedure.
2) Review the newly created DB2 RCAC policy against the organization's policy.</t>
  </si>
  <si>
    <t>Correct Row Permission Logic According to Policy. One method to achieve the recommended state is to execute the following:
1) Create RCAC Policies for each 'gap' listed from the Audit procedure.
2) Review the newly created DB2 RCAC policy against the organization's policy.</t>
  </si>
  <si>
    <t>DB2v11-183</t>
  </si>
  <si>
    <t>Review Column Mask Logic According to Policy</t>
  </si>
  <si>
    <t>The logic behind instituting column masks is crucial for a successful security policy. Inspecting this logic and comparing it to the security policy will assure that all aspects of the data access controls are being adhered to.</t>
  </si>
  <si>
    <t>1) Connect to database environment:
DB2 =&gt; connect to &lt;dbname&gt;
2) Run the following and review the results to verify that the permissions are correct and that they comply with the organization's existing security policy:
DB2 =&gt; select role.rolename, control.colname, control.ruletext
from syscat.roles role
inner join syscat.controls control
on locate(role.rolename,control.ruletext) &lt;&gt; 0
where enable = 'Y' and enforced = 'A' and valid = 'Y'
and controltype = 'C'</t>
  </si>
  <si>
    <t>The Column permissions are correct and that they comply with the organization's existing security policy</t>
  </si>
  <si>
    <t>The Column permissions are not correct and that they do not comply with the organization's existing security policy.</t>
  </si>
  <si>
    <t>6.3.3</t>
  </si>
  <si>
    <t>Missing or incomplete DB2 RCAC security policies will increase the risks to the organization's protected data and will prevent efforts to monitor, alert, and respond to these risks in the future.</t>
  </si>
  <si>
    <t>1) Create RCAC Policies for each 'gap' listed from the Audit procedure.
2) Review the newly created DB2 RCAC policy against the organization's written policy.</t>
  </si>
  <si>
    <t>Correct Column Mask Logic According to Policy. One method to achieve the recommended state is to execute the following: 
1) Create RCAC Policies for each 'gap' listed from the Audit procedure.
2) Review the newly created DB2 RCAC policy against the organization's written policy.</t>
  </si>
  <si>
    <t>DB2v11-184</t>
  </si>
  <si>
    <t>Do Not Allow Trusted Context to Switch Users Without Authentication</t>
  </si>
  <si>
    <t>A Trusted Context can provide a middle tier with the option of performing end user authentication, and then switching to that user within the database without further authentication. The middle tier is asserting the identity of the end user they have already authenticated. The organizations Standard Operating Procedures (SOP) will determine whether such trust has been placed with the middle tier establishing the trusted connection.</t>
  </si>
  <si>
    <t>1) Connect to the DB2 database.
DB2 =&gt; connect to &lt;dbname&gt;
2) Issue the following command to verify that no trusted context
DB2 =&gt; select * from syscat.surrogateauthids where trustedidtype='C' and authenticate='N' and trustedID!='SYSATSCONTEXT'
3) Review any rows returned to ensure they are allowed by the SOP for performing a switch user without authentication.</t>
  </si>
  <si>
    <t>Trusted Context to Switch Users Without Authentication has been disabled.</t>
  </si>
  <si>
    <t>Trusted Context to Switch Users Without Authentication has not been disabled.</t>
  </si>
  <si>
    <t>6.4</t>
  </si>
  <si>
    <t>6.4.2</t>
  </si>
  <si>
    <t>Allowing an untrusted middle tier to establish a trusted context and switch users without authentication is a security risk. Only middle tier applications that have been validated and included in the SOP should have this functionality enabled. All other trusted contexts should not use with `WITHOUT AUTHENTICATION` clause during the `CREATE TRUSTED CONTEXT` statement.</t>
  </si>
  <si>
    <t>1) Connect to the DB2 database.
DB2 =&gt; connect to &lt;dbname&gt;
2) Disable any trusted context identified above until it can be determined why such trusted context where created with the following command
DB2 =&gt; alter trusted context &lt;contextname&gt; alter disable</t>
  </si>
  <si>
    <t>Do Not Allow Trusted Context to Switch Users Without Authentication.  One method to achieve the recommended state is to execute the following: 
1) Connect to the DB2 database.
DB2 =&gt; connect to &lt;dbname&gt;
2) Disable any trusted context identified above until it can be determined why such trusted context where created with the following command
DB2 =&gt; alter trusted context &lt;contextname&gt; alter disable</t>
  </si>
  <si>
    <t>To close this finding, please provide a screenshot showing the Trusted Context to Switch Users Without Authentication has been disabled with the agency's CAP.</t>
  </si>
  <si>
    <t>DB2v11-185</t>
  </si>
  <si>
    <t>Disable the Audit Buffer</t>
  </si>
  <si>
    <t>DB2 can be configured to use an audit buffer where individual audit events are gathered into a large buffer to improve performance by reducing the number of writes to disk. It is recommended that the audit buffer be disabled by setting the size to `0`.</t>
  </si>
  <si>
    <t>Perform the following to determine if the audit buffer is set as recommended:
1) Attach to the DB2 instance.
DB2 =&gt; attach to &lt;DB2instance&gt;
2) Run the following command:
DB2 =&gt; get database manager configuration
3) Locate `AUDIT_BUF_SZ` value in the output:
Audit buffer size (4KB) (AUDIT_BUF_SZ) = 0
Ensure `AUDIT_BUF_SZ` is equal to `0`.</t>
  </si>
  <si>
    <t>Audit Buffer has been disabled.</t>
  </si>
  <si>
    <t>Audit Buffer has not been disabled.</t>
  </si>
  <si>
    <t>7.1</t>
  </si>
  <si>
    <t>7.1.1</t>
  </si>
  <si>
    <t>Increasing the audit buffer size to greater than `0` will allocate space for the audit records generated by the audit facility. At scheduled intervals, or when the audit buffer is full, the `DB2auditd` audit daemon empties the audit buffer to disk, writing the audit records asynchronously. As the events are held in memory for some time before being written to disk, if the database server happened to crash those event would be lost. Setting the buffer size to 0 ensure events are written directly to disk.</t>
  </si>
  <si>
    <t xml:space="preserve">Perform the following to disable the audit buffer:
1) Attach to the DB2 instance
DB2 =&gt; attach to &lt;DB2instance&gt;
2) Run the following command:
DB2 =&gt; update database manager configuration using audit_buf_sz 0 </t>
  </si>
  <si>
    <t xml:space="preserve">Disable the Audit Buffer. One method to achieve the recommended state is to execute the following: 
1) Attach to the DB2 instance
DB2 =&gt; attach to &lt;DB2instance&gt;
2) Run the following command:
DB2 =&gt; update database manager configuration using audit_buf_sz 0 </t>
  </si>
  <si>
    <t>DB2v11-186</t>
  </si>
  <si>
    <t>Disable Limited Audit of Applications (DB2_LIMIT_AUDIT_APPS)</t>
  </si>
  <si>
    <t>The `DB2_LIMIT_AUDIT_APPS` registry variable contains a list of application names that should not be audited. It is recommended that this variable should not be set and all applications should be audited.
The `DB2_LIMIT_AUDIT_APPS` registry variable is not documented.</t>
  </si>
  <si>
    <t>Perform the following to determine if the `DB2_LIMIT_AUDIT_APPS` registry variable is set:
DB2set -all | grep DB2_LIMIT_AUDIT_APPS
The above command should not yield a value.</t>
  </si>
  <si>
    <t>Limited Audit of Applications (DB2_LIMIT_AUDIT_APPS) has been disabled.</t>
  </si>
  <si>
    <t>Limited Audit of Applications (DB2_LIMIT_AUDIT_APPS) has not been disabled.</t>
  </si>
  <si>
    <t>7.1.2</t>
  </si>
  <si>
    <t>The application name not to be audited is determined by the client and not validated by the server. It is possible for a malicious user to change their application name to avoid being audited.</t>
  </si>
  <si>
    <t>Perform the following command to remove any applications from the list:
DB2set DB2_LIMIT_AUDIT_APPS=</t>
  </si>
  <si>
    <t>Disable Limited Audit of Applications (DB2_LIMIT_AUDIT_APPS). One method to achieve the recommended state is to execute the following command(s):
DB2set DB2_LIMIT_AUDIT_APPS=</t>
  </si>
  <si>
    <t>DB2v11-187</t>
  </si>
  <si>
    <t>Enable Audit Policies Within the Database</t>
  </si>
  <si>
    <t>Creating and applying audit policies is crucial for securing and discovering issues within your databases.
Audit policies can help trigger events for changes to data objects, table DML, and user access.</t>
  </si>
  <si>
    <t>1) Connect to the DB2 database.
DB2 =&gt; connect to &lt;dbname&gt;
2) Issue the following command to ensure that at least one audit policy exists and has been associated with an object. The SYSCAT.AUDITUSE catalog view shows all of the audit policies that have been associated with auditing an object within the database.
DB2=&gt; select * from syscat.audituse
3)If there is at least 1 row then it is considered a Pass. If there are zero rows returned then nothing is being audited within the database and the remediation steps should be followed.</t>
  </si>
  <si>
    <t>Audit Policies are enabled within the Database.</t>
  </si>
  <si>
    <t>Audit Policies are not enabled within the Database.</t>
  </si>
  <si>
    <t>HAU22</t>
  </si>
  <si>
    <t>HAU22: Content of audit records is not sufficient</t>
  </si>
  <si>
    <t>7.1.3</t>
  </si>
  <si>
    <t>If audit policies are not enabled, issues may go undiscovered, and compromises and other incidents may occur without being quickly detected. It may also not be possible to provide evidence of compliance with security laws, regulations, and other requirements.</t>
  </si>
  <si>
    <t xml:space="preserve">1) Connect to the DB2 database.
DB2 =&gt; connect to &lt;dbname&gt;
2) Issue the following command to create an audit policy. This policy audits all categories. An analysis should be performed to determine which categories are required to meet business needs.
DB2 =&gt; create audit policy AUDITDB CATEGORIES ALL STATUS BOTH ERROR TYPE AUDIT
3) Audit the database using the policy just created with the following command:
DB2 =&gt; audit database using policy AUDITDB </t>
  </si>
  <si>
    <t xml:space="preserve">Enable Audit Policies Within the Database. One method to achieve the recommended state is to execute the following: 
1) Connect to the DB2 database.
DB2 =&gt; connect to &lt;dbname&gt;
2) Issue the following command to create an audit policy. This policy audits all categories. An analysis should be performed to determine which categories are required to meet business needs.
DB2 =&gt; create audit policy AUDITDB CATEGORIES ALL STATUS BOTH ERROR TYPE AUDIT
3) Audit the database using the policy just created with the following command:
DB2 =&gt; audit database using policy AUDITDB </t>
  </si>
  <si>
    <t>DB2v11-188</t>
  </si>
  <si>
    <t>Enable Audit Within the Instance</t>
  </si>
  <si>
    <t>Auditing is crucial for securing and discovering issues within your databases.
Auditing can help trigger events for changes to data objects, table DML, and user access.</t>
  </si>
  <si>
    <t>1) Issue the following command to ensure that auditing is active at the instance level.
$ DB2audit describe
DB2 AUDIT SETTINGS:
Audit active: "TRUE "
Log audit events: "FAILURE"
Log checking events: "FAILURE"
Log object maintenance events: "FAILURE"
Log security maintenance events: "FAILURE"
Log system administrator events: "FAILURE"
Log validate events: "FAILURE"
Log context events: "NONE"
Return SQLCA on audit error: "FALSE "
Audit Data Path: ""
Audit Archive Path: ""
AUD0000I Operation succeeded.
2) If the output contains `Audit active: "TRUE "`, then it is considered a Pass. Otherwise, instance level auditing is not enabled and the remediation steps should be followed.</t>
  </si>
  <si>
    <t>Audit is enabled within the instance.</t>
  </si>
  <si>
    <t>Audit is not enabled within the instance.</t>
  </si>
  <si>
    <t>HAU2</t>
  </si>
  <si>
    <t>HAU2: No auditing is being performed on the system</t>
  </si>
  <si>
    <t>7.1.4</t>
  </si>
  <si>
    <t>If instance auditing is not enabled, issues may go undiscovered, and compromises and other incidents may occur without being quickly detected. It may also not be possible to provide evidence of compliance with security laws, regulations, and other requirements.</t>
  </si>
  <si>
    <t xml:space="preserve">Issue the following command to activate instance level auditing:
$ DB2audit start
</t>
  </si>
  <si>
    <t>Enable Audit Within the Instance. One method to achieve the recommended state is to execute the following command(s):
$ DB2audit start</t>
  </si>
  <si>
    <t>To close this finding, please provide a screenshot showing the Audit is enabled within the instance with the agency's CAP.</t>
  </si>
  <si>
    <t>DB2v11-189</t>
  </si>
  <si>
    <t>Configure a Server-side Key Store for TLS (SSL_SVR_KEYDB)</t>
  </si>
  <si>
    <t>To enable TLS support in a DB2 server, it is necessary to configure a key store that will contain certificates to be used for secure TLS communication between a DB2 client and DB2 server.</t>
  </si>
  <si>
    <t>Perform the following to determine if `SSL_SVR_KEYDB` is set.
1) Attach to the DB2 instance.
DB2 =&gt; attach to &lt;DB2instance&gt;
2) Run the following command:
DB2 =&gt; get database manager configuration
3)Locate the value of CATALOG_NOAUTH in the output:
SSL server keydb file (SSL_SVR_KEYDB) =
Ensure `SSL_SVR_KEYDB` is not blank.</t>
  </si>
  <si>
    <t>Server-side Key Store for TLS (SSL_SVR_KEYDB) has been set.</t>
  </si>
  <si>
    <t>Server-side Key Store for TLS (SSL_SVR_KEYDB) has not been set.</t>
  </si>
  <si>
    <t>8.1</t>
  </si>
  <si>
    <t>8.1.1</t>
  </si>
  <si>
    <t>On the server side, DB2 requires a key store to be configured. Otherwise, TLS support cannot be enabled.</t>
  </si>
  <si>
    <t>Perform the following to set SSL_SVR_KEYDB:
1) Attach to the DB2 instance.
DB2 =&gt; attach to &lt;DB2instance&gt;
2) Run the following command, where _&lt;path&gt;_ is the fully qualified path to the keystore file:
DB2 =&gt; update dbm cfg using SSL_SVR_KEYDB &lt;path&gt;
3) (Optional) To use the Microsoft certificate store on Windows, set SSL_SVR_KEYDB to GSK_MS_CERTIFICATE_STORE:
DB2 =&gt; update dbm cfg using SSL_SVR_KEYDB GSK_MS_CERTIFICATE_STORE
If a keystore file is being used, ensure only the instance owner and administrators have access to the file. Do not grant world readable or world writable permissions on the keystore file.</t>
  </si>
  <si>
    <t>Configure a Server-side Key Store for TLS (SSL_SVR_KEYDB). One method to achieve the recommended state is to execute the following:
1) Attach to the DB2 instance.
DB2 =&gt; attach to &lt;DB2instance&gt;
2) Run the following command, where _&lt;path&gt;_ is the fully qualified path to the keystore file:
DB2 =&gt; update dbm cfg using SSL_SVR_KEYDB &lt;path&gt;
3) (Optional) To use the Microsoft certificate store on Windows, set SSL_SVR_KEYDB to GSK_MS_CERTIFICATE_STORE:
DB2 =&gt; update dbm cfg using SSL_SVR_KEYDB GSK_MS_CERTIFICATE_STORE
If a keystore file is being used, ensure only the instance owner and administrators have access to the file. Do not grant world readable or world writable permissions on the keystore file.</t>
  </si>
  <si>
    <t>To close this finding, please provide a screenshot showing the Server-side Key Store for TLS (SSL_SVR_KEYDB) has been set with the agency's CAP.</t>
  </si>
  <si>
    <t>DB2v11-190</t>
  </si>
  <si>
    <t>Configure a Server-side Stash File for TLS (SSL_SVR_STASH)</t>
  </si>
  <si>
    <t>If a key store file is being used to configure TLS support in a DB2 instance, a stash file must also be configured to allow the DB2 server to be able to read certificates from the keystore. If the Microsoft certificate store is configured on a Windows platform, a stash file is not required.</t>
  </si>
  <si>
    <t xml:space="preserve">Perform the following to determine if `SSL_SVR_STASH` is required, and if it is set.
1) Attach to the DB2 instance.
DB2 =&gt; attach to &lt;DB2instance&gt;
2) Run the following command:
DB2 =&gt; get database manager configuration
3)Locate the value of `SSL_SVR_KEYDB` in the output:
SSL server keydb file (SSL_SVR_KEYDB) =
4)A stash file is not required on Windows if using `GSK_MS_CERTIFICATE_STORE`. If the value of `SSL_SVR_KEYDB` is not `GSK_MS_CERTIFICATE_STORE`, locate the value of `SSL_SVR_STASH` and ensure `SSL_SVR_STASH` is not blank.
SSL server stash file (SSL_SVR_STASH) =
</t>
  </si>
  <si>
    <t>Server-side Stash File for TLS (SSL_SVR_STASH) has been set.</t>
  </si>
  <si>
    <t>Server-side Stash File for TLS (SSL_SVR_STASH) has not been set.</t>
  </si>
  <si>
    <t>8.1.2</t>
  </si>
  <si>
    <t>DB2 does not have a method for an operator to enter a password for a server-side SSL key store, so a stash file must be used to provide the password to DB2. The Microsoft certificate store does not require a password, so a stash file is not required.</t>
  </si>
  <si>
    <t>Perform the following to set SSL_SVR_STASH:
1) Attach to the DB2 instance.
DB2 =&gt; attach to &lt;DB2instance&gt;
2) Run the following command, where _&lt;path&gt;_ is the fully qualified path to the keystore file:
DB2 =&gt; update dbm cfg using SSL_SVR_STASH &lt;path&gt;
If a stash file is being used, ensure only the instance owner and administrators have access to the file.
Do not grant world readable or world writable permissions on the stash file.
If the Microsoft certificate store is being used on Windows, it is not necessary to set SSL_SVR_STASH.</t>
  </si>
  <si>
    <t>Configure a Server-side Stash File for TLS (SSL_SVR_STASH). One method to achieve the recommended state is to execute the following: 
1) Attach to the DB2 instance.
DB2 =&gt; attach to &lt;DB2instance&gt;
2) Run the following command, where _&lt;path&gt;_ is the fully qualified path to the keystore file:
DB2 =&gt; update dbm cfg using SSL_SVR_STASH &lt;path&gt;
If a stash file is being used, ensure only the instance owner and administrators have access to the file.
Do not grant world readable or world writable permissions on the stash file.
If the Microsoft certificate store is being used on Windows, it is not necessary to set SSL_SVR_STASH.</t>
  </si>
  <si>
    <t>To close this finding, please provide a screenshot showing the Server-side Stash File for TLS (SSL_SVR_STASH) has been set with the agency's CAP.</t>
  </si>
  <si>
    <t>DB2v11-191</t>
  </si>
  <si>
    <t>SC-12</t>
  </si>
  <si>
    <t>Cryptographic Key Establishment and Management</t>
  </si>
  <si>
    <t>Configure an Endpoint Certificate (SSL_SVR_LABEL)</t>
  </si>
  <si>
    <t>The `SSL_SVR_LABEL` database manager configuration parameter controls which certificate DB2 will serve to clients. This certificate must have its associated certificate chain present in the server-side key store and must be associated with a private key.</t>
  </si>
  <si>
    <t>Perform the following to determine if `SSL_SVR_LABEL` is set.
1) Attach to the DB2 instance.
DB2 =&gt; attach to &lt;DB2instance&gt;
2) Run the following command:
b2 =&gt; get database manager configuration
3)Locate the value of `SSL_SVR_LABEL` in the output:
SSL server certificate label (SSL_SVR_LABEL) =</t>
  </si>
  <si>
    <t>An Endpoint Certificate (SSL_SVR_LABEL) has been set.</t>
  </si>
  <si>
    <t>An Endpoint Certificate (SSL_SVR_LABEL) has not been set.</t>
  </si>
  <si>
    <t>8.1.3</t>
  </si>
  <si>
    <t>It is highly recommended to set `SSL_SVR_LABEL`. Leaving this parameter blank and allowing DB2 to utilize a default certificate will only work with CMS(`.KDB`) format key stores, and the feature is deprecated.</t>
  </si>
  <si>
    <t>Perform the following to set SSL_SVR_LABEL:
1) Attach to the DB2 instance.
DB2 =&gt; attach to &lt;DB2instance&gt;
2) Run the following command, where _&lt;label&gt;_ is the name of a certificate present in the server-side key store.
DB2 =&gt; update dbm cfg using SSL_SVR_LABEL &lt;label&gt;
In DB2 11)5)4 and later, or DB2 11)1)4)5 and later with the DB2_DYNAMIC_SSL_LABEL registry variable set to ON, updating the value of SSL_SVR_LABEL while attached to the instance will cause the certificate served by DB2 to change while instance is running, with no effect on existing connections.
Prior releases of DB2 require an instance recycle (DB2stop/DB2start) for the change to take effect.</t>
  </si>
  <si>
    <t>Configure an Endpoint Certificate (SSL_SVR_LABEL). One method to achieve the recommended state is to execute the following: 
1) Attach to the DB2 instance.
DB2 =&gt; attach to &lt;DB2instance&gt;
2) Run the following command, where _&lt;label&gt;_ is the name of a certificate present in the server-side key store.
DB2 =&gt; update dbm cfg using SSL_SVR_LABEL &lt;label&gt;
In DB2 11)5)4 and later, or DB2 11)1)4)5 and later with the DB2_DYNAMIC_SSL_LABEL registry variable set to ON, updating the value of SSL_SVR_LABEL while attached to the instance will cause the certificate served by DB2 to change while instance is running, with no effect on existing connections.
Prior releases of DB2 require an instance recycle (DB2stop/DB2start) for the change to take effect.</t>
  </si>
  <si>
    <t>To close this finding, please provide a screenshot showing the Endpoint Certificate (SSL_SVR_LABEL) has been set with the agency's CAP.</t>
  </si>
  <si>
    <t>DB2v11-192</t>
  </si>
  <si>
    <t>Configure the Service Name for TLS (SSL_SVCENAME)</t>
  </si>
  <si>
    <t>The `SSL_SVCENAME` database manager configuration parameter controls which port DB2 will listen on for TLS encrypted connections. `SSL_SVCENAME` can consist of one of the following:
- A port number
- Service name defined in `/etc/services` (UNIX/Linux) or `%WINDIR%\system32\drivers\etc\services` (windows)</t>
  </si>
  <si>
    <t>Perform the following to determine if `SSL_SVCENAME` is set.
1) Attach to the DB2 instance.
DB2 =&gt; attach to &lt;DB2instance&gt;
2) Run the following command:
DB2 =&gt; get database manager configuration
3)Locate the value of `SSL_SVCENAME` in the output:
SSL service name (SSL_SVCENAME) =</t>
  </si>
  <si>
    <t>The Service Name for TLS (SSL_SVCENAME) has been set.</t>
  </si>
  <si>
    <t>The Service Name for TLS (SSL_SVCENAME) has not been set.</t>
  </si>
  <si>
    <t>8.1.4</t>
  </si>
  <si>
    <t>DB2 must have a port number or service name defined to enable TLS communication. DB2 does not choose a default port number if `SSL_SVCENAME` is unset.</t>
  </si>
  <si>
    <t>Perform the following to set SSL_SVCENAME:
1) Attach to the DB2 instance.
DB2 =&gt; attach to &lt;DB2instance&gt;
2) Run the following command, where _&lt;service&gt;_ is a port number or named service.
DB2 =&gt; update dbm cfg using SSL_SVCENAME &lt;service&gt;
DB2 must be recycled (DB2stop/DB2start) for changes to SSL_SVCENAME to take effect.</t>
  </si>
  <si>
    <t>Configure the Service Name for TLS (SSL_SVCENAME). One method to achieve the recommended state is to execute the following: 
1) Attach to the DB2 instance.
DB2 =&gt; attach to &lt;DB2instance&gt;
2) Run the following command, where _&lt;service&gt;_ is a port number or named service.
DB2 =&gt; update dbm cfg using SSL_SVCENAME &lt;service&gt;
DB2 must be recycled (DB2stop/DB2start) for changes to SSL_SVCENAME to take effect.</t>
  </si>
  <si>
    <t>To close this finding, please provide a screenshot showing the Service Name for TLS (SSL_SVCENAME) has been set with the agency's CAP.</t>
  </si>
  <si>
    <t>DB2v11-193</t>
  </si>
  <si>
    <t>Configure a Secure TLS Version (SSL_VERSIONS)</t>
  </si>
  <si>
    <t>The `SSL_VERSIONS` database manager configuration parameter controls which versions of the TLS protocol DB2 enables. In DB2 11.5 and earlier, TLS 1.0 and 1.1 are enabled by default if `SSL_VERSIONS` is not set.</t>
  </si>
  <si>
    <t>Perform the following to determine if `SSL_VERSIONS` is set.
1) Attach to the DB2 instance.
DB2 =&gt; attach to &lt;DB2instance&gt;
2) Run the following command:
DB2 =&gt; get database manager configuration
3)Locate the value of `SSL_VERSIONS` in the output:
SSL versions (SSL_VERSIONS) =</t>
  </si>
  <si>
    <t>Secure TLS Version (SSL_VERSIONS) has been set.</t>
  </si>
  <si>
    <t>Secure TLS Version (SSL_VERSIONS) has not been set.</t>
  </si>
  <si>
    <t>8.1.5</t>
  </si>
  <si>
    <t>TLS 1.0 and 1.1 are considered insecure and have been deprecated as of DB2 11.5. It is recommended to use TLS 1.2</t>
  </si>
  <si>
    <t>Perform the following to set SSL_VERSIONS:
1) Attach to the DB2 instance.
DB2 =&gt; attach to &lt;DB2instance&gt;
2) Run the following command to enable TLS 1)2 within the DB2 server.
DB2 =&gt; update dbm cfg using SSL_VERSIONS TLSV12
DB2 must be recycled (DB2stop/DB2start) for changes to SSL_VERSIONS to take effect.</t>
  </si>
  <si>
    <t>Configure a Secure TLS Version (SSL_VERSIONS). One method to achieve the recommended state is to execute the following: 
1) Attach to the DB2 instance.
DB2 =&gt; attach to &lt;DB2instance&gt;
2) Run the following command to enable TLS 1)2 within the DB2 server.
DB2 =&gt; update dbm cfg using SSL_VERSIONS TLSV12
DB2 must be recycled (DB2stop/DB2start) for changes to SSL_VERSIONS to take effect.</t>
  </si>
  <si>
    <t>To close this finding, please provide a screenshot showing the Secure TLS Version (SSL_VERSIONS) has been set with the agency's CAP.</t>
  </si>
  <si>
    <t>DB2v11-194</t>
  </si>
  <si>
    <t>Configure Secure TLS Cipher Suites (SSL_CIPHERSPECS)</t>
  </si>
  <si>
    <t>The `SSL_CIPHERSPECS` database manager configuration parameter controls which cipher suites are enabled by DB2. If it is unset, DB2 will enable a default list of ciphers.</t>
  </si>
  <si>
    <t>Perform the following to determine if `SSL_CIPHERSPECS` is set.
1) Attach to the DB2 instance.
DB2 =&gt; attach to &lt;DB2instance&gt;
2) Run the following command:
DB2 =&gt; get database manager configuration
3) Locate the value of `SSL_CIPHERSPECS` in the output:
SSL cipher specs (SSL_CIPHERSPECS) =</t>
  </si>
  <si>
    <t>Secure TLS Cipher Suites (SSL_CIPHERSPECS) has been set.</t>
  </si>
  <si>
    <t>Secure TLS Cipher Suites (SSL_CIPHERSPECS) has not been set.</t>
  </si>
  <si>
    <t>8.1.6</t>
  </si>
  <si>
    <t>The default list of ciphers includes SHA1 ciphers, which are considered weak.
In addition, some cipher suites enabled by default do not support perfect forward secrecy. Depending on the security requirements of your organization, it may be necessary to restrict which ciphers are enabled by DB2.</t>
  </si>
  <si>
    <t>Perform the following to set SSL_CIPHERSPECS:
1) Attach to the DB2 instance.
DB2 =&gt; attach to &lt;DB2instance&gt;
2) Run the following command to enable a specific set of ciphers within
 the DB2 server.
DB2 =&gt; update dbm cfg using SSL_CIPHERSPECS &lt;LIST&gt;
 Replace _&lt;LIST&gt;_ with one or multiple of the following cipher suites. If multiple items are specified, separate them with a single comma and no spaces.
 - TLS_RSA_WITH_AES_256_GCM_SHA384
 - TLS_ECDHE_RSA_WITH_AES_256_GCM_SHA384
 - TLS_ECDHE_ECDSA_WITH_AES_256_GCM_SHA384
 - TLS_ECDHE_RSA_WITH_AES_256_CBC_SHA384
 - TLS_ECDHE_ECDSA_WITH_AES_256_CBC_SHA384
 - TLS_RSA_WITH_AES_256_CBC_SHA256
 - TLS_RSA_WITH_AES_128_GCM_SHA256
 - TLS_RSA_WITH_AES_128_CBC_SHA256
 - TLS_ECDHE_RSA_WITH_AES_128_GCM_SHA256
 - TLS_ECDHE_ECDSA_WITH_AES_128_GCM_SHA256
 - TLS_ECDHE_RSA_WITH_AES_128_CBC_SHA256
 - TLS_ECDHE_ECDSA_WITH_AES_128_CBC_SHA256</t>
  </si>
  <si>
    <t>Configure Secure TLS Cipher Suites (SSL_CIPHERSPECS). One method to achieve the recommended state is to execute the following: 
1) Attach to the DB2 instance.
DB2 =&gt; attach to &lt;DB2instance&gt;
2) Run the following command to enable a specific set of ciphers within
 the DB2 server.
DB2 =&gt; update dbm cfg using SSL_CIPHERSPECS &lt;LIST&gt;
 Replace _&lt;LIST&gt;_ with one or multiple of the following cipher suites. If multiple items are specified, separate them with a single comma and no spaces.
 - TLS_RSA_WITH_AES_256_GCM_SHA384
 - TLS_ECDHE_RSA_WITH_AES_256_GCM_SHA384
 - TLS_ECDHE_ECDSA_WITH_AES_256_GCM_SHA384
 - TLS_ECDHE_RSA_WITH_AES_256_CBC_SHA384
 - TLS_ECDHE_ECDSA_WITH_AES_256_CBC_SHA384
 - TLS_RSA_WITH_AES_256_CBC_SHA256
 - TLS_RSA_WITH_AES_128_GCM_SHA256
 - TLS_RSA_WITH_AES_128_CBC_SHA256
 - TLS_ECDHE_RSA_WITH_AES_128_GCM_SHA256
 - TLS_ECDHE_ECDSA_WITH_AES_128_GCM_SHA256
 - TLS_ECDHE_RSA_WITH_AES_128_CBC_SHA256
 - TLS_ECDHE_ECDSA_WITH_AES_128_CBC_SHA256</t>
  </si>
  <si>
    <t>To close this finding, please provide a screenshot showing the Secure TLS Cipher Suites (SSL_CIPHERSPECS) has been set with the agency's CAP.</t>
  </si>
  <si>
    <t>DB2v11-195</t>
  </si>
  <si>
    <t>Unset the Service Name for Plaintext Communication (SVCENAME)</t>
  </si>
  <si>
    <t>The `SSVCENAME` database manager configuration parameter controls which port DB2 will listen on for unencrypted connections.</t>
  </si>
  <si>
    <t>Perform the following to determine if `SSL_SVCENAME` is set.
1) Attach to the DB2 instance.
DB2 =&gt; attach to &lt;DB2instance&gt;
2) Run the following command:
DB2 =&gt; get database manager configuration
3) Locate the value of `SVCENAME` in the output:
TCP/IP Service name (SVCENAME) =</t>
  </si>
  <si>
    <t>The Service Name for Plaintext Communication (SVCENAME) has been unset.</t>
  </si>
  <si>
    <t>The Service Name for Plaintext Communication (SVCENAME) has not been unset.</t>
  </si>
  <si>
    <t>8.1.7</t>
  </si>
  <si>
    <t>To prevent unencrypted remote connections to the DB2 instance, it is good practice to unset the value of the `SVCENAME DBM CFG` parameter to prevent DB2 from starting the TCP listener, even if `DB2COMM` is set to `TCPIP`.</t>
  </si>
  <si>
    <t>Perform the following to unset SVCENAME:
1) Attach to the DB2 instance.
DB2 =&gt; attach to &lt;DB2instance&gt;
2) Run the following command, where _&lt;service&gt;_ is a port number or named service.
DB2 =&gt; update dbm cfg using SVCENAME NULL
DB2 must be recycled (DB2stop/DB2start) for changes to SSL_SVCENAME to take effect.</t>
  </si>
  <si>
    <t>Unset the Service Name for Plaintext Communication (SVCENAME). One method to achieve the recommended state is to execute the following: 
1) Attach to the DB2 instance.
DB2 =&gt; attach to &lt;DB2instance&gt;
2) Run the following command, where _&lt;service&gt;_ is a port number or named service.
DB2 =&gt; update dbm cfg using SVCENAME NULL
DB2 must be recycled (DB2stop/DB2start) for changes to SSL_SVCENAME to take effect.</t>
  </si>
  <si>
    <t>To close this finding, please provide a screenshot showing the Service Name for Plaintext Communication (SVCENAME) has been unset with the agency's CAP.</t>
  </si>
  <si>
    <t>DB2v11-196</t>
  </si>
  <si>
    <t>Configure a Client-side Key Store for TLS (SSL_CLNT_KEYDB)</t>
  </si>
  <si>
    <t>To enable TLS support in a DB2 client, it is possible to configure a key store in the database manager configuration that will contain root certificates to be used for secure TLS communication between a DB2 client and DB2 server.</t>
  </si>
  <si>
    <t xml:space="preserve">Perform the following to determine if `SSL_CLNT_KEYDB` is set.
1) Run the following command:
DB2 =&gt; get database manager configuration
2) Locate the value of `SSL_CLNT_KEYDB` in the output:
SSL client keydb file (SSL_CLNT_KEYDB) =
</t>
  </si>
  <si>
    <t>Client-side Key Store for TLS (SSL_CLNT_KEYDB) has been set.</t>
  </si>
  <si>
    <t>Client-side Key Store for TLS (SSL_CLNT_KEYDB) has not been set.</t>
  </si>
  <si>
    <t>8.1.8</t>
  </si>
  <si>
    <t>On the client side, DB2 requires the root certificates for the server to be available. This can be achieved by configuring a client-side keystore. This parameter is optional and is not needed if clients use the `SSLClientKeystoredb` or `SSLServerCertificate` parameters in the `DB2cli.ini` or `DB2dsdriver.cfg` files, or in the connection string.</t>
  </si>
  <si>
    <t>Perform the following to set SSL_CLNT_KEYDB:
1) Run the following command, where _&lt;path&gt;_ is the fully qualified path to the keystore file:
DB2 =&gt; update dbm cfg using SSL_CLNT_KEYDB &lt;path&gt;
2) (Optional) To use the Microsoft certificate store on Windows, set SSL_CLNT_KEYDB to GSK_MS_CERTIFICATE_STORE:
DB2 =&gt; update dbm cfg using SSL_CLNT_KEYDB GSK_MS_CERTIFICATE_STORE
3) Restart the client application. If the CLP is being used, run the following command to terminate the background process
DB2 =&gt; terminate
If a client-side keystore file is being used, ensure that any users running client applications, and administrators have access to the file. Do not grant world readable or world writable permissions on the stash file.</t>
  </si>
  <si>
    <t>Configure a Client-side Key Store for TLS (SSL_CLNT_KEYDB). One method to achieve the recommended state is to execute the following: 
1) Run the following command, where _&lt;path&gt;_ is the fully qualified path to the keystore file:
DB2 =&gt; update dbm cfg using SSL_CLNT_KEYDB &lt;path&gt;
2) (Optional) To use the Microsoft certificate store on Windows, set SSL_CLNT_KEYDB to GSK_MS_CERTIFICATE_STORE:
DB2 =&gt; update dbm cfg using SSL_CLNT_KEYDB GSK_MS_CERTIFICATE_STORE
3) Restart the client application. If the CLP is being used, run the following command to terminate the background process
DB2 =&gt; terminate
If a client-side keystore file is being used, ensure that any users running client applications, and administrators have access to the file. Do not grant world readable or world writable permissions on the stash file.</t>
  </si>
  <si>
    <t>To close this finding, please provide a screenshot showing the Client-side Key Store for TLS (SSL_CLNT_KEYDB) has been set with the agency's CAP.</t>
  </si>
  <si>
    <t>DB2v11-197</t>
  </si>
  <si>
    <t>Configure a Client-side Stash File for TLS (SSL_CLNT_STASH)</t>
  </si>
  <si>
    <t>If a key store file is being used to configure client-side TLS support in a DB2 instance, a stash file should also be configured to allow the DB2 client to be able to read certificates from the keystore. If the Microsoft certificate store is configured on a Windows platform, a stash file is not required.</t>
  </si>
  <si>
    <t>Perform the following to set `SSL_CLNT_STASH`:
1) Run the following command, where _`&lt;path&gt;`_ is the fully qualified path to the keystore file:
DB2 =&gt; update dbm cfg using SSL_CLNT_KEYDB &lt;path&gt;
2) Restart the client application. If the CLP is being used, run the following command to terminate the background process
DB2 =&gt; terminate
If a stash file is being used, ensure that any users running client applications, and administrators have access to the file. Do not grant world readable or world writable permissions on the stash file.
If the Microsoft certificate store is being used on Windows, it is not necessary to set `SSL_CLNT_STASH`.</t>
  </si>
  <si>
    <t>Client-side Stash File for TLS (SSL_CLNT_STASH) has been set.</t>
  </si>
  <si>
    <t>Client-side Stash File for TLS (SSL_CLNT_STASH) has not been set.</t>
  </si>
  <si>
    <t>8.1.9</t>
  </si>
  <si>
    <t>The database manager configuration does not provide a method for specifying a password for the client-side SSL key store. The Microsoft certificate store does not require a password, so a stash file is not required.</t>
  </si>
  <si>
    <t>Perform the following to set SSL_CLNT_STASH:
1) Run the following command, where &lt;path&gt; is the fully qualified path to the keystore file:
DB2 =&gt; update dbm cfg using SSL_CLNT_KEYDB &lt;path&gt;
2) Restart the client application.
 If the CLP is being used, run the following command to terminate the background process
DB2 =&gt; terminate 
If a stash file is being used, ensure that any users running client applications, and administrators have access to the file. Do not grant world readable or world writable permissions on the stash file.
If the Microsoft certificate store is being used on Windows, it is not necessary to set SSL_CLNT_STASH.</t>
  </si>
  <si>
    <t>Configure a Client-side Stash File for TLS (SSL_CLNT_STASH). One method to achieve the recommended state is to execute the following: 
1) Run the following command, where &lt;path&gt; is the fully qualified path to the keystore file:
DB2 =&gt; update dbm cfg using SSL_CLNT_KEYDB &lt;path&gt;
2) Restart the client application.
 If the CLP is being used, run the following command to terminate the background process
DB2 =&gt; terminate 
If a stash file is being used, ensure that any users running client applications, and administrators have access to the file. Do not grant world readable or world writable permissions on the stash file.
If the Microsoft certificate store is being used on Windows, it is not necessary to set SSL_CLNT_STASH.</t>
  </si>
  <si>
    <t>To close this finding, please provide a screenshot showing the Client-side Stash File for TLS (SSL_CLNT_STASH) has been set with the agency's CAP.</t>
  </si>
  <si>
    <t>DB2v11-198</t>
  </si>
  <si>
    <t>Enable TLS Communication Between HADR Primary and Standby Instances (HADR_SSL_LABEL)</t>
  </si>
  <si>
    <t>The `HADR_SSL_LABEL` database configuration parameter controls whether connections between HADR peers are encrypted, and which certificate is served to an HADR peer when establishing an HADR connection.</t>
  </si>
  <si>
    <t>Perform the following to determine if the `HADR_SSL_LABEL` is set. These steps should be performed on the primary database and any standby databases.
1) As the instance owner, run the following command.
DB2 =&gt; get db cfg for &lt;database&gt;
2) Locate the value of `HADR_SSL_LABEL` in the output:
HADR SSL certificate label (HADR_SSL_LABEL) =</t>
  </si>
  <si>
    <t>TLS Communication Between HADR Primary and Standby Instances (HADR_SSL_LABEL) has been enabled.</t>
  </si>
  <si>
    <t>TLS Communication Between HADR Primary and Standby Instances (HADR_SSL_LABEL) has not been enabled.</t>
  </si>
  <si>
    <t>8.1.10</t>
  </si>
  <si>
    <t>To protect database data and log records when they are sent from a primary database to a standby database, the `HADR_SSL_LABEL` database configuration should be set.</t>
  </si>
  <si>
    <t>Perform the following steps on both the primary and any standby databases to enable TLS encrypted HADR. A server side keystore and stash file (SSL_SVR_KEYDB/SSL_SVR_STASH) must be configured to enable TLS encrypted HADR communication:
- Run the following command as the instance owner.
DB2 =&gt; update db cfg for &lt;database&gt; using HADR_SSL_LABEL &lt;label&gt;
Replace _&lt;label&gt;_ with the name of a certificate present in the server-side keystore (SSL_SVR_KEYDB).
If it is active, HADR must be recycled for changes to the HADR_SSL_LABEL registry variable to take effect.</t>
  </si>
  <si>
    <t>Enable TLS Communication Between HADR Primary and Standby Instances (HADR_SSL_LABEL). One method to achieve the recommended state is to execute the following: 
Perform the following steps on both the primary and any standby databases to enable TLS encrypted HADR. A server side keystore and stash file (SSL_SVR_KEYDB/SSL_SVR_STASH) must be configured to enable TLS encrypted HADR communication:
Run the following command as the instance owner.
DB2 =&gt; update db cfg for &lt;database&gt; using HADR_SSL_LABEL &lt;label&gt;
Replace _&lt;label&gt;_ with the name of a certificate present in the server-side keystore (SSL_SVR_KEYDB).
If it is active, HADR must be recycled for changes to the HADR_SSL_LABEL registry variable to take effect.</t>
  </si>
  <si>
    <t>To close this finding, please provide a screenshot showing the Communication Between HADR Primary and Standby Instances (HADR_SSL_LABEL) has been enabled with the agency's CAP.</t>
  </si>
  <si>
    <t>DB2v11-199</t>
  </si>
  <si>
    <t>Enable Remote TLS Connections to DB2 (DB2COMM)</t>
  </si>
  <si>
    <t>The `DB2COMM` registry variable controls what types of remote connections DB2 will accept. It can be configured to enable plaintext communication, encrypted communication, or both.</t>
  </si>
  <si>
    <t>Perform the following to determine if `DB2COMM` is set.
1) As the instance owner, run the following command.
DB2set -all DB2COMM
2)The value of `DB2COMM` will be returned in the output. If the `DB2COMM` registry variable is not set, the DB2set command will not return any data.
[i] TCPIP</t>
  </si>
  <si>
    <t>The remote TLS connections to DB2 (DB2COMM) has been enabled.</t>
  </si>
  <si>
    <t>The remote TLS connections to DB2 (DB2COMM) has not been enabled.</t>
  </si>
  <si>
    <t>8.1.11</t>
  </si>
  <si>
    <t>For security, `DB2COMM` should be set to enable only TLS encrypted communications.</t>
  </si>
  <si>
    <t>Perform the following to set DB2COMM and enable TLS:
1) Run the following command as the instance owner.
DB2set DB2COMM=SSL
DB2 must be recycled (DB2stop/DB2start) for changes to the DB2COMM registry variable to take effect.</t>
  </si>
  <si>
    <t>Enable Remote TLS Connections to DB2 (DB2COMM). One method to achieve the recommended state is to execute the following: 
1) Run the following command as the instance owner.
DB2set DB2COMM=SSL
DB2 must be recycled (DB2stop/DB2start) for changes to the DB2COMM registry variable to take effect.</t>
  </si>
  <si>
    <t>To close this finding, please provide a screenshot showing the remote TLS connections to DB2 (DB2COMM) has been enabled with the agency's CAP.</t>
  </si>
  <si>
    <t>DB2v11-200</t>
  </si>
  <si>
    <t>Leverage the Least Privilege Principle</t>
  </si>
  <si>
    <t>The DB2 database instance will execute under the context of a given security principle. It is recommended that this service have the least privileges possible. Furthermore, it is advisable to have the DB2 service executed using the DB2 instance owner and monitor such accounts for unauthorized access to the sensitive data.</t>
  </si>
  <si>
    <t>Review all accounts that have access to the DB2 database service to ensure least privilege is applied.</t>
  </si>
  <si>
    <t>Least privilege is applied.</t>
  </si>
  <si>
    <t>Least privilege is not applied.</t>
  </si>
  <si>
    <t>9</t>
  </si>
  <si>
    <t>9.1</t>
  </si>
  <si>
    <t>Leveraging a least privilege account for the DB2 service will reduce an attacker's ability to compromise the host operating system should the DB2 service process become compromised.</t>
  </si>
  <si>
    <t>Ensure that all accounts have the absolute minimal privilege granted to perform their tasks.</t>
  </si>
  <si>
    <t>Leverage the Least Privilege Principle. One method to achieve the recommended state is to execute the following: 
Ensure that all accounts have the absolute minimal privilege granted to perform their tasks.</t>
  </si>
  <si>
    <t>To close this finding, please provide a screenshot showing Least privilege is applied with the agency's CAP.</t>
  </si>
  <si>
    <t>DB2v11-201</t>
  </si>
  <si>
    <t>CP-9</t>
  </si>
  <si>
    <t>System Backup</t>
  </si>
  <si>
    <t>Enable Backup Redundancy</t>
  </si>
  <si>
    <t>Backup redundancy ensures that multiple instances of database backups exist.</t>
  </si>
  <si>
    <t>Review the replication of your backups based on organization policy.</t>
  </si>
  <si>
    <t>Backup Redundancy has been enabled.</t>
  </si>
  <si>
    <t>Backup Redundancy has not been enabled.</t>
  </si>
  <si>
    <t>9.2</t>
  </si>
  <si>
    <t>Maintaining redundant copies of database backups will increase business continuity capabilities should a DB2 service failure coincide with a corrupt backup.</t>
  </si>
  <si>
    <t>Define and implement a process to replicate your backups onto multiple locations.</t>
  </si>
  <si>
    <t>Enable Backup Redundancy. One method to achieve the recommended state is to execute the following: 
Define and implement a process to replicate your backups onto multiple locations.</t>
  </si>
  <si>
    <t>DB2v11-202</t>
  </si>
  <si>
    <t>Protecting Backups</t>
  </si>
  <si>
    <t>Backups of your database should be stored securely in a location with full access for administrators, read and execute access for group, and no access for users.</t>
  </si>
  <si>
    <t>Review the privileges applied to your backups.</t>
  </si>
  <si>
    <t>Backup has been protected.</t>
  </si>
  <si>
    <t>Backup has not been protected.</t>
  </si>
  <si>
    <t>HCP5</t>
  </si>
  <si>
    <t>HCP5: Backup data is not adequately protected</t>
  </si>
  <si>
    <t>9.3</t>
  </si>
  <si>
    <t>Backups may contain sensitive data that attackers can use to retrieve valuable information about the organization.</t>
  </si>
  <si>
    <t>Define a security policy for all backups that specifies the privileges they should be assigned.</t>
  </si>
  <si>
    <t>Protect Backups. One method to achieve the recommended state is to execute the following: 
Define a security policy for all backups that specifies the privileges they should be assigned.</t>
  </si>
  <si>
    <t>To close this finding, please provide a screenshot showing Backup has been protected with the agency's CAP.</t>
  </si>
  <si>
    <t>DB2v13z_OS-01</t>
  </si>
  <si>
    <t>Ensure that DB2 system data sets are protected</t>
  </si>
  <si>
    <t>The DB2 data sets that contain system and configuration information, and log data must be protected from unauthorized modifications or deletions. These data sets can be accessed outside of DB2.
It is recommended that the following DB2 data sets are protected in RACF:
- HLQ.SDSNLOAD
- HLQ.SDSNLOD2
- HLQ.SDSNEXIT
- HLQ.DSNDBC.*
- HLQ.DSNDBD.*
- HLQ.BSDS*
- HLQ.LOGCOPY*
- HLQ.ARCHLOG*
- SYS1.PROCLIB
Note: HLQ is the high-level qualifier. 
The RACF protection profile must have the following characteristics:
- UACC(NONE)
- No ID(*) on the access list
- Not in WARNING mode
- READ access permitted only to users who are required to have access</t>
  </si>
  <si>
    <t>For each data set on the protection list, issue the following RACF commands to determine the protection profiles in place and evaluate access control to those resources.
LISTDSD DATASET(‘&lt;dataset name&gt;’)</t>
  </si>
  <si>
    <t>DB2 system data sets are protected.</t>
  </si>
  <si>
    <t>DB2 system data sets are not protected.</t>
  </si>
  <si>
    <t>HSC17</t>
  </si>
  <si>
    <t>Denial of Service protection settings are not configured</t>
  </si>
  <si>
    <t>Failure to properly restrict access to the DB2 system and log data sets can result in a loss of system integrity or data.</t>
  </si>
  <si>
    <t>1) Create a protection profile for each of the data set in the list above.
2) Specify UACC(NONE) or no ID(*) to prevent universal access.
3) Permit READ, ALTER, CONTROL access based on roles and responsibilities and conform to least access needed.
For example, issue the following RACF commands to create generic profiles for active log data sets and assign access control to DB2 started tasks.
ADDSD 'DSNC000.LOGCOPY*' UACC(NONE)
PERMIT 'DSNC000.LOGCOPY*' ID(SYSDSP) ACCESS(ALTER)</t>
  </si>
  <si>
    <t>Ensure that DB2 system data sets are protected. One method to achieve the recommended state is to execute the following:
1) Create a protection profile for each of the data set in the list above.
2) Specify UACC(NONE) or no ID(*) to prevent universal access.
3) Permit READ, ALTER, CONTROL access based on roles and responsibilities and conform to least access needed.
For example, issue the following RACF commands to create generic profiles for active log data sets and assign access control to DB2 started tasks.
ADDSD 'DSNC000.LOGCOPY*' UACC(NONE)
PERMIT 'DSNC000.LOGCOPY*' ID(SYSDSP) ACCESS(ALTER)</t>
  </si>
  <si>
    <t>To close this finding, please provide a screenshot showing the DB2 system data sets are protected with the agency's CAP.</t>
  </si>
  <si>
    <t>DB2v13z_OS-02</t>
  </si>
  <si>
    <t>Ensure that DB2 USS file system is protected</t>
  </si>
  <si>
    <t>The USS file system that contains DB2 product code, such as the IBM Data Server Driver for JDBC and SQLJ, DB2 supplied Java classes, DB2 Java stored procedures support code, and native DLL libraries must be protected from unauthorized modifications or deletions. 
The DB2 product code files are installed and stored under the default pathname, `/usr/lpp/DB2x10`, where ‘x’ is the release indicator.</t>
  </si>
  <si>
    <t>Starting with the directory with pathname `/usr/lpp/DB2x10` (where ‘x’ represents the release indicator) and for each of the sub-directories, issue the following command to review the directory and file permissions. 
ls -l [pathname]</t>
  </si>
  <si>
    <t>DB2 USS file system is protected.</t>
  </si>
  <si>
    <t>DB2 USS file system is not protected.</t>
  </si>
  <si>
    <t>1.1.2</t>
  </si>
  <si>
    <t>The USS file systems that contain system and product code must be restricted to authorized personnel and audited. Failure to protect can result in a loss of system services.</t>
  </si>
  <si>
    <t>Issue the `chmod` command to change the access permission as needed.</t>
  </si>
  <si>
    <t>Ensure that DB2 USS file system is protected. One method to achieve the recommended state is to execute the following:
Issue the `chmod` command to change the access permission as needed.</t>
  </si>
  <si>
    <t>To close this finding, please provide a screenshot showing the DB2 USS file system is protected with the agency's CAP.</t>
  </si>
  <si>
    <t>DB2v13z_OS-03</t>
  </si>
  <si>
    <t>Secure installation process</t>
  </si>
  <si>
    <t>The installation SYSOPR authority can be used for the installation and migration of a DB2 subsystem. The installation SYSOPR authority is not allowed access to non-system objects or user data in the subsystem.</t>
  </si>
  <si>
    <t>Run the DSNTEJ6Z job to obtain the current values of the `SYSTEM OPERATOR 1`, `SYSTEM OPERATOR 2` subsystem parameters. Verify that one of the authorization IDs that is used for installation or migration has the installation SYSOPR authority.</t>
  </si>
  <si>
    <t>The authorization IDs that is used for installation or migration has the installation SYSOPR authority.</t>
  </si>
  <si>
    <t>The authorization IDs that is not used for installation or migration has the installation SYSOPR authority.</t>
  </si>
  <si>
    <t>1.1.3</t>
  </si>
  <si>
    <t>Using the installation SYSOPR authority instead of the installation SYSADM authority prevents unauthorized access to user objects during installation or migration.</t>
  </si>
  <si>
    <t>1) Edit the DSNTIJUZ job and modify the values for the `SYSTEM OPERATOR 1` or `SYSTEM OPERATOR 2` subsystem parameter as needed. 
2) Submit DSNTIJUZ to assemble the subsystem parameter. 
3) Issue the `-SET SYSPARM` command or stop and restart DB2 for the change to take effect.</t>
  </si>
  <si>
    <t>Secure installation process. One method to achieve the recommended state is to execute the following:
1) Edit the DSNTIJUZ job and modify the values for the `SYSTEM OPERATOR 1` or `SYSTEM OPERATOR 2` subsystem parameter as needed. 
2) Submit DSNTIJUZ to assemble the subsystem parameter. 
3) Issue the `-SET SYSPARM` command or stop and restart DB2 for the change to take effect.</t>
  </si>
  <si>
    <t>To close this finding, please provide a screenshot showing the authorization IDs that is used for installation or migration has the installation SYSOPR authority with the agency's CAP.</t>
  </si>
  <si>
    <t>DB2v13z_OS-04</t>
  </si>
  <si>
    <t>Ensure that RACF changes are accepted immediately</t>
  </si>
  <si>
    <t>The `AUTHEXIT_CACHEREFRESH` subsystem parameter refreshes the global authentication cache entries for user profile changes in RACF and authorization cache entries for external security users for resource and user profile changes. It is recommended that this security subsystem parameter is set to `ALL`.</t>
  </si>
  <si>
    <t>Run the DSNTEJ6Z job to obtain the current value of the `AUTHEXIT_CACHEREFRESH` subsystem parameter. 
Verify that the value is set to `ALL`.</t>
  </si>
  <si>
    <t>The `AUTHEXIT_CACHEREFRESH` subsystem parameter is set to ALL.</t>
  </si>
  <si>
    <t>The `AUTHEXIT_CACHEREFRESH` subsystem parameter is not set to ALL.</t>
  </si>
  <si>
    <t>1.2</t>
  </si>
  <si>
    <t>1.2.1</t>
  </si>
  <si>
    <t>Removing the cache entries prevents users whose profiles are changed in RACF from accessing DB2 resources.</t>
  </si>
  <si>
    <t>1) Edit the DSNTIJUZ job and set the `DSN6SPRM.AUTHEXIT_CACHEREFRESH `parameter to `ALL`. 
2) Submit DSNTIJUZ to assemble the subsystem parameter. 
3) Stop and restart DB2 for the change to take effect.</t>
  </si>
  <si>
    <t>Ensure that RACF changes are accepted immediately. One method to achieve the recommended state is to execute the following:
1) Edit the DSNTIJUZ job and set the `DSN6SPRM.AUTHEXIT_CACHEREFRESH `parameter to `ALL`. 
2) Submit DSNTIJUZ to assemble the subsystem parameter. 
3) Stop and restart DB2 for the change to take effect.</t>
  </si>
  <si>
    <t>To close this finding, please provide a screenshot showing the `AUTHEXIT_CACHEREFRESH` subsystem parameter is set to ALL with the agency's CAP.</t>
  </si>
  <si>
    <t>DB2v13z_OS-05</t>
  </si>
  <si>
    <t>Enable authorization</t>
  </si>
  <si>
    <t>The `AUTH` subsystem parameter controls authorization checking in DB2. It is recommended that this parameter is set to `YES`.</t>
  </si>
  <si>
    <t>Run the DSNTEJ6Z job to obtain the current value of the `AUTH` subsystem parameter. Verify that the value is set to `YES`.</t>
  </si>
  <si>
    <t>The `AUTH` subsystem parameter controls authorization is set to YES.</t>
  </si>
  <si>
    <t>The `AUTH` subsystem parameter controls authorization is not set to YES.</t>
  </si>
  <si>
    <t>HSC20</t>
  </si>
  <si>
    <t>HSC20: Publicly available systems contain FTI</t>
  </si>
  <si>
    <t>1.2.2</t>
  </si>
  <si>
    <t>Disabling all authorization checking opens all DB2 access to `PUBLIC`.</t>
  </si>
  <si>
    <t>1) Edit the DSNTIJUZ job and set the `DSN6SPRM.AUTH` parameter to `YES`. 
2) Submit DSNTIJUZ to assemble the subsystem parameter. 
3) Issue the `-SET SYSPARM` command or stop and restart DB2 to activate the change.</t>
  </si>
  <si>
    <t>Enable authorization. One method to achieve the recommended state is to execute the following:
1) Edit the DSNTIJUZ job and set the `DSN6SPRM.AUTH` parameter to `YES`. 
2) Submit DSNTIJUZ to assemble the subsystem parameter. 
3) Issue the `-SET SYSPARM` command or stop and restart DB2 to activate the change.</t>
  </si>
  <si>
    <t>To close this finding, please provide a screenshot showing the `AUTH` subsystem parameter controls authorization is set to YES with the agency's CAP.</t>
  </si>
  <si>
    <t>DB2v13z_OS-06</t>
  </si>
  <si>
    <t>Ensure that the default authorization IDs are changed from the installation defined</t>
  </si>
  <si>
    <t>The following subsystem parameters specify default authorization IDs. It Is recommended to change the installation-specified default values and ensure the authorization IDs are defined in RACF.
- `SYSTEM ADMIN 1` – Specifies the first of two authorization IDs to which installation SYSADM authority is assigned.
- `SYSTEM ADMIN 2` - Specifies the second of two authorization IDs to which installation SYSADM authority is assigned.
- `SYSTEM OPERATOR 1` - Specifies the first of two authorization IDs to which installation SYSOPR authority is assigned.
- `SYSTEM OPERATOR 2` - Specifies the second of two authorization IDs to which installation SYSOPR authority is assigned.
- `SECURITY ADMIN 1` - Specifies the first of two authorization IDs or roles to which security administrator authority is assigned.
- `SECURITY ADMIN 2` - Specifies the second of two authorization IDs or roles to which security administrator authority is assigned.
- `UNKNOWN AUTHID` – Specifies the authorization ID that is to be used if RACF is not available for batch access and `USER=` is not specified in the JOB statement.</t>
  </si>
  <si>
    <t>Run the DSNTEJ6Z job to obtain the current values of the `SYSTEM ADMIN 1`, `SYSTEM ADMIN 2`, `SYSTEM OPERATOR 1`, `SYSTEM OPERATOR 2`, `SECURITY ADMIN 1`, `SECURITY ADMIN 2`, and `UNKNOWN AUTHID `subsystem parameters. 
Verify that the default values are changed.</t>
  </si>
  <si>
    <t>The default authorization IDs are changed from the installation defined.</t>
  </si>
  <si>
    <t>The default authorization IDs are not changed from the installation defined.</t>
  </si>
  <si>
    <t>HAC42</t>
  </si>
  <si>
    <t>HAC42: System configuration files are not stored securely</t>
  </si>
  <si>
    <t>1.2.3</t>
  </si>
  <si>
    <t>The installation default settings are often well known and can make the system vulnerable to attacks.</t>
  </si>
  <si>
    <t>1) Edit the DSNTIJUZ job and set the default values for `SYSTEM ADMIN 1`, `SYSTEM ADMIN 2`, `SYSTEM OPERATOR 1`, `SYSTEM OPERATOR 2`, `SECURITY ADMIN 1`, `SECURITY ADMIN 2`, and `UNKNOWN AUTHID ` subsystem parameters. 
2) Submit DSNTIJUZ to assemble the subsystem parameters. 
3) Issue the `-SET SYSPARM` command or stop and restart DB2 to activate the changes.</t>
  </si>
  <si>
    <t xml:space="preserve">Ensure that the default authorization IDs are changed from the installation defined. One method to achieve the recommended state is to execute the following:
1) Edit the DSNTIJUZ job and set the default values for `SYSTEM ADMIN 1`, `SYSTEM ADMIN 2`, `SYSTEM OPERATOR 1`, `SYSTEM OPERATOR 2`, `SECURITY ADMIN 1`, `SECURITY ADMIN 2`, and `UNKNOWN AUTHID ` subsystem parameters. 
2) Submit DSNTIJUZ to assemble the subsystem parameters. 
3) Issue the `-SET SYSPARM` command or stop and restart DB2 to activate the changes.             </t>
  </si>
  <si>
    <t>To close this finding, please provide a screenshot showing the default authorization IDs are changed from the installation defined with the agency's CAP.</t>
  </si>
  <si>
    <t>DB2v13z_OS-07</t>
  </si>
  <si>
    <t>Ensure that generic error codes are returned for remote security errors</t>
  </si>
  <si>
    <t>The `EXTSEC` subsystem parameter specifies whether detailed reason codes are returned to a DRDA client when a DDF connection request fails due to security errors. It is recommended to set the value to `NO` to return generic error codes to the clients.</t>
  </si>
  <si>
    <t>Run the DSNTEJ6Z job to obtain the current value of the `EXTSEC` subsystem parameter. 
Verify that the value is set to `NO`.</t>
  </si>
  <si>
    <t>The `EXTSEC` subsystem parameter is set to NO.</t>
  </si>
  <si>
    <t>The `EXTSEC` subsystem parameter is not set to NO.</t>
  </si>
  <si>
    <t>HCM47</t>
  </si>
  <si>
    <t>HCM7: System error messages display system configuration information</t>
  </si>
  <si>
    <t>1.2.4</t>
  </si>
  <si>
    <t>The detailed error codes can expose the reason for a potential fraudulent logon attempt.</t>
  </si>
  <si>
    <t>1) Edit the DSNTIJUZ job and set the `DSN6SYSP.EXTSEC` parameter to `NO`. 
2) Submit DSNTIJUZ to assemble the subsystem parameter. 
3) Issue the `-SET SYSPARM` command or stop and restart DB2 to activate the change.</t>
  </si>
  <si>
    <t>Ensure that generic error codes are returned for remote security errors. One method to achieve the recommended state is to execute the following:
1) Edit the DSNTIJUZ job and set the `DSN6SYSP.EXTSEC` parameter to `NO`. 
2) Submit DSNTIJUZ to assemble the subsystem parameter. 
3) Issue the `-SET SYSPARM` command or stop and restart DB2 to activate the change.</t>
  </si>
  <si>
    <t>DB2v13z_OS-08</t>
  </si>
  <si>
    <t>Separate security administration from system administration</t>
  </si>
  <si>
    <t>The `SEPARATE_SECURITY` subsystem parameter allows you to separate security administrator duties from the DB2 system administrator duties when using native DB2 authorization. It is recommended to set `SEPARATE_SECURITY=YES`. When `SEPARATE_SECURITY `is set to `YES`, SECADM authority is required for security administration. 
DB2 authorization that uses an external security mechanism for access control separates security administration from DB2 system administration.</t>
  </si>
  <si>
    <t>Run the DSNTEJ6Z job to obtain the current value of the `SEPARATE_SECURITY` subsystem parameter. 
Verify that the value is set to `YES`.</t>
  </si>
  <si>
    <t>The `SEPARATE_SECURITY` subsystem parameter is set to YES.</t>
  </si>
  <si>
    <t>The `SEPARATE_SECURITY` subsystem parameter is not set to YES.</t>
  </si>
  <si>
    <t>1.2.5</t>
  </si>
  <si>
    <t>Separating security administration from system administration enforces separation of duties. It can help simplify system administration and strengthen security administration.</t>
  </si>
  <si>
    <t>1) Ensure that the current SQLID is one of the authorization IDs of the process for applications that use SYSADM authority to set current SQLID. 
2) Ensure that the binder has BINDAGENT privilege from the owner for the bind and rebind processes that use SYSADM, SYSCTRL, or system DBADM authority to specify the `OWNER` keyword.
3) Edit the DSNTIJUZ job and set the `DSN6SPRM.SEPARATE_SECURITY` parameter to `YES`.
4) Submit DSNTIJUZ to assemble the subsystem parameter. 
5) Either issue the `-SET SYSPARM `command or stop and restart DB2 to activate the changes.</t>
  </si>
  <si>
    <t>Separate security administration from system administration. One method to achieve the recommended state is to execute the following:
1) Ensure that the current SQLID is one of the authorization IDs of the process for applications that use SYSADM authority to set current SQLID. 
2) Ensure that the binder has BINDAGENT privilege from the owner for the bind and rebind processes that use SYSADM, SYSCTRL, or system DBADM authority to specify the `OWNER` keyword.
3) Edit the DSNTIJUZ job and set the `DSN6SPRM.SEPARATE_SECURITY` parameter to `YES`.
4) Submit DSNTIJUZ to assemble the subsystem parameter. 
5) Either issue the `-SET SYSPARM `command or stop and restart DB2 to activate the changes.</t>
  </si>
  <si>
    <t>To close this finding, please provide a screenshot showing the `SEPARATE_SECURITY` subsystem parameter is set to YES with the agency's CAP.</t>
  </si>
  <si>
    <t>DB2v13z_OS-09</t>
  </si>
  <si>
    <t>Ensure subsystem access is protected</t>
  </si>
  <si>
    <t>The profiles specified in the DSNR RACF resource class control access to a DB2 for z/OS subsystem from another environment. It is recommended that you activate the DSNR class and define a profile with a name in the form of _subsystem.environment_ for each subsystem and environment combination that you want to use. Permit profile access only to the users who are allowed to access DB2 from a specific environment.</t>
  </si>
  <si>
    <t>The RACF `RLIST` command displays the list of users or groups who have access to the corresponding profile for subsystem access in the DSNR class.
RLIST DSNR subsystem.environment ALL
Review the output to make sure that access is permitted according to the rules of your organization. 
Ensure that you specify UACC(NONE) and no ID(*) to prevent universal access.</t>
  </si>
  <si>
    <t>Subsystem access is protected and allow only permit profile to access DB2 from a specific environment.</t>
  </si>
  <si>
    <t>Subsystem access is not protected and allow only permit profile to access DB2 from a specific environment.</t>
  </si>
  <si>
    <t>2.1.1</t>
  </si>
  <si>
    <t>Subsystem access control prevents users from connecting to DB2 from an unauthorized environment for malicious purposes.</t>
  </si>
  <si>
    <t>Permit users access to the corresponding profile for subsystem access based on the rules of your organization.</t>
  </si>
  <si>
    <t>Ensure subsystem access is protected. One method to achieve the recommended state is to execute the following:
Permit users access to the corresponding profile for subsystem access based on the rules of your organization.</t>
  </si>
  <si>
    <t>To close this finding, please provide a screenshot showing the subsystem access is protected and allow only permit profile to access DB2 from a specific environment with the agency's CAP.</t>
  </si>
  <si>
    <t>DB2v13z_OS-10</t>
  </si>
  <si>
    <t>Enable secure authentication for remote access</t>
  </si>
  <si>
    <t>The `TCPALVER `subsystem parameter specifies the type of security credentials to accept for TCP/IP connection requests. It is recommended that you set the parameter to `SERVER_ENCRYPT` and require encrypted security credentials. With the required permissions to use the RACF passticket service, you can use RACF passticket to connect to DB2.</t>
  </si>
  <si>
    <t>1) Run the DSNTEJ6Z job to obtain the current value of the `TCPALVER` subsystem parameter.
2) Verify that the parameter is set to `SERVER_ENCRYPT`.</t>
  </si>
  <si>
    <t>The `TCPALVER` subsystem parameter is set to `SERVER_ENCRYPT`.</t>
  </si>
  <si>
    <t>The `TCPALVER` subsystem parameter is not set to `SERVER_ENCRYPT`.</t>
  </si>
  <si>
    <t>2.1.2</t>
  </si>
  <si>
    <t>Non-encrypted user ID and password can expose their security credentials on the network.</t>
  </si>
  <si>
    <t>1) Configure your remote systems and clients to use secure credentials. 
2) Turn on IFCID 365 trace to audit authentication information for remote connections.
3) Edit the DSNTIJUZ job and set `DSN6FAC.TCPALVER=SERVER_ENCRYPT`. 
4) Submit DSNTIJUZ to assemble the zparm. 
5) Issue the `-SET SYSPARM` command or stop and restart DB2 for the change to take effect.</t>
  </si>
  <si>
    <t>Enable secure authentication for remote access. One method to achieve the recommended state is to execute the following:
1) Configure your remote systems and clients to use secure credentials. 
2) Turn on IFCID 365 trace to audit authentication information for remote connections.
3) Edit the DSNTIJUZ job and set `DSN6FAC.TCPALVER=SERVER_ENCRYPT`. 
4) Submit DSNTIJUZ to assemble the zparm. 
5) Issue the `-SET SYSPARM` command or stop and restart DB2 for the change to take effect.</t>
  </si>
  <si>
    <t>To close this finding, please provide a screenshot showing the`TCPALVER` subsystem parameter is set to `SERVER_ENCRYPT` with the agency's CAP.</t>
  </si>
  <si>
    <t>DB2v13z_OS-11</t>
  </si>
  <si>
    <t>Identification and Authentication (Organizational Users)</t>
  </si>
  <si>
    <t>Secure access by using Multi-Factor Authentication (MFA)</t>
  </si>
  <si>
    <t>A multi-factor authentication system requires that multiple authentication factors be presented during logon to verify a user's identity. Each authentication factor must be from a separate category of credential types. Requiring multiple authentication factors improves the security of the user account.
You can set `AUTHEXIT_CACHEREFRESH`, `MFA_AUTHCACHE_UNUSED_TIME` system parameters to enable MFA for distributed clients that require multiple connections to perform a task in DB2. 
It is recommended that you configure MFA for administrator access.</t>
  </si>
  <si>
    <t>1) Determine if a MFA product is installed and user profiles are provisioned with MFA in compliance with the security policies of your organization. 
2) If you use the IBM Z Multi-Factor Authentication product, verify that the RACF MFADEF class is active, and the user profile includes an active MFA factor type for user IDs that are provisioned for MFA.</t>
  </si>
  <si>
    <t xml:space="preserve">The RACF MFADEF class is active, and the user profile includes an active MFA factor type for user IDs that are provisioned for MFA. </t>
  </si>
  <si>
    <t>The RACF MFADEF class is active, and the user profile includes an active MFA factor type for user IDs that are not provisioned for MFA.</t>
  </si>
  <si>
    <t>HCA64
HCA65
HCA66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</si>
  <si>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</si>
  <si>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2.1.3</t>
  </si>
  <si>
    <t>By requiring multiple authentication factors, the security of a user's account cannot be compromised if one of the factors is exposed.</t>
  </si>
  <si>
    <t>1) Follow the instructions in [IBM Z Multi-Factor Authentication Installation and Customization](https://www.ibm.com/docs/en/zma/2)2)0?topic=z-multi-factor-authentication-22) to install and customize MFA.
2) For user IDs that are provisioned for MFA, provide MFA login instructions.</t>
  </si>
  <si>
    <t>Secure access by using Multi-Factor Authentication (MFA). One method to achieve the recommended state is to execute the following:
1) Follow the instructions in [IBM Z Multi-Factor Authentication Installation and Customization](https://www.ibm.com/docs/en/zma/2)2)0?topic=z-multi-factor-authentication-22) to install and customize MFA.
2) For user IDs that are provisioned for MFA, provide MFA login instructions.</t>
  </si>
  <si>
    <t xml:space="preserve">To close this finding, please provide a screenshot showing the RACF MFADEF class is active, and the user profile includes an active MFA factor type for user IDs that are provisioned for MFA with the agency's CAP. </t>
  </si>
  <si>
    <t>DB2v13z_OS-12</t>
  </si>
  <si>
    <t>Secure all remote connections by using SSL</t>
  </si>
  <si>
    <t>The z/OS communications server for TCP/IP supports the Application Transport Transparent Layer Security (AT-TLS) function. AT-TLS performs TLS on behalf of DB2. It invokes the z/OS system SSL in the TCP layer of the TCP/IP stack and protects the transmission of data. It is recommended to configure AT-TLS to use SSL connections to secure all DB2 remote access. 
To ensure that all access to DB2 uses SSL communications, set the TCP/IP `PORT` field to the same value as the `SECURE PORT` field. Also, set the static and dynamic subsetting location aliases to the same value as the `PORT` and `SECPORT` fields.</t>
  </si>
  <si>
    <t>1) See "[Encrypting your data with Secure Socket Layer (SSL) support](https://www.ibm.com/docs/en/DB2-for-zos/13?topic=pdter-encrypting-your-data-secure-socket-layer-ssl-support)" and "[IBM DB2 for z/OS: Configuring TLS/SSL for Secure Client/Server Communications](https://www.redbooks.ibm.com/abstracts/redp4799.html?Open)" for more information.
2) To allow only SSL connections to DB2, verify that the `TCP/IP PORT `field is set to the same value as the `SECURE PORT` field and that both static and dynamic subsetting location aliases are defined with the same value as `PORT` and `SECPORT`.</t>
  </si>
  <si>
    <t>All remote connections is using SSL.</t>
  </si>
  <si>
    <t>Remote connections is not using SSL.</t>
  </si>
  <si>
    <t>2.1.4</t>
  </si>
  <si>
    <t>SSL secures your network connections and encrypts the data on the network. Failure to properly secure the network can result in data loss.</t>
  </si>
  <si>
    <t>Update the port values by using either the `DSNJ003` utility (DDF statement) or the `MODIFY DDF` command.</t>
  </si>
  <si>
    <t>Secure all remote connections by using SSL. One method to achieve the recommended state is to execute the following:
Update the port values by using either the `DSNJ003` utility (DDF statement) or the `MODIFY DDF` command.</t>
  </si>
  <si>
    <t>To close this finding, please provide a screenshot showing all remote connections is using SSL with the agency's CAP.</t>
  </si>
  <si>
    <t>DB2v13z_OS-13</t>
  </si>
  <si>
    <t>Secure remote connections by using TCP/IP Network Access control with the RACF SERVAUTH class</t>
  </si>
  <si>
    <t>The z/OS communications server TCP/IP network access control provides the ability to control access to DB2 from a range of IP addresses that are defined as a security zone. When these controls are enabled, DB2 requires that the z/OS user ID of each DB2 client be permitted access to the RACF SERVAUTH class resource that represents the network security zone from which the client is connecting. If the user ID does not have the permission, then its login to DB2 will fail. It is recommended that you configure TCP/IP network access control with RACF SERVAUTH class to protect DB2 from unauthorized access.</t>
  </si>
  <si>
    <t>1) Review your TCP/IP profile data set for the `NETACCESS` statement definition and determine if the security zones are defined correctly. You can use the `NETSTAT CONFIG `(TSO) or `netstat -x f` (USS) command to display the current TCP/IP configuration, including the `NETACCESS` rules. Both of the commands in the example below display the current configuration for the TCP/IP stack named TCPIP2: 
(TSO) NETSTAT CONFIG TCP TCPIP2 
(USS) netstat -f -p tcpip2 
2) Issue the RACF `RLIST` command to display the list of users or groups that have access to the corresponding profile for the TCP network zone access in the RACF SERVAUTH class.
RLIST SERVAUTH EZB.NETACCESS.sysname.tcpname.zonename ALL
Review the output to make sure the DB2 DIST address space user ID is permitted access and the user IDs for each authorized client are permitted access according to the organization rules. 
Verify that `UACC(NONE)` is specified to prevent universal access to the RACF SERVAUTH class resource.</t>
  </si>
  <si>
    <t>Remote connections is using TCP/IP Network Access control with the RACF SERVAUTH class.</t>
  </si>
  <si>
    <t>Remote connections is not using TCP/IP Network Access control with the RACF SERVAUTH class.</t>
  </si>
  <si>
    <t>2.1.5</t>
  </si>
  <si>
    <t>The TCP/IP network access control with RACF SERVAUTH class protects access to DB2 by allowing users to connect only from approved part of the network.</t>
  </si>
  <si>
    <t>1) Configure the TCP/IP network access control by using the `NETACCESS` statement in your TCP/IP profile.
2) Permit users access to the corresponding profile for the TCP network security zone access in the RACF SERVAUTH class based on the rules of your organization.</t>
  </si>
  <si>
    <t>Secure remote connections by using TCP/IP Network Access control with the RACF SERVAUTH class. One method to achieve the recommended state is to execute the following:
1) Configure the TCP/IP network access control by using the `NETACCESS` statement in your TCP/IP profile.
2) Permit users access to the corresponding profile for the TCP network security zone access in the RACF SERVAUTH class based on the rules of your organization.</t>
  </si>
  <si>
    <t>To close this finding, please provide a screenshot showing remote connections is using TCP/IP Network Access control with the RACF SERVAUTH class with the agency's CAP.</t>
  </si>
  <si>
    <t>DB2v13z_OS-14</t>
  </si>
  <si>
    <t>Enable trusted contexts</t>
  </si>
  <si>
    <t>Trusted context provides the capability to enforce the security attributes for a connection, switch users in the connection with optional authentication, and acquire one or more privileges that are not available outside of the trusted context. It is recommended that you enable trusted context for connections that use shared IDs.</t>
  </si>
  <si>
    <t>1) Issue the following SQL statement to verify that a trusted context is enabled. 
SELECT NAME, CONTEXTID, SYSTEMAUTHID, DEFAULTROLE, OBJECTOWNERTYPE, 
ENABLED, ALLOWPUBLIC, AUTHENTICATEPUBLIC FROM SYSIBM.SYSCONTEXT;
SELECT CONTEXTID, NAME, VALUE FROM SYSIBM.SYSCTXTTRUSTATTRS;
SELECT CONTEXTID, AUTHID, AUTHENTICATE, ROLE FROM SYSIBM.SYSCONTEXTAUTHIDS;
2) Review the trusted context definition.</t>
  </si>
  <si>
    <t xml:space="preserve">Trusted context is enabled. </t>
  </si>
  <si>
    <t xml:space="preserve">Trusted context is not enabled. </t>
  </si>
  <si>
    <t>2.1.6</t>
  </si>
  <si>
    <t>Creating trusted contexts to enforce connection attributes such as encryption and assigning privileges to roles limit the scope of user access to a specific connection. Additionally, it ensures user accountability.</t>
  </si>
  <si>
    <t>Create and enable trusted contexts based on the rules of your organization.</t>
  </si>
  <si>
    <t>Enable trusted contexts. One method to achieve the recommended state is to execute the following:
Create and enable trusted contexts based on the rules of your organization.</t>
  </si>
  <si>
    <t xml:space="preserve">To close this finding, please provide a screenshot showing the trusted context is enabled with the agency's CAP. </t>
  </si>
  <si>
    <t>DB2v13z_OS-15</t>
  </si>
  <si>
    <t>Secure object ownership by using DB2 roles</t>
  </si>
  <si>
    <t>DB2 roles can be used to control access to enterprise objects in a way that parallels the structure of the enterprise. It is recommended that you use roles to separate object ownership from individual users and manage context-specific access outside of user privileges.</t>
  </si>
  <si>
    <t>1) Issue the following SQL statement to verify that roles are defined and associated with trusted contexts.
SELECT NAME FROM SYSIBM.SYSROLES;
SELECT NAME, CONTEXTID, SYSTEMAUTHID, DEFAULTROLE, OBJECTOWNERTYPE, 
ENABLED, ALLOWPUBLIC, AUTHENTICATEPUBLIC FROM SYSIBM.SYSCONTEXT;
SELECT CONTEXTID, AUTHID, AUTHENTICATE, ROLE FROM SYSIBM.SYSCONTEXTAUTHIDS;
2) Review the roles and trusted contexts definition.</t>
  </si>
  <si>
    <t>Roles are defined and associated with trusted contexts.</t>
  </si>
  <si>
    <t>Roles are not defined and associated with trusted contexts.</t>
  </si>
  <si>
    <t>2.1.7</t>
  </si>
  <si>
    <t>Assigning object ownership to a role prevents authorization IDs from obtaining implicit ownership privileges.</t>
  </si>
  <si>
    <t>1) Create roles and trusted contexts and assign roles as object owners based on the rules of your organization. 
2) Issue the `SQL TRANSFER OWNERSHIP` statement to transfer the ownership of existing database and system objects to roles.</t>
  </si>
  <si>
    <t>Secure object ownership by using DB2 roles. One method to achieve the recommended state is to execute the following:
1) Create roles and trusted contexts and assign roles as object owners based on the rules of your organization. 
2) Issue the `SQL TRANSFER OWNERSHIP` statement to transfer the ownership of existing database and system objects to roles.</t>
  </si>
  <si>
    <t>To close this finding, please provide a screenshot showing the roles are defined and associated with trusted contexts with the agency's CAP.</t>
  </si>
  <si>
    <t>DB2v13z_OS-16</t>
  </si>
  <si>
    <t>Secure application access by using package controls</t>
  </si>
  <si>
    <t>The `BIND` options, `ENABLE` and `DISABLE` determine the connection types for a specific plan or package. It is recommended that you use these options to control the connection types for applications.</t>
  </si>
  <si>
    <t>1) Issue the following SQL statement to determine the approved connection types for a specific package or a plan. 
SELECT PKS.SYSTEM, PKS.ENABLE, PKS.CNAME 
FROM SYSIBM.SYSPACKAGE PK, SYSIBM.SYSPKSYSTEM PKS 
WHERE PK.COLLID = PKS.COLLID AND PK.NAME = PKS.NAME;
SELECT PLS.SYSTEM, PLS.ENABLE, PLS.CNAME 
FROM SYSIBM.SYSPLAN PL, SYSIBM.SYSPLSYSTEM PLS 
WHERE PL.NAME = PLS.NAME;
2) Review the output.</t>
  </si>
  <si>
    <t>An approved connection type based on the rules of your organization is used.</t>
  </si>
  <si>
    <t>An approved connection type based on the rules of your organization is not used.</t>
  </si>
  <si>
    <t>2.1.8</t>
  </si>
  <si>
    <t>Restricting applications to use approved connection types prevents unauthorized access.</t>
  </si>
  <si>
    <t>Issue the `BIND PACKAGE `/ `BIND PLAN` / `REBIND PACKAGE` / `REBIND PLAN` command with the ENABLE and DISABLE option to specify an approved connection type based on the rules of your organization.</t>
  </si>
  <si>
    <t>Secure application access by using package controls. One method to achieve the recommended state is to execute the following:
Issue the `BIND PACKAGE `/ `BIND PLAN` / `REBIND PACKAGE` / `REBIND PLAN` command with the ENABLE and DISABLE option to specify an approved connection type based on the rules of your organization.</t>
  </si>
  <si>
    <t>To close this finding, please provide a screenshot showing an approved connection type based on the rules of your organization is used with the agency's CAP.</t>
  </si>
  <si>
    <t>DB2v13z_OS-17</t>
  </si>
  <si>
    <t>Ensure that grant authorization IDs are defined in RACF</t>
  </si>
  <si>
    <t>When DB2 native security is used for access control, you can grant privileges to users or groups using the SQL `GRANT` statement. If privileges are granted to an authorization-name, it is recommended that you also define the grantee users or groups in RACF.</t>
  </si>
  <si>
    <t>Issue the RACF `LISTGRP` and `LISTUSER` commands to determine if the authorization IDs are defined in RACF and review the output.</t>
  </si>
  <si>
    <t>The grant authorization IDs are defined in RACF.</t>
  </si>
  <si>
    <t>The grant authorization IDs are not defined in RACF.</t>
  </si>
  <si>
    <t>2.1.9</t>
  </si>
  <si>
    <t>Defining an authorization ID in RACF provides user accountability and prevents unauthorized access through orphan grantees.</t>
  </si>
  <si>
    <t>Issue the RACF `ADDUSER` and `ADDGROUP` commands to define the authorization IDs in RACF.</t>
  </si>
  <si>
    <t>Ensure that grant authorization IDs are defined in RACF. One method to achieve the recommended state is to execute the following:
Issue the RACF `ADDUSER` and `ADDGROUP` commands to define the authorization IDs in RACF.</t>
  </si>
  <si>
    <t>To close this finding, please provide a screenshot showing the grant authorization IDs are defined in RACF with the agency's CAP.</t>
  </si>
  <si>
    <t>DB2v13z_OS-18</t>
  </si>
  <si>
    <t>Restrict access to the catalog tables in the communications database (CDB)</t>
  </si>
  <si>
    <t>The communications database (CDB) is a set of DB2 catalog tables that can be configured to control aspects of outbound and inbound connection requests. The SYSIBM.LOCATIONS table and SYSIBM.USERNAMES table are configured for using TCP/IP or SNA protocol. 
The following tables are configured specifically to use TCP/IP protocol:
- SYSIBM.IPLIST
- SYSIBM.IPNAMES
The following tables are configured specifically to use SNA protocol:
- SYSIBM.LULIST
- SYSIBM.LUMODES
- SYSIBM.LUNAMES
- SYSIBM.MODESELECT
`PUBLIC` should be restricted from inserting, updating, deleting, or accessing these tables.
**Note:** VTAM (SNA connection) is deprecated. You can disable SNA connections by setting IPNAMES in the bootstrap data set (BSDS).</t>
  </si>
  <si>
    <t>**For DB2 internal security users:**
Issue the following SQL statement to check if `PUBLIC` has access:
SELECT GRANTEE, TCREATOR, TTNAME FROM SYSIBM.SYSTABAUTH 
WHERE TCREATOR = 'SYSIBM' AND 
TTNAME IN ('LOCATIONS', 'IPNAMES', 'IPLIST', 'LUNAMES', 'LULIST',
 'LUMODES', 'MODESELECT', 'USERNAMES') 
AND GRANTEE = 'PUBLIC'; 
Output that contains zero rows is considered a successful finding. Otherwise, `PUBLIC` has SELECT, INSERT, UPDATE, or DELETE privilege and the remediation steps should be followed.
**For external security users:**
Issue the RACF `RLIST` command to list the profiles that control access to the tables in the communications database in the MDSNTB class. Examine the universal access (UACC) and user (USER) settings for the profiles that control access to the communications database tables. If the UACC setting is `READ` or the USER setting is *, consult with your security administrator for the proper value and follow the remediation steps.</t>
  </si>
  <si>
    <t>Access to the catalog tables in the communications database (CDB) is restricted.</t>
  </si>
  <si>
    <t>Access to the catalog tables in the communications database (CDB) is not restricted.</t>
  </si>
  <si>
    <t>2.2</t>
  </si>
  <si>
    <t>2.2.1</t>
  </si>
  <si>
    <t>`PUBLIC` access to these tables exposes connection information for remote DB2 access, which can compromise the security of the server.</t>
  </si>
  <si>
    <t>**For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</si>
  <si>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Restrict access to the catalog tables in the communications database (CDB). One method to achieve the recommended state is to execute the following:
**For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</si>
  <si>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To close this finding, please provide a screenshot showing access to the catalog tables in the communications database (CDB) is restricted with the agency's CAP.</t>
  </si>
  <si>
    <t>DB2v13z_OS-19</t>
  </si>
  <si>
    <t>Restrict access to SYSIBM.SYSAUDITPOLICIES</t>
  </si>
  <si>
    <t>The SYSIBM.SYSAUDITPOLICIES table contains all audit policies. `PUBLIC` should be restricted from accessing this table.</t>
  </si>
  <si>
    <t>**For DB2 internal security users:**
Issue the following SQL statement to check if `PUBLIC` has access:
SELECT GRANTEE FROM SYSIBM.SYSTABAUTH WHERE TCREATOR = 'SYSIBM' AND 
TTNAME = 'SYSAUDITPOLICIES'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SYSIBM.SYSAUDITPOLICIES table in the MDSNTB class. Examine the universal access (UACC) and user (USER) settings for the profile that controls access to the SYSIBM.SYSAUDITPOLICIES table. If the UACC setting is `READ` or the USER setting is *, consult with your security administrator for the proper value and follow the remediation steps.</t>
  </si>
  <si>
    <t>Access to SYSIBM.SYSAUDITPOLICIES is restricted.</t>
  </si>
  <si>
    <t>Access to SYSIBM.SYSAUDITPOLICIES is not restricted.</t>
  </si>
  <si>
    <t>2.2.2</t>
  </si>
  <si>
    <t>Exposing sensitive information about the auditing security on DB2 servers can compromise security. Access to the audit policies can enable attackers to avoid detection.</t>
  </si>
  <si>
    <t>**For DB2 internal security users:**
Issue the following SQL statement to revoke access from `PUBLIC`: 
REVOKE ALL ON SYSIBM.SYSAUDITPOLICIES FROM PUBLIC;
**For external security users:**
Issue the RACF `RALTER` command to update the profile and change the UACC setting to `NONE`.
Issue the RACF `PERMIT` command to remove the ID(*) and specify users or groups.</t>
  </si>
  <si>
    <t>Restrict access to SYSIBM.SYSAUDITPOLICIES. One method to achieve the recommended state is to execute the following:
**For DB2 internal security users:**
Issue the following SQL statement to revoke access from `PUBLIC`: 
REVOKE ALL ON SYSIBM.SYSAUDITPOLICIES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</si>
  <si>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CAP.SYSAUDITPOLICIES is restricted with the agency's CAP.</t>
  </si>
  <si>
    <t>DB2v13z_OS-20</t>
  </si>
  <si>
    <t xml:space="preserve">Restrict access to SYSIBM.SYSCOLAUTH </t>
  </si>
  <si>
    <t>The SYSIBM.SYSCOLAUTH table records the UPDATE or REFERENCES privileges that are held by users on individual columns of a table or view. `PUBLIC` should be restricted from accessing this table.</t>
  </si>
  <si>
    <t>**For DB2 internal security users:**
Issue the following SQL statement to check if `PUBLIC` has access:
SELECT GRANTEE FROM SYSIBM.SYSTABAUTH WHERE TCREATOR = 'SYSIBM' AND 
TTNAME = 'SYSCOLAUTH'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SYSIBM.SYSCOLAUTH table in the MDSNTB class. Examine the universal access (UACC) and user (USER) settings for the profile that controls access to the SYSIBM.SYSCOLAUTH table. If the UACC setting is `READ` or the USER setting is *, consult with your security administrator for the proper value and follow the remediation steps.</t>
  </si>
  <si>
    <t>Access to SYSIBM.SYSCOLAUTH is restricted.</t>
  </si>
  <si>
    <t>Access to SYSIBM.SYSCOLAUTH is not restricted.</t>
  </si>
  <si>
    <t>2.2.3</t>
  </si>
  <si>
    <t>This table contains the column privileges granted to a user or role and can be used as an attack vector. Exposing who has access to a particular column of a table or view can enable attackers to identify those user IDs to gain access to the columns.</t>
  </si>
  <si>
    <t>**For DB2 internal security users:**
Issue the following SQL statement to revoke access from `PUBLIC`: 
REVOKE ALL ON SYSIBM.SYSCOLAUTH FROM PUBLIC;
**For external security users:**
Issue the RACF `RALTER` command to update the profile and change the UACC setting to `NONE`.
Issue the RACF `PERMIT` command to remove the ID(*) and specify users or groups.</t>
  </si>
  <si>
    <t>Restrict access to SYSIBM.SYSCOLAUTH. One method to achieve the recommended state is to execute the following:
**For DB2 internal security users:**
Issue the following SQL statement to revoke access from `PUBLIC`: 
REVOKE ALL ON SYSIBM.SYSCOLAUTH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</si>
  <si>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CAP.SYSCOLAUTH is restricted with the agency's CAP.</t>
  </si>
  <si>
    <t>DB2v13z_OS-21</t>
  </si>
  <si>
    <t xml:space="preserve">Restrict access to SYSIBM.SYSCOLUMNS </t>
  </si>
  <si>
    <t>The SYSIBM.SYSCOLUMNS table contains one row for every column of each table and view. `PUBLIC` should be restricted from accessing this table.</t>
  </si>
  <si>
    <t>**For DB2 internal security users:**
Issue the following SQL statement to check if `PUBLIC` has access:
SELECT GRANTEE FROM SYSIBM.SYSTABAUTH WHERE TCREATOR = 'SYSIBM' AND 
TTNAME = 'SYSCOLUMNS'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SYSIBM.SYSCOLUMNS table in the MDSNTB class. Examine the universal access (UACC) and user (USER) settings for the profile that controls access to the SYSIBM.SYSCOLUMNS table. If the UACC setting is `READ` or the USER setting is *, consult with your security administrator for the proper value and follow the remediation steps.</t>
  </si>
  <si>
    <t>Access to SYSIBM.SYSCOLUMNS is restricted.</t>
  </si>
  <si>
    <t>Access to SYSIBM.SYSCOLUMNS is not restricted.</t>
  </si>
  <si>
    <t>2.2.4</t>
  </si>
  <si>
    <t>This table contains sensitive column information about tables or views. Restricting access to table or view information from `PUBLIC` reduces the risk to your organization's data.</t>
  </si>
  <si>
    <t>**For DB2 internal security users:**
Issue the following SQL statement to revoke access from `PUBLIC`: 
REVOKE ALL ON SYSIBM.SYSCOLUMNS FROM PUBLIC;
**For external security users:**
Issue the RACF `RALTER` command to update the profile and change the UACC setting to `NONE`.
Issue the RACF `PERMIT` command to remove the ID(*) and specify users or groups.</t>
  </si>
  <si>
    <t>Restrict access to SYSIBM.SYSCOLUMNS. One method to achieve the recommended state is to execute the following:
**For DB2 internal security users:**
Issue the following SQL statement to revoke access from `PUBLIC`: 
REVOKE ALL ON SYSIBM.SYSCOLUMNS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</si>
  <si>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CAP.SYSCOLUMNS is restricted with the agency's CAP.</t>
  </si>
  <si>
    <t>DB2v13z_OS-22</t>
  </si>
  <si>
    <t>Restrict access to trusted context tables</t>
  </si>
  <si>
    <t>The following tables are related to trusted context and contain details about trusted context, attributes for trusted context, and the authids that are allowed to use the trusted context. 
- SYSIBM.SYSCONTEXT
- SYSIBM.SYSCONTEXTAUTHIDS
- SYSIBM.SYSCTXTTRUSTATTRS 
`PUBLIC` should be restricted from accessing these tables.</t>
  </si>
  <si>
    <t>**For DB2 internal security users:**
Issue the following SQL statement to check if `PUBLIC` has access:
SELECT GRANTEE, TCREATOR, TTNAME FROM SYSIBM.SYSTABAUTH 
WHERE TCREATOR = 'SYSIBM' AND 
TTNAME IN ('SYSCONTEXT','SYSCONTEXTAUTHIDS', 'SYSCTXTTRUSTATTRS') AND 
GRANTEE = 'PUBLIC'; 
Output that contains zero rows is considered a successful finding. Otherwise, `PUBLIC` has SELECT privilege and the remediation steps should be followed.
**For external security users:** 
Issue the RACF `RLIST` command to list the profiles that control access to the trusted context tables in the MDSNTB class. Examine the universal access (UACC) and user (USER) settings for the profiles that control access to the trusted context tables. If the UACC setting is `READ` or the USER setting is *, consult with your security administrator for the proper value and follow the remediation steps.</t>
  </si>
  <si>
    <t>Access to trusted context tables is restricted.</t>
  </si>
  <si>
    <t>Access to trusted context tables is not restricted.</t>
  </si>
  <si>
    <t>2.2.5</t>
  </si>
  <si>
    <t>These tables contain sensitive information about trusted context definitions. 
Exposing trusted context definition can provide attackers with information that can be used to gain access to the server.</t>
  </si>
  <si>
    <t>**For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</si>
  <si>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Restrict access to trusted context tables. One method to achieve the recommended state is to execute the following:</t>
  </si>
  <si>
    <t>To close this finding, please provide a screenshot showing access to trusted context tables is restricted with the agency's CAP.</t>
  </si>
  <si>
    <t>DB2v13z_OS-23</t>
  </si>
  <si>
    <t xml:space="preserve">Restrict access to SYSIBM.SYSCONTROLS </t>
  </si>
  <si>
    <t>The SYSIBM.SYSCONTROLS table contains row permissions and column masks. `PUBLIC` should be restricted from accessing this table.</t>
  </si>
  <si>
    <t>**For DB2 internal security users:**
Issue the following SQL statement to check if `PUBLIC` has access:
SELECT GRANTEE FROM SYSIBM.SYSTABAUTH WHERE TCREATOR = 'SYSIBM' AND 
TTNAME = 'SYSCONTROLS'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SYSIBM.SYSCONTROLS table in the MDSNTB class. Examine the universal access (UACC) and user (USER) settings for the profile that controls access to the SYSIBM.SYSCONTROLS table. If the UACC setting is `READ` or the USER setting is *, consult with your security administrator for the proper value and follow the remediation steps.</t>
  </si>
  <si>
    <t>Access to SYSIBM.SYSCONTROLS is restricted.</t>
  </si>
  <si>
    <t>Access to SYSIBM.SYSCONTROLS is not restricted.</t>
  </si>
  <si>
    <t>2.2.6</t>
  </si>
  <si>
    <t>This table contains sensitive information. No `PUBLIC` access should be allowed to reduce the risk to your organization's data.</t>
  </si>
  <si>
    <t>**For DB2 internal security users:**
Issue the following SQL statement to revoke access from `PUBLIC`: 
REVOKE ALL ON SYSIBM.SYSCONTROLS FROM PUBLIC;
**For external security users:**
Issue the RACF `RALTER` command to update the profile and change the UACC setting to `NONE`.
Issue the RACF `PERMIT` command to remove the ID(*) and specify users or groups.</t>
  </si>
  <si>
    <t>Restrict access to SYSIBM.SYSCONTROLS. One method to achieve the recommended state is to execute the following
:**For DB2 internal security users:**
Issue the following SQL statement to revoke access from `PUBLIC`: 
REVOKE ALL ON SYSIBM.SYSCONTROLS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</si>
  <si>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CAP.SYSCONTROLS is restricted with the agency's CAP.</t>
  </si>
  <si>
    <t>DB2v13z_OS-24</t>
  </si>
  <si>
    <t>Restrict access to SYSIBM.SYSDATABASE</t>
  </si>
  <si>
    <t>The SYSIBM.SYSDATABASE table records database information. `PUBLIC` should be restricted from accessing this table.</t>
  </si>
  <si>
    <t>**For DB2 internal security users:**
Issue the following SQL statement to check if `PUBLIC` has access:
SELECT GRANTEE FROM SYSIBM.SYSTABAUTH WHERE TCREATOR = 'SYSIBM' AND 
TTNAME = 'SYSDATABASE'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SYSIBM.SYSDATABASE table in the MDSNTB class. Examine the universal access (UACC) and user (USER) settings for the profile that controls access to the SYSIBM.SYSDATABASE table. If the UACC setting is `READ` or the USER setting is *, consult with your security administrator for the proper value and follow the remediation steps.</t>
  </si>
  <si>
    <t>Access to SYSIBM.SYSDATABASE is restricted.</t>
  </si>
  <si>
    <t>Access to SYSIBM.SYSDATABASE is not restricted.</t>
  </si>
  <si>
    <t>2.2.7</t>
  </si>
  <si>
    <t>This table contains database information. Exposing database information can enable attackers to gain access to data in the server.</t>
  </si>
  <si>
    <t>**For DB2 internal security users:**
Issue the following SQL statement to revoke access from `PUBLIC`: 
REVOKE ALL ON SYSIBM.SYSDATABASE FROM PUBLIC;
**For external security users:**
Issue the RACF `RALTER` command to update the profile and change the UACC setting to `NONE`.
Issue the RACF `PERMIT` command to remove the ID(*) and specify users or groups.</t>
  </si>
  <si>
    <t>Restrict access to SYSIBM.SYSDATABASE. One method to achieve the recommended state is to execute the following:
**For DB2 internal security users:**
Issue the following SQL statement to revoke access from `PUBLIC`: 
REVOKE ALL ON SYSIBM.SYSDATABASE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</si>
  <si>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CAP.SYSDATABASE is restricted with the agency's CAP.</t>
  </si>
  <si>
    <t>DB2v13z_OS-25</t>
  </si>
  <si>
    <t xml:space="preserve">Restrict access to SYSIBM.SYSDBAUTH </t>
  </si>
  <si>
    <t>The SYSIBM.SYSDBAUTH table records the privileges that are held by users over databases. `PUBLIC` should be restricted from accessing this table.</t>
  </si>
  <si>
    <t>**For DB2 internal security users:**
Issue the following SQL statement to check if `PUBLIC` has access:
SELECT GRANTEE FROM SYSIBM.SYSTABAUTH WHERE TCREATOR = 'SYSIBM' AND 
TTNAME = 'SYSDBAUTH'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SYSIBM.SYSDBAUTH table in the MDSNTB class. Examine the universal access (UACC) and user (USER) settings for the profile that controls access to the SYSIBM.SYSDBAUTH table. If the UACC setting is `READ` or the USER setting is *, consult with your security administrator for the proper value and follow the remediation steps.</t>
  </si>
  <si>
    <t>Access to SYSIBM.SYSDBAUTH is restricted.</t>
  </si>
  <si>
    <t>Access to SYSIBM.SYSDBAUTH is not restricted.</t>
  </si>
  <si>
    <t>2.2.8</t>
  </si>
  <si>
    <t>This table contains all the grants over databases and may be used as an attack vector. Exposing who has access to databases can enable attackers to gain access to databases.</t>
  </si>
  <si>
    <t>**For DB2 internal security users:**
Issue the following SQL statement to revoke access from `PUBLIC`: 
REVOKE ALL ON SYSIBM.SYSDBAUTH FROM PUBLIC;
**For external security users:**
Issue the RACF `RALTER` command to update the profile and change the UACC setting to `NONE`.
Issue the RACF `PERMIT` command to remove the ID(*) and specify users or groups.</t>
  </si>
  <si>
    <t>Restrict access to SYSIBM.SYSDBAUTH. One method to achieve the recommended state is to execute the following:
**For DB2 internal security users:**
Issue the following SQL statement to revoke access from `PUBLIC`: 
REVOKE ALL ON SYSIBM.SYSDBAUTH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</si>
  <si>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CAP.SYSDBAUTH is restricted with the agency's CAP.</t>
  </si>
  <si>
    <t>DB2v13z_OS-26</t>
  </si>
  <si>
    <t>Restrict access to dynamic query-related tables</t>
  </si>
  <si>
    <t>The following tables contain information related to the stabilization of access paths for dynamic SQL statements and dependencies for dynamic query packages:
- SYSIBM.SYSDYNQRY
- SYSIBM.SYSDYNQRYDEP
- SYSIBM.SYSDYNQRY_TXTL
`PUBLIC` should be restricted from accessing these tables.</t>
  </si>
  <si>
    <t>**For DB2 internal security users:**
Issue the following SQL statement to check if `PUBLIC` has access:
SELECT GRANTEE, TCREATOR, TTNAME FROM SYSIBM.SYSTABAUTH WHERE TCREATOR = 'SYSIBM' AND 
TTNAME IN ('SYSDYNQRY', 'SYSDYNQRYDEP', 'SYSDYNQRY_TXTL') AND 
GRANTEE = 'PUBLIC';
Output that contains zero rows is considered a successful finding. Otherwise, `PUBLIC` has SELECT privilege and the remediation steps should be followed.
**For external security users:**
Issue the RACF `RLIST` command to list the profiles that control access to the dynamic query-related tables in the MDSNTB class. Examine the universal access (UACC) and user (USER) settings for the profiles that control access to these tables. If the UACC setting is `READ` or the USER setting is *, consult with your security administrator for the proper value and follow the remediation steps.</t>
  </si>
  <si>
    <t>Access to dynamic query-related tables is restricted.</t>
  </si>
  <si>
    <t>Access to dynamic query-related tables is not restricted.</t>
  </si>
  <si>
    <t>2.2.9</t>
  </si>
  <si>
    <t>Exposing dynamic SQL statements and dynamic queries can enable attackers to gain access to your organization's data.</t>
  </si>
  <si>
    <t>Restrict access to dynamic query-related tables. One method to achieve the recommended state is to execute the following:
**For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</si>
  <si>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To close this finding, please provide a screenshot showing access to dynamic query-related tables is restricted with the agency's CAP.</t>
  </si>
  <si>
    <t>DB2v13z_OS-27</t>
  </si>
  <si>
    <t>Restrict access to SYSIBM.SYSINDEXES</t>
  </si>
  <si>
    <t>The SYSIBM.SYSINDEXES table records one row for every index. `PUBLIC` should be restricted from accessing this table.</t>
  </si>
  <si>
    <t>**For DB2 internal security users:**
Issue the following SQL statement to check if `PUBLIC` has access:
SELECT GRANTEE FROM SYSIBM.SYSTABAUTH WHERE TCREATOR = 'SYSIBM' AND 
TTNAME = 'SYSINDEXES'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SYSIBM.SYSINDEXES table in the MDSNTB class. Examine the universal access (UACC) and user (USER) settings for the profile that controls access to the SYSIBM.SYSINDEXES table. If the UACC setting is `READ` or the USER setting is *, consult with your security administrator for the proper value and follow the remediation steps.</t>
  </si>
  <si>
    <t>Access to SYSIBM.SYSINDEXES is restricted.</t>
  </si>
  <si>
    <t>Access to SYSIBM.SYSINDEXES is not restricted.</t>
  </si>
  <si>
    <t>2.2.10</t>
  </si>
  <si>
    <t>This table contains all index information and can be used as an attack vector. Exposing index information can enable attackers to gain access to your organization's data.</t>
  </si>
  <si>
    <t>**For DB2 internal security users:**
Issue the following SQL statement to revoke access from `PUBLIC`: 
REVOKE ALL ON SYSIBM.SYSINDEXES FROM PUBLIC;
**For external security users:**
Issue the RACF `RALTER` command to update the profile and change the UACC setting to `NONE`.
Issue the RACF `PERMIT` command to remove the ID(*) and specify users or groups.</t>
  </si>
  <si>
    <t>Restrict access to SYSIBM.SYSINDEXES. One method to achieve the recommended state is to execute the following:
**For DB2 internal security users:**
Issue the following SQL statement to revoke access from `PUBLIC`: 
REVOKE ALL ON SYSIBM.SYSINDEXES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</si>
  <si>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CAP.SYSINDEXES is restricted with the agency's CAP.</t>
  </si>
  <si>
    <t>DB2v13z_OS-28</t>
  </si>
  <si>
    <t>Restrict access to SYSIBM.SYSOBJROLEDEP</t>
  </si>
  <si>
    <t>The SYSIBM.SYSOBJROLEDEP table lists the dependent objects for each role. `PUBLIC` should be restricted from accessing this table.</t>
  </si>
  <si>
    <t>**For DB2 internal security users:**
Issue the following SQL statement to check if `PUBLIC` has access:
SELECT GRANTEE FROM SYSIBM.SYSTABAUTH WHERE TCREATOR = 'SYSIBM' AND 
TTNAME = 'SYSOBJROLEDEP'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SYSIBM.SYSOBJROLEDEP table in the MDSNTB class. Examine the universal access (UACC) and user (USER) settings for the profile that controls access to the SYSIBM.SYSOBJROLEDEP table. If the UACC setting is `READ` or the USER setting is *, consult with your security administrator for the proper value and follow the remediation steps.</t>
  </si>
  <si>
    <t>Access to SYSIBM.SYSOBJROLEDEP is restricted.</t>
  </si>
  <si>
    <t>Access to SYSIBM.SYSOBJROLEDEP is not restricted.</t>
  </si>
  <si>
    <t>2.2.11</t>
  </si>
  <si>
    <t>`PUBLIC` should not see the dependent objects for roles because doing so can expose those dependent objects to attackers. Exposing dependent objects for roles can enable attackers to gain access to the objects.</t>
  </si>
  <si>
    <t>**For DB2 internal security users:**
Issue the following SQL statement to revoke access from `PUBLIC`: 
REVOKE ALL ON SYSIBM.SYSOBJROLEDEP FROM PUBLIC;
**For external security users:**
Issue the RACF `RALTER` command to update the profile and change the UACC setting to `NONE`.
Issue the RACF `PERMIT` command to remove the ID(*) and specify users or groups.</t>
  </si>
  <si>
    <t>Restrict access to SYSIBM.SYSOBJROLEDEP. One method to achieve the recommended state is to execute the following:
**For DB2 internal security users:**
Issue the following SQL statement to revoke access from `PUBLIC`: 
REVOKE ALL ON SYSIBM.SYSOBJROLEDEP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</si>
  <si>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CAP.SYSOBJROLEDEP is restricted with the agency's CAP.</t>
  </si>
  <si>
    <t>DB2v13z_OS-29</t>
  </si>
  <si>
    <t xml:space="preserve">Restrict access to package-related tables </t>
  </si>
  <si>
    <t>The following tables contain information related to packages, dependencies of packages on objects, and statements in the packages:
- SYSIBM.SYSPACKAGE
- SYSIBM.SYSPACKCOPY 
- SYSIBM.SYSPACKDEP 
- SYSIBM.SYSPACKLIST 
- SYSIBM.SYSPACKSTMT
- SYSIBM.SYSPACKSTMT_STMB 
- SYSIBM.SYSPACKSTMT_STMT
`PUBLIC` should be restricted from accessing these tables.</t>
  </si>
  <si>
    <t>**For DB2 internal security users:**
Issue the following SQL statement to check if `PUBLIC` has access:
SELECT GRANTEE, TCREATOR, TTNAME FROM SYSIBM.SYSTABAUTH WHERE TCREATOR = 'SYSIBM' AND 
TTNAME LIKE 'SYSPACK%' AND GRANTEE = 'PUBLIC';
Output that contains zero rows is considered a successful finding. Otherwise, `PUBLIC` has SELECT privilege and the remediation steps should be followed.
**For external security users:** 
Issue the RACF `RLIST` command to list the profiles that control access to the package-related tables in the MDSNTB class. Examine the universal access (UACC) and user (USER) settings for the profiles that control access to these tables. If the UACC setting is `READ` or the USER setting is *, consult with your security administrator for the proper value and follow the remediation steps.</t>
  </si>
  <si>
    <t>Access to package-related tables is restricted.</t>
  </si>
  <si>
    <t>Access to package-related tables is not restricted.</t>
  </si>
  <si>
    <t>2.2.12</t>
  </si>
  <si>
    <t>Exposing the package information and statements in the package can enable attackers to gain access to your organization's data.</t>
  </si>
  <si>
    <t>**For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</si>
  <si>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Restrict access to package-related tables. One method to achieve the recommended state is to execute the following:
**For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</si>
  <si>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To close this finding, please provide a screenshot showing access to package-related tables is restricted with the agency's CAP.</t>
  </si>
  <si>
    <t>DB2v13z_OS-30</t>
  </si>
  <si>
    <t xml:space="preserve">Restrict access to SYSIBM.SYSPACKAUTH </t>
  </si>
  <si>
    <t>The SYSIBM.SYSPACKAUTH table contains the package privileges that are granted to an authorization ID or a role. `PUBLIC` should be restricted from accessing this table.</t>
  </si>
  <si>
    <t>**For DB2 internal security users:**
Issue the following SQL statement to check if `PUBLIC` has access:
SELECT GRANTEE FROM SYSIBM.SYSTABAUTH WHERE TCREATOR = 'SYSIBM' AND 
TTNAME = 'SYSPACKAUTH'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SYSIBM.SYSPACKAUTH table in the MDSNTB class. Examine the universal access (UACC) and user (USER) settings for the profile that controls access to the SYSIBM.SYSPACKAUTH table. If the UACC setting is `READ` or the USER setting is *, consult with your security administrator for the proper value and follow the remediation steps.</t>
  </si>
  <si>
    <t>Access to SYSIBM.SYSPACKAUTH is restricted.</t>
  </si>
  <si>
    <t>Access to SYSIBM.SYSPACKAUTH is not restricted.</t>
  </si>
  <si>
    <t>2.2.13</t>
  </si>
  <si>
    <t>The list of all users with access to a package should not be exposed to `PUBLIC`. Exposing the users who have access to packages can enable attackers to gain access to your organization's data.</t>
  </si>
  <si>
    <t>**For DB2 internal security users:**
Issue the following SQL statement to revoke access from `PUBLIC`: 
REVOKE ALL ON SYSIBM.SYSPACKAUTH FROM PUBLIC;
**For external security users:**
Issue the RACF `RALTER` command to update the profile and change the UACC setting to `NONE`.
Issue the RACF `PERMIT` command to remove the ID(*) and specify users or groups.</t>
  </si>
  <si>
    <t>Restrict access to SYSIBM.SYSPACKAUTH. One method to achieve the recommended state is to execute the following:
**For DB2 internal security users:**
Issue the following SQL statement to revoke access from `PUBLIC`: 
REVOKE ALL ON SYSIBM.SYSPACKAUTH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</si>
  <si>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CAP.SYSPACKAUTH is restricted with the agency's CAP.</t>
  </si>
  <si>
    <t>DB2v13z_OS-31</t>
  </si>
  <si>
    <t>Restrict access to SYSIBM.SYSPARMS</t>
  </si>
  <si>
    <t>The SYSIBM.SYSPARMS table contains a row for each parameter of a routine or multiple rows for table parameters (one for each column of the table). `PUBLIC` should be restricted from accessing this table.</t>
  </si>
  <si>
    <t>**For DB2 internal security users:**
Issue the following SQL statement to check if `PUBLIC` has access:
SELECT GRANTEE FROM SYSIBM.SYSTABAUTH WHERE TCREATOR = 'SYSIBM' AND 
TTNAME = 'SYSPARMS'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SYSIBM.SYSPARMS table in the MDSNTB class. Examine the universal access (UACC) and user (USER) settings for the profile that controls access to the SYSIBM.SYSPARMS table. If the UACC setting is `READ` or the USER setting is *, consult with your security administrator for the proper value and follow the remediation steps.</t>
  </si>
  <si>
    <t>Access to SYSIBM.SYSPARMS is restricted.</t>
  </si>
  <si>
    <t>Access to SYSIBM.SYSPARMS is not restricted.</t>
  </si>
  <si>
    <t>2.2.14</t>
  </si>
  <si>
    <t>Routine or table parameters should not be exposed to `PUBLIC`. Exposing routine or table parameters can enable attackers to gain access to data.</t>
  </si>
  <si>
    <t>**For DB2 internal security users:**
Issue the following SQL statement to revoke access from `PUBLIC`: 
REVOKE ALL ON SYSIBM.SYSPARMS FROM PUBLIC;
**For external security users:**
Issue the RACF `RALTER` command to update the profile and change the UACC setting to `NONE`.
Issue the RACF `PERMIT` command to remove the ID(*) and specify users or groups.</t>
  </si>
  <si>
    <t>Restrict access to SYSIBM.SYSPARMS. One method to achieve the recommended state is to execute the following:
**For DB2 internal security users:**
Issue the following SQL statement to revoke access from `PUBLIC`: 
REVOKE ALL ON SYSIBM.SYSPARMS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</si>
  <si>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CAP.SYSPARMS is restricted with the agency's CAP.</t>
  </si>
  <si>
    <t>DB2v13z_OS-32</t>
  </si>
  <si>
    <t xml:space="preserve">Restrict access to SYSIBM.SYSPLAN </t>
  </si>
  <si>
    <t>The SYSIBM.SYSPLAN table contains each application plan. `PUBLIC` should be restricted from accessing this table.</t>
  </si>
  <si>
    <t>**For DB2 internal security users:**
Issue the following SQL statement to check if `PUBLIC` has access:
SELECT GRANTEE FROM SYSIBM.SYSTABAUTH WHERE TCREATOR = 'SYSIBM' AND 
TTNAME = 'SYSPLAN'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SYSIBM.SYSPLAN table in the MDSNTB class. Examine the universal access (UACC) and user (USER) settings for the profile that controls access to the SYSIBM.SYSPLAN table. If the UACC setting is `READ` or the USER setting is *, consult with your security administrator for the proper value and follow the remediation steps.</t>
  </si>
  <si>
    <t>Access to SYSIBM.SYSPLAN is restricted.</t>
  </si>
  <si>
    <t>Access to SYSIBM.SYSPLAN is not restricted.</t>
  </si>
  <si>
    <t>2.2.15</t>
  </si>
  <si>
    <t>The names of plans can be used as an entry point if a vulnerable plan exists. Exposing plan information can enable attackers to execute plans to gain access to data.</t>
  </si>
  <si>
    <t>**For DB2 internal security users:**
Issue the following SQL statement to revoke access from `PUBLIC`: 
REVOKE ALL ON SYSIBM.SYSPLAN FROM PUBLIC;
**For external security users:**
Issue the RACF `RALTER` command to update the profile and change the UACC setting to `NONE`.
Issue the RACF `PERMIT` command to remove the ID(*) and specify users or groups.</t>
  </si>
  <si>
    <t>Restrict access to SYSIBM.SYSPLAN. One method to achieve the recommended state is to execute the following:
**For DB2 internal security users:**
Issue the following SQL statement to revoke access from `PUBLIC`: 
REVOKE ALL ON SYSIBM.SYSPLAN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</si>
  <si>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CAP.SYSPLAN is restricted with the agency's CAP.</t>
  </si>
  <si>
    <t>DB2v13z_OS-33</t>
  </si>
  <si>
    <t xml:space="preserve">Restrict access to SYSIBM.SYSPLANAUTH </t>
  </si>
  <si>
    <t>The SYSIBM.SYSPLANAUTH table records the privileges that are held by users over application plans. `PUBLIC` should be restricted from accessing this table.</t>
  </si>
  <si>
    <t>**For DB2 internal security users:**
Issue the following SQL statement to check if `PUBLIC` has access:
SELECT GRANTEE FROM SYSIBM.SYSTABAUTH WHERE TCREATOR = 'SYSIBM' AND 
TTNAME = 'SYSPLANAUTH'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SYSIBM.SYSPLANAUTH table in the MDSNTB class. Examine the universal access (UACC) and user (USER) settings for the profile that controls access to the SYSIBM.SYSPLANAUTH table. If the UACC setting is `READ` or the USER setting is *, consult with your security administrator for the proper value and follow the remediation steps.</t>
  </si>
  <si>
    <t>Access to SYSIBM.SYSPLANAUTH is restricted.</t>
  </si>
  <si>
    <t>Access to SYSIBM.SYSPLANAUTH is not restricted.</t>
  </si>
  <si>
    <t>2.2.16</t>
  </si>
  <si>
    <t>The list of all users who have access to a plan should not be exposed to `Public`. Exposing this list can enable attackers to gain access to your organization's data.</t>
  </si>
  <si>
    <t>**For DB2 internal security users:**
Issue the following SQL statement to revoke access from `PUBLIC`: 
REVOKE ALL ON SYSIBM.SYSPLANAUTH FROM PUBLIC;
**For external security users:**
Issue the RACF `RALTER` command to update the profile and change the UACC setting to `NONE`.
Issue the RACF `PERMIT` command to remove the ID(*) and specify users or groups.</t>
  </si>
  <si>
    <t>Restrict access to SYSIBM.SYSPLANAUTH. One method to achieve the recommended state is to execute the following:
**For DB2 internal security users:**
Issue the following SQL statement to revoke access from `PUBLIC`: 
REVOKE ALL ON SYSIBM.SYSPLANAUTH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</si>
  <si>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CAP.SYSPLANAUTH is restricted with the agency's CAP.</t>
  </si>
  <si>
    <t>DB2v13z_OS-34</t>
  </si>
  <si>
    <t xml:space="preserve">Restrict access to SYSIBM.SYSQUERY </t>
  </si>
  <si>
    <t>The SYSIBM.SYSQUERY table identifies an SQL statement. `PUBLIC` should be restricted from accessing this table.</t>
  </si>
  <si>
    <t>**For DB2 internal security users:**
Issue the following SQL statement to check if `PUBLIC` has access:
SELECT GRANTEE FROM SYSIBM.SYSTABAUTH WHERE TCREATOR = 'SYSIBM' AND 
TTNAME= 'SYSQUERY'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SYSIBM.SYSQUERY table in the MDSNTB class. Examine the universal access (UACC) and user (USER) settings for the profile that controls access to the SYSIBM.SYSQUERY table. If the UACC setting is `READ` or the USER setting is *, consult with your security administrator for the proper value and follow the remediation steps.</t>
  </si>
  <si>
    <t>Access to SYSIBM.SYSQUERY is restricted.</t>
  </si>
  <si>
    <t>Access to SYSIBM.SYSQUERY is not restricted.</t>
  </si>
  <si>
    <t>2.2.17</t>
  </si>
  <si>
    <t>`PUBLIC` should not have access to the SQL statement information. Exposing SQL statement information can enable attackers to gain access to your organization's data.</t>
  </si>
  <si>
    <t>**For DB2 internal security users:**
Issue the following SQL statement to revoke access from `PUBLIC`: 
REVOKE ALL ON SYSIBM.SYSQUERY FROM PUBLIC;
**For external security users:**
Issue the RACF `RALTER` command to update the profile and change the UACC setting to `NONE`.
Issue the RACF `PERMIT` command to remove the ID(*) and specify users or groups.</t>
  </si>
  <si>
    <t>Restrict access to SYSIBM.SYSQUERY. One method to achieve the recommended state is to execute the following:
**For DB2 internal security users:**
Issue the following SQL statement to revoke access from `PUBLIC`: 
REVOKE ALL ON SYSIBM.SYSQUERY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</si>
  <si>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CAP.SYSQUERY is restricted with the agency's CAP.</t>
  </si>
  <si>
    <t>DB2v13z_OS-35</t>
  </si>
  <si>
    <t>Restrict access to SYSIBM.SYSRESAUTH</t>
  </si>
  <si>
    <t>The SYSIBM.SYSRESAUTH table contains a list of all users that have various privileges on an object (collections, distinct types, etc.). `PUBLIC` should be restricted from accessing this table.</t>
  </si>
  <si>
    <t>**For DB2 internal security users:**
Issue the following SQL statement to check if `PUBLIC` has access:
SELECT GRANTEE FROM SYSIBM.SYSTABAUTH WHERE TCREATOR = 'SYSIBM' AND 
TTNAME = 'SYSRESAUTH'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SYSIBM.SYSRESAUTH table in the MDSNTB class. Examine the universal access (UACC) and user (USER) settings for the profile that controls access to the SYSIBM.SYSRESAUTH table. If the UACC setting is `READ` or the USER setting is *, consult with your security administrator for the proper value and follow the remediation steps.</t>
  </si>
  <si>
    <t>Access to SYSIBM.SYSRESAUTH is restricted.</t>
  </si>
  <si>
    <t>Access to SYSIBM.SYSRESAUTH is not restricted.</t>
  </si>
  <si>
    <t>2.2.18</t>
  </si>
  <si>
    <t>`PUBLIC` should not have access to this list of users. Exposing who has access to resources can enable attackers to gain access to your organization's data.</t>
  </si>
  <si>
    <t>**For DB2 internal security users:**
Issue the following SQL statement to revoke access from `PUBLIC`: 
REVOKE ALL ON SYSIBM.SYSRESAUTH FROM PUBLIC;
**For external security users:**
Issue the RACF `RALTER` command to update the profile and change the UACC setting to `NONE`.
Issue the RACF `PERMIT` command to remove the ID(*) and specify users or groups.</t>
  </si>
  <si>
    <t>Restrict access to SYSIBM.SYSRESAUTH. One method to achieve the recommended state is to execute the following:
**For DB2 internal security users:**
Issue the following SQL statement to revoke access from `PUBLIC`: 
REVOKE ALL ON SYSIBM.SYSRESAUTH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</si>
  <si>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CAP.SYSRESAUTH is restricted with the agency's CAP.</t>
  </si>
  <si>
    <t>DB2v13z_OS-36</t>
  </si>
  <si>
    <t xml:space="preserve">Restrict access to SYSIBM.SYSROLES </t>
  </si>
  <si>
    <t>The SYSIBM.SYSROLES table contains all available roles. `PUBLIC` should be restricted from accessing this table.</t>
  </si>
  <si>
    <t>**For DB2 internal security users:**
Issue the following SQL statement to check if `PUBLIC` has access:
SELECT GRANTEE FROM SYSIBM.SYSTABAUTH WHERE TCREATOR = 'SYSIBM' AND 
TTNAME = 'SYSROLES'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SYSIBM.SYSROLES table in the MDSNTB class. Examine the universal access (UACC) and user (USER) settings for the profile that controls access to the SYSIBM.SYSROLES table. If the UACC setting is `READ` or the USER setting is *, consult with your security administrator for the proper value and follow the remediation steps.</t>
  </si>
  <si>
    <t>Access to SYSIBM.SYSROLES is restricted.</t>
  </si>
  <si>
    <t>Access to SYSIBM.SYSROLES is not restricted.</t>
  </si>
  <si>
    <t>2.2.19</t>
  </si>
  <si>
    <t>`PUBLIC` should not have access to the roles. Exposing role information can enable attackers to gain access to your organization's data.</t>
  </si>
  <si>
    <t>**For DB2 internal security users:**
Issue the following SQL statement to revoke access from `PUBLIC`: 
REVOKE ALL ON SYSIBM.SYSROLES FROM PUBLIC;
**For external security users:**
Issue the RACF `RALTER` command to update the profile and change the UACC setting to `NONE`.
Issue the RACF `PERMIT` command to remove the ID(*) and specify users or groups.</t>
  </si>
  <si>
    <t>Restrict access to SYSIBM.SYSROLES. One method to achieve the recommended state is to execute the following:
**For DB2 internal security users:**
Issue the following SQL statement to revoke access from `PUBLIC`: 
REVOKE ALL ON SYSIBM.SYSROLES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</si>
  <si>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CAP.SYSROLES is restricted with the agency's CAP.</t>
  </si>
  <si>
    <t>DB2v13z_OS-37</t>
  </si>
  <si>
    <t xml:space="preserve">Restrict access to SYSIBM.SYSROUTINEAUTH </t>
  </si>
  <si>
    <t>The SYSIBM.SYSROUTINEAUTH table records the privileges that are held by users on routines (function or stored procedure). `PUBLIC` should be restricted from accessing this table.</t>
  </si>
  <si>
    <t>**For DB2 internal security users:**
Issue the following SQL statement to check if `PUBLIC` has access:
SELECT GRANTEE FROM SYSIBM.SYSTABAUTH WHERE TCREATOR = 'SYSIBM' AND 
TTNAME = 'SYSROUTINEAUTH'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SYSIBM.SYSROUTINEAUTH table in the MDSNTB class. Examine the universal access (UACC) and user (USER) settings for the profile that controls access to the SYSIBM.SYSROUTINEAUTH table. If the UACC setting is `READ` or the USER setting is *, consult with your security administrator for the proper value and follow the remediation steps.</t>
  </si>
  <si>
    <t>Access to SYSIBM.SYSROUTINEAUTH is restricted.</t>
  </si>
  <si>
    <t>Access to SYSIBM.SYSROUTINEAUTH is not restricted.</t>
  </si>
  <si>
    <t>2.2.20</t>
  </si>
  <si>
    <t>`PUBLIC` should not have access to the privileges that are held by users. Exposing who has access to routines can enable attackers to gain access to your organization's data.</t>
  </si>
  <si>
    <t>**For DB2 internal security users:**
Issue the following SQL statement to revoke access from `PUBLIC`: 
REVOKE ALL ON SYSIBM.SYSROUTINEAUTH FROM PUBLIC;
**For external security users:**
Issue the RACF `RALTER` command to update the profile and change the UACC setting to `NONE`.
Issue the RACF `PERMIT` command to remove the ID(*) and specify users or groups.</t>
  </si>
  <si>
    <t>Restrict access to SYSIBM.SYSROUTINEAUTH. One method to achieve the recommended state is to execute the following:
**For DB2 internal security users:**
Issue the following SQL statement to revoke access from `PUBLIC`: 
REVOKE ALL ON SYSIBM.SYSROUTINEAUTH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</si>
  <si>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CAP.SYSROUTINEAUTH is restricted with the agency's CAP.</t>
  </si>
  <si>
    <t>DB2v13z_OS-38</t>
  </si>
  <si>
    <t>Restrict access to SYSIBM.SYSROUTINES</t>
  </si>
  <si>
    <t>The SYSIBM.SYSROUTINES table contains routines (user-defined function, cast function, or stored procedure). `PUBLIC` should be restricted from accessing this table.</t>
  </si>
  <si>
    <t>**For DB2 internal security users:**
Issue the following SQL statement to check if `PUBLIC` has access:
SELECT GRANTEE FROM SYSIBM.SYSTABAUTH WHERE TCREATOR = 'SYSIBM' AND 
TTNAME = 'SYSROUTINES'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SYSIBM.SYSROUTINES table in the MDSNTB class. Examine the universal access (UACC) and user (USER) settings for the profile that controls access to the SYSIBM.SYSROUTINES table. If the UACC setting is `READ` or the USER setting is *, consult with your security administrator for the proper value and follow the remediation steps.</t>
  </si>
  <si>
    <t>Access to SYSIBM.SYSROUTINES is restricted.</t>
  </si>
  <si>
    <t>Access to SYSIBM.SYSROUTINES is not restricted.</t>
  </si>
  <si>
    <t>2.2.21</t>
  </si>
  <si>
    <t>`PUBLIC` should not have access to routine definitions. Preventing `PUBLIC` to access routine information reduces the risk to your organization's data.</t>
  </si>
  <si>
    <t>**For DB2 internal security users:**
Issue the following SQL statement to revoke access from `PUBLIC`: 
REVOKE ALL ON SYSIBM.SYSROUTINES FROM PUBLIC;
**For external security users:**
Issue the RACF `RALTER` command to update the profile and change the UACC setting to `NONE`.
Issue the RACF `PERMIT` command to remove the ID(*) and specify users or groups.</t>
  </si>
  <si>
    <t>Restrict access to SYSIBM.SYSROUTINES. One method to achieve the recommended state is to execute the following:
**For DB2 internal security users:**
Issue the following SQL statement to revoke access from `PUBLIC`: 
REVOKE ALL ON SYSIBM.SYSROUTINES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</si>
  <si>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CAP.SYSROUTINES is restricted with the agency's CAP.</t>
  </si>
  <si>
    <t>DB2v13z_OS-39</t>
  </si>
  <si>
    <t xml:space="preserve">Restrict access to SYSIBM.SYSROUTINESTEXT </t>
  </si>
  <si>
    <t>The SYSIBM.SYSROUTINESTEXT table is an auxiliary table for the TEXT column of the SYSIBM.SYSROUTINES table and is required to hold the LOB data. `PUBLIC` should be restricted from accessing this table.</t>
  </si>
  <si>
    <t>**For DB2 internal security users:**
Issue the following SQL statement to check if `PUBLIC` has access:
SELECT GRANTEE FROM SYSIBM.SYSTABAUTH WHERE TCREATOR = 'SYSIBM' AND 
TTNAME = 'SYSROUTINESTEXT'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SYSIBM.SYSROUTINESTEXT table in the MDSNTB class. Examine the universal access (UACC) and user (USER) settings for the profile that controls access to the SYSIBM.SYSROUTINESTEXT table. If the UACC setting is `READ` or the USER setting is *, consult with your security administrator for the proper value and follow the remediation steps.</t>
  </si>
  <si>
    <t>Access to SYSIBM.SYSROUTINESTEXT is restricted.</t>
  </si>
  <si>
    <t>Access to SYSIBM.SYSROUTINESTEXT is not restricted.</t>
  </si>
  <si>
    <t>2.2.22</t>
  </si>
  <si>
    <t>`PUBLIC` should not have access to a table holding the LOB data. Exposing LOB data can enable attackers to gain access to your organization's data.</t>
  </si>
  <si>
    <t>**For DB2 internal security users:**
Issue the following SQL statement to revoke access from `PUBLIC`: 
REVOKE ALL ON SYSIBM.SYSROUTINESTEXT FROM PUBLIC;
**For external security users:**
Issue the RACF `RALTER` command to update the profile and change the UACC setting to `NONE`.
Issue the RACF `PERMIT` command to remove the ID(*) and specify users or groups.</t>
  </si>
  <si>
    <t>Restrict access to SYSIBM.SYSROUTINESTEXT. One method to achieve the recommended state is to execute the following:
**For DB2 internal security users:**
Issue the following SQL statement to revoke access from `PUBLIC`: 
REVOKE ALL ON SYSIBM.SYSROUTINESTEXT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</si>
  <si>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CAP.SYSROUTINESTEXT is restricted with the agency's CAP.</t>
  </si>
  <si>
    <t>DB2v13z_OS-40</t>
  </si>
  <si>
    <t xml:space="preserve">Restrict access to SYSIBM.SYSSCHEMAAUTH </t>
  </si>
  <si>
    <t>The SYSIBM.SYSSCHEMAAUTH table contains a list of all users who have one or more privileges or access to a particular schema. `PUBLIC` should be restricted from accessing this table.</t>
  </si>
  <si>
    <t>**For DB2 internal security users:**
Issue the following SQL statement to check if `PUBLIC` has access:
SELECT GRANTEE FROM SYSIBM.SYSTABAUTH WHERE TCREATOR = 'SYSIBM' AND 
TTNAME = 'SYSSCHEMAAUTH'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SYSIBM.SYSSCHEMAAUTH table in the MDSNTB class. Examine the universal access (UACC) and user (USER) settings for the profile that controls access to the SYSIBM.SYSSCHEMAAUTH table. If the UACC setting is `READ` or the USER setting is *, consult with your security administrator for the proper value and follow the remediation steps.</t>
  </si>
  <si>
    <t>Access to SYSIBM.SYSSCHEMAAUTH is restricted.</t>
  </si>
  <si>
    <t>Access to SYSIBM.SYSSCHEMAAUTH is not restricted.</t>
  </si>
  <si>
    <t>2.2.23</t>
  </si>
  <si>
    <t>`PUBLIC` should not have access to this list of users. Preventing `PUBLIC` to access sensitive information reduces the risk to your organization's data.</t>
  </si>
  <si>
    <t>**For DB2 internal security users:**
Issue the following SQL statement to revoke access from `PUBLIC`: 
REVOKE ALL ON SYSIBM.SYSSCHEMAAUTH FROM PUBLIC;
**For external security users:**
Issue the RACF `RALTER` command to update the profile and change the UACC setting to `NONE`.
Issue the RACF `PERMIT` command to remove the ID(*) and specify users or groups.</t>
  </si>
  <si>
    <t>Restrict access to SYSIBM.SYSSCHEMAAUTH. One method to achieve the recommended state is to execute the following:
**For DB2 internal security users:**
Issue the following SQL statement to revoke access from `PUBLIC`: 
REVOKE ALL ON SYSIBM.SYSSCHEMAAUTH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</si>
  <si>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CAP.SYSSCHEMAAUTH is restricted with the agency's CAP.</t>
  </si>
  <si>
    <t>DB2v13z_OS-41</t>
  </si>
  <si>
    <t>Restrict access to SYSIBM.SYSSEQUENCEAUTH</t>
  </si>
  <si>
    <t>The SYSIBM.SYSSEQUENCEAUTH table contains users, groups, or roles that have been granted one or more privileges on a sequence. `PUBLIC` should be restricted from accessing this table.</t>
  </si>
  <si>
    <t>**For DB2 internal security users:**
Issue the following SQL statement to check if `PUBLIC` has access:
SELECT GRANTEE FROM SYSIBM.SYSTABAUTH WHERE TCREATOR = 'SYSIBM' AND 
TTNAME = 'SYSSEQUENCEAUTH'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SYSIBM.SYSSEQUENCEAUTH table in the MDSNTB class. Examine the universal access (UACC) and user (USER) settings for the profile that controls access to the SYSIBM.SYSSEQUENCEAUTH table. If the UACC setting is `READ` or the USER setting is *, consult with your security administrator for the proper value and follow the remediation steps.</t>
  </si>
  <si>
    <t>Access to SYSIBM.SYSSEQUENCEAUTH is restricted.</t>
  </si>
  <si>
    <t>Access to SYSIBM.SYSSEQUENCEAUTH is not restricted.</t>
  </si>
  <si>
    <t>2.2.24</t>
  </si>
  <si>
    <t>`PUBLIC` should not have access to this information. Exposing user’s privileges over sequences can enable attackers to gain access to your organization's data.</t>
  </si>
  <si>
    <t>**For DB2 internal security users:**
Issue the following SQL statement to revoke access from `PUBLIC`: 
REVOKE ALL ON SYSIBM.SYSSEQUENCEAUTH FROM PUBLIC;
**For external security users:**
Issue the RACF `RALTER` command to update the profile and change the UACC setting to `NONE`.
Issue the RACF `PERMIT` command to remove the ID(*) and specify users or groups.</t>
  </si>
  <si>
    <t>Restrict access to SYSIBM.SYSSEQUENCEAUTH. One method to achieve the recommended state is to execute the following: 
**For DB2 internal security users:**
Issue the following SQL statement to revoke access from `PUBLIC`: 
REVOKE ALL ON SYSIBM.SYSSEQUENCEAUTH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</si>
  <si>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CAP.SYSSEQUENCEAUTH is restricted with the agency's CAP.</t>
  </si>
  <si>
    <t>DB2v13z_OS-42</t>
  </si>
  <si>
    <t>Restrict access to SYSIBM.SYSSEQUENCES</t>
  </si>
  <si>
    <t>The SYSIBM.SYSSEQUENCES table contains sequence definition. `PUBLIC` should be restricted from accessing this table.</t>
  </si>
  <si>
    <t>**For DB2 internal security users:**
Issue the following SQL statement to check if `PUBLIC` has access:
SELECT GRANTEE FROM SYSIBM.SYSTABAUTH WHERETCREATOR = 'SYSIBM' AND 
TTNAME = 'SYSSEQUENCES'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SYSIBM.SYSSEQUENCES table in the MDSNTB class. Examine the universal access (UACC) and user (USER) settings for the profile that controls access to the SYSIBM.SYSSEQUENCES table. If the UACC setting is `READ` or the USER setting is *, consult with your security administrator for the proper value and follow the remediation steps.</t>
  </si>
  <si>
    <t>Access to SYSIBM.SYSSEQUENCES is restricted.</t>
  </si>
  <si>
    <t>Access to SYSIBM.SYSSEQUENCES is not restricted.</t>
  </si>
  <si>
    <t>2.2.25</t>
  </si>
  <si>
    <t>`PUBLIC` should not have access to sequence information. Exposing sequence information can enable attackers to gain access to your organization's data.</t>
  </si>
  <si>
    <t>**For DB2 internal security users:**
Issue the following SQL statement to revoke access from `PUBLIC`: 
REVOKE ALL ON SYSIBM.SYSSEQUENCES FROM PUBLIC;
**For external security users:**
Issue the RACF `RALTER` command to update the profile and change the UACC setting to `NONE`.
Issue the RACF `PERMIT` command to remove the ID(*) and specify users or groups.</t>
  </si>
  <si>
    <t>Restrict access to SYSIBM.SYSSEQUENCES. One method to achieve the recommended state is to execute the following:
**For DB2 internal security users:**
Issue the following SQL statement to revoke access from `PUBLIC`: 
REVOKE ALL ON SYSIBM.SYSSEQUENCES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</si>
  <si>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CAP.SYSSEQUENCES is restricted with the agency's CAP.</t>
  </si>
  <si>
    <t>DB2v13z_OS-43</t>
  </si>
  <si>
    <t xml:space="preserve">Restrict access to SYSIBM.SYSSTMT </t>
  </si>
  <si>
    <t>The SYSIBM.SYSSTMT table contains all SQL statements for each DBRM. `PUBLIC` should be restricted from accessing this table.</t>
  </si>
  <si>
    <t>**For DB2 internal security users:**
Issue the following SQL statement to check if `PUBLIC` has access:
SELECT GRANTEE FROM SYSIBM.SYSTABAUTH WHERE TCREATOR = 'SYSIBM' AND 
TTNAME = 'SYSSTMT'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SYSIBM.SYSSTMT table in the MDSNTB class. Examine the universal access (UACC) and user (USER) settings for the profile that controls access to the SYSIBM.SYSSTMT table. If the UACC setting is `READ` or the USER setting is *, consult with your security administrator for the proper value and follow the remediation steps.</t>
  </si>
  <si>
    <t>Access to SYSIBM.SYSSTMT is restricted.</t>
  </si>
  <si>
    <t>Access to SYSIBM.SYSSTMT is not restricted.</t>
  </si>
  <si>
    <t>2.2.26</t>
  </si>
  <si>
    <t>`PUBLIC` should not have access to these SQL statements. Preventing `PUBLIC` to access sensitive information reduces risk to your organization's data.</t>
  </si>
  <si>
    <t>**For DB2 internal security users:**
Issue the following SQL statement to revoke access from `PUBLIC`: 
REVOKE ALL ON SYSIBM.SYSSTMT FROM PUBLIC;
**For external security users:**
Issue the RACF `RALTER` command to update the profile and change the UACC setting to `NONE`.
Issue the RACF `PERMIT` command to remove the ID(*) and specify users or groups.</t>
  </si>
  <si>
    <t>Restrict access to SYSIBM.SYSSTMT. One method to achieve the recommended state is to execute the following:
**For DB2 internal security users:**
Issue the following SQL statement to revoke access from `PUBLIC`: 
REVOKE ALL ON SYSIBM.SYSSTMT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</si>
  <si>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CAP.SYSSTMT is restricted with the agency's CAP.</t>
  </si>
  <si>
    <t>DB2v13z_OS-44</t>
  </si>
  <si>
    <t>Restrict access to SYSIBM.SYSSTOGROUP</t>
  </si>
  <si>
    <t>The SYSIBM.SYSSTOGROUP table contains one row for each storage group. `PUBLIC` should be restricted from accessing this table.</t>
  </si>
  <si>
    <t>**For DB2 internal security users:**
Issue the following SQL statement to check if `PUBLIC` has access:
SELECT GRANTEE FROMSYSIBM.SYSTABAUTH WHERE TCREATOR = 'SYSIBM' AND 
TTNAME = 'SYSSTOGROUP'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SYSIBM.SYSSTOGROUP table in the MDSNTB class. Examine the universal access (UACC) and user (USER) settings for the profile that controls access to the SYSIBM.SYSSTOGROUP table. If the UACC setting is `READ` or the USER setting is *, consult with your security administrator for the proper value and follow the remediation steps.</t>
  </si>
  <si>
    <t>Access to SYSIBM.SYSSTOGROUP is restricted.</t>
  </si>
  <si>
    <t>Access to SYSIBM.SYSSTOGROUP is not restricted.</t>
  </si>
  <si>
    <t>2.2.27</t>
  </si>
  <si>
    <t>`PUBLIC` should not have access to storage group information. Exposing storage group information can enable attackers to gain access to your organization's data.</t>
  </si>
  <si>
    <t>**For DB2 internal security users:**
Issue the following SQL statement to revoke access from `PUBLIC`: 
REVOKE ALL ON SYSIBM.SYSSTOGROUP FROM PUBLIC;
**For external security users:**
Issue the RACF `RALTER` command to update the profile and change the UACC setting to `NONE`.
Issue the RACF `PERMIT` command to remove the ID(*) and specify users or groups.</t>
  </si>
  <si>
    <t>Restrict access to SYSIBM.SYSSTOGROUP. One method to achieve the recommended state is to execute the following:
**For DB2 internal security users:**
Issue the following SQL statement to revoke access from `PUBLIC`: 
REVOKE ALL ON SYSIBM.SYSSTOGROUP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</si>
  <si>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CAP.SYSSTOGROUP is restricted with the agency's CAP.</t>
  </si>
  <si>
    <t>DB2v13z_OS-45</t>
  </si>
  <si>
    <t>Restrict access to SYSIBM.SYSTABAUTH</t>
  </si>
  <si>
    <t>The SYSIBM.SYSTABAUTH table contains users or groups that have been granted one or more privileges on a table or view. `PUBLIC` should be restricted from accessing this table.</t>
  </si>
  <si>
    <t>**For DB2 internal security users:**
Issue the following SQL statement to check if `PUBLIC` has access:
SELECT GRANTEE FROM SYSIBM.SYSTABAUTH WHERE TCREATOR = 'SYSIBM' AND 
TTNAME = 'SYSTABAUTH'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SYSIBM.SYSTABAUTH table in the MDSNTB class. Examine the universal access (UACC) and user (USER) settings for the profile that controls access to the SYSIBM.SYSTABAUTH table. If the UACC setting is `READ` or the USER setting is *, consult with your security administrator for the proper value and follow the remediation steps.</t>
  </si>
  <si>
    <t>Access to SYSIBM.SYSTABAUTH is restricted.</t>
  </si>
  <si>
    <t>Access to SYSIBM.SYSTABAUTH is not restricted.</t>
  </si>
  <si>
    <t>2.2.28</t>
  </si>
  <si>
    <t>`PUBLIC` should not have access to the grants of tables and views. Exposing access information to tables or views can enable attackers to gain access to your organization's data.</t>
  </si>
  <si>
    <t>**For DB2 internal security users:**
Issue the following SQL statement to revoke access from `PUBLIC`: 
REVOKE ALL ON SYSIBM.SYSTABAUTH FROM PUBLIC;
**For external security users:**
Issue the RACF `RALTER` command to update the profile and change the UACC setting to `NONE`.
Issue the RACF `PERMIT` command to remove the ID(*) and specify users or groups.</t>
  </si>
  <si>
    <t>Restrict access to SYSIBM.SYSTABAUTH. One method to achieve the recommended state is to execute the following:
**For DB2 internal security users:**
Issue the following SQL statement to revoke access from `PUBLIC`: 
REVOKE ALL ON SYSIBM.SYSTABAUTH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</si>
  <si>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CAP.SYSTABAUTH is restricted with the agency's CAP.</t>
  </si>
  <si>
    <t>DB2v13z_OS-46</t>
  </si>
  <si>
    <t>Restrict access to SYSIBM.SYSTABLES</t>
  </si>
  <si>
    <t>The SYSIBM.SYSTABLES table contains definition for each table, view, or alias. `PUBLIC` should be restricted from accessing this table.</t>
  </si>
  <si>
    <t>**For DB2 internal security users:**
Issue the following SQL statement to check if `PUBLIC` has access:
SELECT GRANTEE FROM SYSIBM.SYSTABAUTH WHERE TCREATOR = 'SYSIBM' AND 
TTNAME = 'SYSTABLES'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SYSIBM.SYSTABLES table in the MDSNTB class. Examine the universal access (UACC) and user (USER) settings for the profile that controls access to the SYSIBM.SYSTABLES table. If the UACC setting is `READ` or the USER setting is *, consult with your security administrator for the proper value and follow the remediation steps.</t>
  </si>
  <si>
    <t>Access to SYSIBM.SYSTABLES is restricted.</t>
  </si>
  <si>
    <t>Access to SYSIBM.SYSTABLES is not restricted.</t>
  </si>
  <si>
    <t>2.2.29</t>
  </si>
  <si>
    <t>`PUBLIC` should not have access to table, view, or alias definitions. Preventing `PUBLIC` to access sensitive information reduces the risk to your organization's data.</t>
  </si>
  <si>
    <t>**For DB2 internal security users:**
Issue the following SQL statement to revoke access from `PUBLIC`: 
REVOKE ALL ON SYSIBM.SYSTABLES FROM PUBLIC;
**For external security users:**
Issue the RACF `RALTER` command to update the profile and change the UACC setting to `NONE`.
Issue the RACF `PERMIT` command to remove the ID(*) and specify users or groups.</t>
  </si>
  <si>
    <t>Restrict access to SYSIBM.SYSTABLES. One method to achieve the recommended state is to execute the following:
**For DB2 internal security users:**
Issue the following SQL statement to revoke access from `PUBLIC`: 
REVOKE ALL ON SYSIBM.SYSTABLES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</si>
  <si>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CAP.SYSTABLES is restricted with the agency's CAP.</t>
  </si>
  <si>
    <t>DB2v13z_OS-47</t>
  </si>
  <si>
    <t>Restrict access to SYSIBM.SYSTABLESPACE</t>
  </si>
  <si>
    <t>The SYSIBM.SYSTABLESPACE table contains one row for each table space. `PUBLIC` should be restricted from accessing this table.</t>
  </si>
  <si>
    <t>**For DB2 internal security users:**
Issue the following SQL statement to check if `PUBLIC` has access:
SELECT GRANTEE FROM SYSIBM.SYSTABAUTH WHERE TCREATOR = 'SYSIBM' AND 
TTNAME = 'SYSTABLESPACE'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SYSIBM.SYSTABLESPACE table in the MDSNTB class. Examine the universal access (UACC) and user (USER) settings for the profile that controls access to the SYSIBM.SYSTABLESPACE table. If the UACC setting is `READ` or the USER setting is *, consult with your security administrator for the proper value and follow the remediation steps.</t>
  </si>
  <si>
    <t>Access to SYSIBM.SYSTABLESPACE is restricted.</t>
  </si>
  <si>
    <t>Access to SYSIBM.SYSTABLESPACE is not restricted.</t>
  </si>
  <si>
    <t>2.2.30</t>
  </si>
  <si>
    <t>`PUBLIC` should not have access to table space information. Exposing table space information can enable attackers to gain access to your organization's data.</t>
  </si>
  <si>
    <t>**For DB2 internal security users:**
Issue the following SQL statement to revoke access from `PUBLIC`: 
REVOKE ALL ON SYSIBM.SYSTABLESPACE FROM PUBLIC;
**For external security users:**
Issue the RACF `RALTER` command to update the profile and change the UACC setting to `NONE`.
Issue the RACF `PERMIT` command to remove the ID(*) and specify users or groups.</t>
  </si>
  <si>
    <t>Restrict access to SYSIBM.SYSTABLESPACE. One method to achieve the recommended state is to execute the following:
**For DB2 internal security users:**
Issue the following SQL statement to revoke access from `PUBLIC`: 
REVOKE ALL ON SYSIBM.SYSTABLESPACE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</si>
  <si>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CAP.SYSTABLESPACE is restricted with the agency's CAP.</t>
  </si>
  <si>
    <t>DB2v13z_OS-48</t>
  </si>
  <si>
    <t>Restrict access to SYSIBM.SYSTRIGGERS</t>
  </si>
  <si>
    <t>The SYSIBM.SYSTRIGGERS table contains one row for each trigger. `PUBLIC` should be restricted from accessing this table.</t>
  </si>
  <si>
    <t>**For DB2 internal security users:**
Issue the following SQL statement to check if `PUBLIC` has access:
SELECT GRANTEE FROM SYSIBM.SYSTABAUTH WHERE TCREATOR = 'SYSIBM' AND 
TTNAME = 'SYSTRIGGERS'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SYSIBM.SYSTRIGGERS table in the MDSNTB class. Examine the universal access (UACC) and user (USER) settings for the profile that controls access to the SYSIBM.SYSTRIGGERS table. If the UACC setting is `READ` or the USER setting is *, consult with your security administrator for the proper value and follow the remediation steps.</t>
  </si>
  <si>
    <t>Access to SYSIBM.SYSTRIGGERS is restricted.</t>
  </si>
  <si>
    <t>Access to SYSIBM.SYSTRIGGERS is not restricted.</t>
  </si>
  <si>
    <t>2.2.31</t>
  </si>
  <si>
    <t>`PUBLIC` should not have access to trigger information. Exposing information on triggers can enable attackers to gain access to your organization's data.</t>
  </si>
  <si>
    <t>**For DB2 internal security users:**
Issue the following SQL statement to revoke access from `PUBLIC`: 
REVOKE ALL ON SYSIBM.SYSTRIGGERS FROM PUBLIC;
**For external security users:**
Issue the RACF `RALTER` command to update the profile and change the UACC setting to `NONE`.
Issue the RACF `PERMIT` command to remove the ID(*) and specify users or groups.</t>
  </si>
  <si>
    <t>Restrict access to SYSIBM.SYSTRIGGERS. One method to achieve the recommended state is to execute the following:
**For DB2 internal security users:**
Issue the following SQL statement to revoke access from `PUBLIC`: 
REVOKE ALL ON SYSIBM.SYSTRIGGERS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</si>
  <si>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CAP.SYSTRIGGERS is restricted with the agency's CAP.</t>
  </si>
  <si>
    <t>DB2v13z_OS-49</t>
  </si>
  <si>
    <t>Restrict access to SYSIBM.SYSUSERAUTH</t>
  </si>
  <si>
    <t>The SYSIBM.SYSUSERAUTH table records the system privileges that are held by users. `PUBLIC` should be restricted from accessing this table.</t>
  </si>
  <si>
    <t>**For DB2 internal security users:**
Issue the following SQL statement to check if `PUBLIC` has access:
SELECT GRANTEE FROM SYSIBM.SYSTABAUTH WHERE TCREATOR = 'SYSIBM' AND 
TTNAME = 'SYSUSERAUTH'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SYSIBM.SYSUSERAUTH table in the MDSNTB class. Examine the universal access (UACC) and user (USER) settings for the profile that controls access to the SYSIBM.SYSUSERAUTH table. If the UACC setting is `READ` or the USER setting is *, consult with your security administrator for the proper value and follow the remediation steps.</t>
  </si>
  <si>
    <t>Access to SYSIBM.SYSUSERAUTH is restricted.</t>
  </si>
  <si>
    <t>Access to SYSIBM.SYSUSERAUTH is not restricted.</t>
  </si>
  <si>
    <t>2.2.32</t>
  </si>
  <si>
    <t>`PUBLIC` should not have access to system privileges held by users. Preventing `PUBLIC` to access sensitive information reduces the risk to your organization's data.</t>
  </si>
  <si>
    <t>**For DB2 internal security users:**
Issue the following SQL statement to revoke access from `PUBLIC`: 
REVOKE ALL ON SYSIBM.SYSUSERAUTH FROM PUBLIC;
**For external security users:**
Issue the RACF `RALTER` command to update the profile and change the UACC setting to `NONE`.
Issue the RACF `PERMIT` command to remove the ID(*) and specify users or groups.</t>
  </si>
  <si>
    <t>Restrict access to SYSIBM.SYSUSERAUTH. One method to achieve the recommended state is to execute the following:
**For DB2 internal security users:**
Issue the following SQL statement to revoke access from `PUBLIC`: 
REVOKE ALL ON SYSIBM.SYSUSERAUTH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</si>
  <si>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CAP.SYSUSERAUTH is restricted with the agency's CAP.</t>
  </si>
  <si>
    <t>DB2v13z_OS-50</t>
  </si>
  <si>
    <t>Restrict access to variable-related tables</t>
  </si>
  <si>
    <t>The following tables contain information related to global variables:
- SYSIBM.SYSVARIABLES
- SYSIBM.SYSVARIABLES_DESC
- SYSIBM.SYSVARIABLES_TEXT
`PUBLIC` should be restricted from accessing these tables.</t>
  </si>
  <si>
    <t>**For DB2 internal security users:**
Issue the following SQL statement to check if `PUBLIC` has access:
SELECT GRANTEE, TCREATOR, TTNAME FROM SYSIBM.SYSTABAUTH WHERE TCREATOR = 'SYSIBM' AND 
TTNAME LIKE 'SYSVARIABLES%' AND GRANTEE = 'PUBLIC';
Output that contains zero rows is considered a successful finding. Otherwise, `PUBLIC` has SELECT privilege and the remediation steps should be followed.
**For external security users:**
Issue the RACF `RLIST` command to list the profiles that control access to global variable-related tables in the MDSNTB class. Examine the universal access (UACC) and user (USER) settings for the profiles that control access to these tables. If the UACC setting is `READ` or the USER setting is *, consult with your security administrator for the proper value and follow the remediation steps.</t>
  </si>
  <si>
    <t>Access to variable-related tables is restricted.</t>
  </si>
  <si>
    <t>Access to variable-related tables is not restricted.</t>
  </si>
  <si>
    <t>2.2.33</t>
  </si>
  <si>
    <t>Restricting `PUBLIC` access to global variable information reduces the risk to your organization's data.</t>
  </si>
  <si>
    <t>Restrict access to variable-related tables. One method to achieve the recommended state is to execute the following:
**For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</si>
  <si>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To close this finding, please provide a screenshot showing access to variable-related tables is restricted with the agency's CAP.</t>
  </si>
  <si>
    <t>DB2v13z_OS-51</t>
  </si>
  <si>
    <t>Restrict access to SYSIBM.SYSVARIABLEAUTH</t>
  </si>
  <si>
    <t>The SYSIBM.SYSVARIABLEAUTH table contains the granted privileges on a global variable for users, groups, or roles. `PUBLIC` should be restricted from accessing this table.</t>
  </si>
  <si>
    <t>**For DB2 internal security users:**
Issue the following SQL statement to check if `PUBLIC` has access:
SELECT GRANTEE FROM SYSIBM.SYSTABAUTH WHERE TCREATOR = 'SYSIBM' AND 
TTNAME = 'SYSVARIABLEAUTH'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SYSIBM.SYSVARIABLEAUTH table in the MDSNTB class. Examine the universal access (UACC) and user (USER) settings for the profile that controls access to the SYSIBM.SYSVARIABLEAUTH table. If the UACC setting is `READ` or the USER setting is *, consult with your security administrator for the proper value and follow the remediation steps.</t>
  </si>
  <si>
    <t>Access to SYSIBM.SYSVARIABLEAUTH is restricted.</t>
  </si>
  <si>
    <t>Access to SYSIBM.SYSVARIABLEAUTH is not restricted.</t>
  </si>
  <si>
    <t>2.2.34</t>
  </si>
  <si>
    <t>Restricting PUBLIC access to global variable information reduces the risk to your organization's data.</t>
  </si>
  <si>
    <t>**For DB2 internal security users:**
Issue the following SQL statement to revoke access from `PUBLIC`. 
REVOKE ALL ON SYSIBM.SYSVARIABLEAUTH FROM PUBLIC;
**For external security users:**
Issue the RACF `RALTER` command to update the profile and change the UACC setting to `NONE`.
Issue the RACF `PERMIT` command to remove the ID(*) and specify users or groups.</t>
  </si>
  <si>
    <t>Restrict access to SYSIBM.SYSVARIABLEAUTH. One method to achieve the recommended state is to execute the following:
**For DB2 internal security users:**
Issue the following SQL statement to revoke access from `PUBLIC`. 
REVOKE ALL ON SYSIBM.SYSVARIABLEAUTH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</si>
  <si>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CAP.SYSVARIABLEAUTH is restricted with the agency's CAP.</t>
  </si>
  <si>
    <t>DB2v13z_OS-52</t>
  </si>
  <si>
    <t xml:space="preserve">Restrict access to SYSIBM.SYSVIEWS </t>
  </si>
  <si>
    <t>The SYSIBM.SYSVIEWS table contains one or more rows for each view, materialized query table, or user-defined SQL function. `PUBLIC` should be restricted from accessing this table.</t>
  </si>
  <si>
    <t>**For DB2 internal security users:**
Issue the following SQL statement to check if `PUBLIC` has access:
SELECT GRANTEE FROM SYSIBM.SYSTABAUTH WHERE TCREATOR = 'SYSIBM' AND 
TTNAME = 'SYSVIEWS' AND GRANTEE = 'PUBLIC';
Output that contains zero rows is considered a successful finding. Otherwise, `PUBLIC` has SELECT privilege and the remediation steps should be followed.
**For external security users:**
Issue the RACF `RLIST` command to list the profile that controls access to the SYSIBM.SYSVIEWS table in the MDSNTB class. Examine the universal access (UACC) and user (USER) settings for the profile that controls access to the SYSIBM.SYSVIEWS table. If the UACC setting is `READ` or the USER setting is *, consult with your security administrator for the proper value and follow the remediation steps.</t>
  </si>
  <si>
    <t>Access to SYSIBM.SYSVIEWS is restricted.</t>
  </si>
  <si>
    <t>Access to SYSIBM.SYSVIEWS is not restricted.</t>
  </si>
  <si>
    <t>2.2.35</t>
  </si>
  <si>
    <t>`PUBLIC` should not have access to this information. Preventing `PUBLIC` to access sensitive information reduces the risk to your organization's data.</t>
  </si>
  <si>
    <t>**For DB2 internal security users:**
Issue the following SQL statement to revoke access from `PUBLIC`: 
REVOKE ALL ON SYSIBM.SYSVIEWS FROM PUBLIC;
**For external security users:**
Issue the RACF `RALTER` command to update the profile and change the UACC setting to `NONE`.
Issue the RACF `PERMIT` command to remove the ID(*) and specify users or groups.</t>
  </si>
  <si>
    <t>Restrict access to SYSIBM.SYSVIEWS. One method to achieve the recommended state is to execute the following:
**For DB2 internal security users:**
Issue the following SQL statement to revoke access from `PUBLIC`: 
REVOKE ALL ON SYSIBM.SYSVIEWS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</si>
  <si>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SYSIBM with the agency's CAP.SYSVIEWS is restricted with the agency's CAP.</t>
  </si>
  <si>
    <t>DB2v13z_OS-53</t>
  </si>
  <si>
    <t>Restrict access to the program authorization table</t>
  </si>
  <si>
    <t>When program authorization is used, the SYSIBM.DSNPROGAUTH table controls whether a program can use a plan for execution. 
`PUBLIC` should be restricted from accessing this table.</t>
  </si>
  <si>
    <t>**For DB2 internal security users:**
Issue the following SQL statement to check if `PUBLIC` has access:
SELECT GRANTEE FROM SYSIBM.SYSTABAUTH WHERE TCREATOR = 'SYSIBM' AND 
TTNAME = 'DSNPROGRAUTH' AND GRANTEE = 'PUBLIC';
Output that contains zero rows is considered a successful finding. Otherwise, `PUBLIC` has access and the remediation steps should be followed.
**For external security users:**
Issue the RACF `RLIST` command to list the profile that controls access to the SYSIBM.DSNPROGAUTH table in the MDSNTB class. Examine the universal access (UACC) and user (USER) settings for the profiles that control access to the program authorization table. If the UACC setting is `READ` or the USER setting is *, consult with your security administrator for the proper value and follow the remediation steps.</t>
  </si>
  <si>
    <t>Access to the program authorization table is restricted.</t>
  </si>
  <si>
    <t>Access to the program authorization table is not restricted.</t>
  </si>
  <si>
    <t>2.3</t>
  </si>
  <si>
    <t>2.3.1</t>
  </si>
  <si>
    <t>`PUBLIC` access to this table exposes the control information that indicates whether a program is allowed to use a plan for execution.</t>
  </si>
  <si>
    <t>**For DB2 internal security users:** 
Issue the `SQL REVOKE` statement to revoke access from `PUBLIC`. 
**For external security users:**
Issue the RACF `RALTER` command to update the profile and change the UACC setting to `NONE`.
Issue the RACF `PERMIT` command to remove the ID(*) and specify users or groups.</t>
  </si>
  <si>
    <t>Restrict access to the program authorization table. One method to achieve the recommended state is to execute the following:
**For DB2 internal security users:** 
Issue the `SQL REVOKE` statement to revoke access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</si>
  <si>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the program authorization table is restricted with the agency's CAP.</t>
  </si>
  <si>
    <t>DB2v13z_OS-54</t>
  </si>
  <si>
    <t>Restrict access to the REST services definition table</t>
  </si>
  <si>
    <t>When DB2 REST services are used, the SYSIBM.DSNSERVICE table is used to describe REST services and to associate them with corresponding packages.
`PUBLIC` should be restricted from accessing this table.</t>
  </si>
  <si>
    <t>**For DB2 internal security users:** 
Issue the following SQL statement to check if `PUBLIC` has access:
SELECT GRANTEE FROM SYSIBM.SYSTABAUTH WHERE TCREATOR = 'SYSIBM' AND 
TTNAME = 'DSNSERVICE' AND GRANTEE = 'PUBLIC';
Output that contains zero rows is considered a successful finding. Otherwise, `PUBLIC` has access and the remediation steps should be followed.
**For external security users:** 
Issue the RACF `RLIST` command to list the profile that controls access to the SYSIBM.DSNSERVICE table in the MDSNTB class. Examine the universal access (UACC) and user (USER) settings for the profiles that control access to the REST services table. If the UACC setting is `READ` or the USER setting is *, consult with your security administrator for the proper value and follow the remediation steps.</t>
  </si>
  <si>
    <t>Access to the REST services definition table is restricted.</t>
  </si>
  <si>
    <t>Access to the REST services definition table is not restricted.</t>
  </si>
  <si>
    <t>2.3.2</t>
  </si>
  <si>
    <t>`PUBLIC` access to this table exposes the REST services and their package association.</t>
  </si>
  <si>
    <t>**For DB2 internal security users:**
Issue the `SQL REVOKE` statement to revoke access from `PUBLIC`. 
**For external security users:**
Issue the RACF `RALTER` command to update the profile and change the UACC setting to `NONE`.
Issue the RACF `PERMIT` command to remove the ID(*) and specify users or groups.</t>
  </si>
  <si>
    <t>Restrict access to the REST services definition table. One method to achieve the recommended state is to execute the following:
**For DB2 internal security users:**
Issue the `SQL REVOKE` statement to revoke access from `PUBLIC`. 
**For external security users:**
Issue the RACF `RALTER` command to update the profile and change the UACC setting to `NONE`.
Issue the RACF `PERMIT` command to remove the ID(*) and specify users or groups.</t>
  </si>
  <si>
    <t>To close this finding, please provide a screenshot showing access to the REST services definition table is restricted with the agency's CAP.</t>
  </si>
  <si>
    <t>DB2v13z_OS-55</t>
  </si>
  <si>
    <t>Restrict access to the query accelerator tables</t>
  </si>
  <si>
    <t>When a query accelerator is used, the following tables are used by DB2 to control the acceleration behavior: 
- SYSACCEL.SYSACCELERATORS 
- SYSACCEL.SYSACCELERATEDTABLES 
- SYSACCEL.SYSACCELERATEDPACKAGES
- SYSACCEL.SYSACCELERATEDTABLESAUTH
`PUBLIC` should be restricted from accessing these tables.</t>
  </si>
  <si>
    <t>**For DB2 internal security users:**
Issue the following SQL statement to check if `PUBLIC` has access:
SELECT GRANTEE FROM SYSIBM.SYSTABAUTH WHERE TCREATOR = 'SYSACCEL' AND 
TTNAME LIKE 'SYSACCEL%' AND GRANTEE = 'PUBLIC';
Output that contains zero rows is considered a successful finding. Otherwise, `PUBLIC` has access and the remediation steps should be followed.
**For external security users:**
Issue the RACF `RLIST` command to list the profiles that control access to the accelerator tables in the MDSNTB class. Examine the universal access (UACC) and user (USER) settings for the profiles that control access to the accelerator tables. If the UACC setting is `READ` or the USER setting is *, consult with your security administrator for the proper value and follow the remediation steps.</t>
  </si>
  <si>
    <t>Access to the query accelerator tables is restricted.</t>
  </si>
  <si>
    <t>Access to the query accelerator tables is not restricted.</t>
  </si>
  <si>
    <t>2.3.3</t>
  </si>
  <si>
    <t>`PUBLIC `access to these tables exposes the accelerator server definition, accelerator behavior, and access information and can lead to inconsistent behavior between DB2 and the accelerator.</t>
  </si>
  <si>
    <t>**For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</si>
  <si>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Restrict access to the query accelerator tables. One method to achieve the recommended state is to execute the following:
**For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</si>
  <si>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To close this finding, please provide a screenshot showing access to the query accelerator tables is restricted with the agency's CAP.</t>
  </si>
  <si>
    <t>DB2v13z_OS-56</t>
  </si>
  <si>
    <t>Restrict access to profile tables</t>
  </si>
  <si>
    <t>When profiles are used for monitoring and controlling DB2 in specific application contexts, the following tables are used to define the profiles, provide the filtering criteria, and specify the action that DB2 takes for the processes that meet the filtering criteria:
- SYSIBM.DSN_PROFILE_TABLE
- SYSIBM.DSN_PROFILE_HISTORY
- SYSIBM.DSN_PROFILE_ATTRIBUTES 
- SYSIBM.DSN_PROFILE_ATTRIBUTES_HISTORY 
`PUBLIC` should be restricted from accessing these tables.</t>
  </si>
  <si>
    <t>**For DB2 internal security users:**
Issue the following SQL statement to check if `PUBLIC` has access:
SELECT GRANTEE FROM SYSIBM.SYSTABAUTH WHERE TCREATOR = 'SYSIBM' AND 
TTNAME LIKE 'DSN_PROFILE%' AND GRANTEE = 'PUBLIC';
Output that contains zero rows is considered a successful finding. Otherwise, `PUBLIC` has access and the remediation steps should be followed.
**For external security users:**
Issue the RACF `RLIST` command to list the profile that controls access to the profile tables in the MDSNTB class. Examine the universal access (UACC) and user (USER) settings for the profiles that control access to the profile tables. If the UACC setting is `READ` or the USER setting is *, consult with your security administrator for the proper value and follow the remediation steps.</t>
  </si>
  <si>
    <t>Access to profile tables is restricted.</t>
  </si>
  <si>
    <t>Access to profile tables is not restricted.</t>
  </si>
  <si>
    <t>2.3.4</t>
  </si>
  <si>
    <t>`PUBLIC` access to these tables exposes the profile definitions to monitor and control threads and connections from various applications.</t>
  </si>
  <si>
    <t>**For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</si>
  <si>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Restrict access to profile tables. One method to achieve the recommended state is to execute the following:
**For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</si>
  <si>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To close this finding, please provide a screenshot showing access to profile tables is restricted with the agency's CAP.</t>
  </si>
  <si>
    <t>DB2v13z_OS-57</t>
  </si>
  <si>
    <t>Restrict access to SQL Data Insights tables</t>
  </si>
  <si>
    <t>SQL Data Insights (DI) brings deep learning AI capabilities into DB2. When SQL Data Insights capability is used, the following tables are used to define and store the metadata for AI objects, object models, and tables: 
- SYSAIDB.SYSAIOBJECTS
- SYSAIDB.SYSAICONFIGURATIONS
- SYSAIDB.SYSAICOLUMNCONFIG 
- SYSAIDB.SYSAIMODELS 
- SYSAIDB.SYSAIDCOLUMNCENTERS
- SYSAIDB.SYSAITRAININGJOBS
`PUBLIC` should be restricted from accessing these tables.</t>
  </si>
  <si>
    <t>**For DB2 internal security users:**
Issue the following SQL statement to check if `PUBLIC` has access:
SELECT GRANTEE FROM SYSIBM.SYSTABAUTH WHERE TCREATOR = 'SYSAIDB' AND 
TTNAME LIKE 'SYSAI%' AND GRANTEE = 'PUBLIC';
Output that contains zero rows is considered a successful finding. Otherwise, `PUBLIC` has access and the remediation steps should be followed.
**For external security users:**
Issue the RACF `RLIST` command to list the profile that controls access to the SQL Data Insights tables in the MDSNTB class. Examine the universal access (UACC) and user (USER) settings for the profiles that control access to the SQL DI tables. If the UACC setting is `READ` or the USER setting is *, consult with your security administrator for the proper value and follow the remediation steps.</t>
  </si>
  <si>
    <t>Access to SQL Data Insights tables is restricted.</t>
  </si>
  <si>
    <t>Access to SQL Data Insights tables is not restricted.</t>
  </si>
  <si>
    <t>2.3.5</t>
  </si>
  <si>
    <t>`PUBLIC` access to these tables exposes the AI object definition, object models, and training jobs.</t>
  </si>
  <si>
    <t>Restrict access to SQL Data Insights tables. One method to achieve the recommended state is to execute the following:
**For DB2 internal security users:**
Issue the `SQL REVOKE` statement to revoke access from `PUBLIC`. 
**For external security users:** 
Issue the RACF `RALTER` command to update the profiles and change the UACC setting to `NONE`.
Issue the RACF `PERMIT` command to remove the ID(*) and specify users or groups.</t>
  </si>
  <si>
    <t>To close this finding, please provide a screenshot showing access to SQL Data Insights tables is restricted with the agency's CAP.</t>
  </si>
  <si>
    <t>DB2v13z_OS-58</t>
  </si>
  <si>
    <t>Secure SYSADM authority access</t>
  </si>
  <si>
    <t>The SYSADM authority defines the system administrator authority. It is recommended that the SYSADM authority be granted to an authorization ID or a role.</t>
  </si>
  <si>
    <t>**For DB2 internal security users:**
Issue the following SQL statement to check SYSADM authority access:
SELECT GRANTEE, GRANTEETYPE FROM SYSIBM.SYSUSERAUTH WHERE SYSADMAUTH IN ('G','Y');
If `PUBLIC` has SYSADM access, follow the remediation steps.
Review the access list to ensure that the grants are aligned with your organization’s access policies. 
**For external security users:**
Issue the RACF `RLIST` command to list the profile that controls access to the SYSADM authority in the DSNADM class. 
- Examine the universal access (UACC) and user (USER) settings for the profile. If the UACC setting is `READ` or the USER setting is *, consult with your security administrator for the proper value and follow the remediation steps. 
- Review the access list to ensure that the permits are aligned with your organization’s access policies.</t>
  </si>
  <si>
    <t>The SYSADM Authority role  is granted to an authorized ID or a role.</t>
  </si>
  <si>
    <t>The SYSADM Authority role is not granted to an authorized ID or a role.</t>
  </si>
  <si>
    <t>2.4</t>
  </si>
  <si>
    <t>2.4.1</t>
  </si>
  <si>
    <t>Allowing SYSADM authority for `PUBLIC` jeopardizes the DB2 system and organizational data.
If an account that possesses this authority is compromised or used in a malicious manner, the confidentiality, integrity, and availability of data in the DB2 subsystem will be at increased risk.</t>
  </si>
  <si>
    <t>**For DB2 internal security users:**
Issue the following SQL statement to revoke SYSADM authority from `PUBLIC`:
REVOKE SYSADM FROM PUBLIC;
**For external security users:**
Issue the RACF `RALTER` command to update the UACC setting to `NONE`.
Issue the RACF `PERMIT` command to remove the ID(*) and specify users or groups.</t>
  </si>
  <si>
    <t>Secure SYSADM authority access. One method to achieve the recommended state is to execute the following:
**For DB2 internal security users:**
Issue the following SQL statement to revoke SYSADM authority from `PUBLIC`:
REVOKE SYSADM FROM PUBLIC;
**For external security users:**
Issue the RACF `RALTER` command to update the UACC setting to `NONE`.
Issue the RACF `PERMIT` command to remove the ID(*) and specify users or groups.</t>
  </si>
  <si>
    <t>DB2v13z_OS-59</t>
  </si>
  <si>
    <t>Secure SYSCTRL authority access</t>
  </si>
  <si>
    <t>The SYSCTRL authority defines the system control authority. It is recommended that the SYSCTRL authority be granted to an authorization ID or a role.</t>
  </si>
  <si>
    <t>**For DB2 internal security users:**
Issue the following SQL statement to check SYSCTRL authority access:
SELECT GRANTEE, GRANTEETYPE FROM SYSIBM.SYSUSERAUTH WHERE SYSCTRLAUTH IN ('G','Y');
If `PUBLIC` has SYSCTRL access, follow the remediation steps.
Review the access list to ensure that the grants are aligned with your organization’s access policies. 
**For external security users:**
Issue the RACF `RLIST` command to list the profile that controls access to the SYSCTRL authority in the DSNADM class. 
- Examine the universal access (UACC) and user (USER) settings for the profile. If the UACC setting is `READ` or the USER setting is *, consult with your security administrator for the proper value and follow the remediation steps. 
- Review the access list to ensure that the permits are aligned with your organization’s access policies.</t>
  </si>
  <si>
    <t>The SYSCTRL Authority role is granted to an authorized ID or a role.</t>
  </si>
  <si>
    <t>The SYSCTRL Authority role is not granted to an authorized ID or a role.</t>
  </si>
  <si>
    <t>2.4.2</t>
  </si>
  <si>
    <t>Allowing SYSCTRL authority for `PUBLIC` jeopardizes the DB2 system and organizational data.
If an account that possesses this authority is compromised or used in a malicious manner, the confidentiality, integrity, and availability of the DB2 subsystem will be at increased risk.</t>
  </si>
  <si>
    <t>**For DB2 internal security users:**
Issue the following SQL statement to revoke SYSCTRL access from `PUBLIC`:
REVOKE SYSCTRL FROM PUBLIC;
**For external security users:**
Issue the RACF `RALTER` command to update the UACC setting to `NONE`.
Issue the RACF `PERMIT` command to remove the ID(*) and specify users or groups.</t>
  </si>
  <si>
    <t>Secure SYSCTRL authority access. One method to achieve the recommended state is to execute the following:
**For DB2 internal security users:**
Issue the following SQL statement to revoke SYSCTRL access from `PUBLIC`:
REVOKE SYSCTRL FROM PUBLIC;
**For external security users:**
Issue the RACF `RALTER` command to update the UACC setting to `NONE`.
Issue the RACF `PERMIT` command to remove the ID(*) and specify users or groups.</t>
  </si>
  <si>
    <t>DB2v13z_OS-60</t>
  </si>
  <si>
    <t>Secure SYSOPR authority access</t>
  </si>
  <si>
    <t>The SYSOPR authority defines the system operator authority that allows its holder to issue most of the DB2 commands. It is recommended that the SYSOPR authority be granted to an authorization ID or a role.</t>
  </si>
  <si>
    <t>**For DB2 internal security users:**
Issue the following SQL statement to check SYSOPR authority access:
SELECT GRANTEE, GRANTEETYPE FROM SYSIBM.SYSUSERAUTH WHERE SYSOPRAUTH IN ('G','Y');
If PUBLIC has SYSOPR access, follow the remediation steps.
Review the access list to ensure that the grants are aligned with your organization’s access policies. 
**For external security users:**
Issue the RACF `RLIST` command to list the profile that controls access to the SYSOPR authority in the DSNADM class. 
- Examine the universal access (UACC) and user (USER) settings for the profile. If the UACC setting is `READ` or the USER setting is *, consult with your security administrator for the proper value and follow the remediation steps. 
- Review the access list to ensure that the permits are aligned with your organization’s access policies.</t>
  </si>
  <si>
    <t>The SYSOPR authority access role is granted to an authorized ID or a role.</t>
  </si>
  <si>
    <t>The SYSOPR authority access role is not granted to an authorized ID or a role.</t>
  </si>
  <si>
    <t>2.4.3</t>
  </si>
  <si>
    <t>Allowing SYSOPR authority for `PUBLIC` can jeopardize the DB2 subsystem.</t>
  </si>
  <si>
    <t>**For DB2 internal security users:**
Issue the following SQL statement to revoke SYSOPR access from `PUBLIC`:
REVOKE SYSOPR FROM PUBLIC;
**For external security users:**
Issue the RACF `RALTER` command to update the UACC setting to `NONE`.
Issue the RACF `PERMIT` command to remove the ID(*) and specify users or groups.</t>
  </si>
  <si>
    <t>Secure SYSOPR authority access. One method to achieve the recommended state is to execute the following:
**For DB2 internal security users:**
Issue the following SQL statement to revoke SYSOPR access from `PUBLIC`:
REVOKE SYSOPR FROM PUBLIC;
**For external security users:**
Issue the RACF `RALTER` command to update the UACC setting to `NONE`.
Issue the RACF `PERMIT` command to remove the ID(*) and specify users or groups.</t>
  </si>
  <si>
    <t>To close this finding, please provide a screenshot showing the SYSOPR authority access role is granted to an authorized ID or a role with the agency's CAP.</t>
  </si>
  <si>
    <t>DB2v13z_OS-61</t>
  </si>
  <si>
    <t>Secure system DBADM authority access</t>
  </si>
  <si>
    <t>The system DBADM authority defines privileges on databases in the DB2 system. It allows an administrator to manage databases across a DB2 subsystem. It is recommended that the system DBADM authority be granted to an authorized ID or a role.</t>
  </si>
  <si>
    <t>**For DB2 internal security users:**
Issue the following SQL statement to check system DBADM authority access:
SELECT GRANTEE, GRANTEETYPE FROM SYSIBM.SYSUSERAUTH WHERE SDBADMAUTH = 'Y';
Review the access list to ensure that the grants are aligned with your organization’s access policies. 
**For external security users:**
Issue the RACF `RLIST` command to list the profile that controls access to the system DBADM authority in the DSNADM class. 
- Examine the universal access (UACC) and user (USER) settings for the profile. If the UACC setting is `READ` or the USER setting is *, consult with your security administrator for the proper value and follow the remediation steps. 
- Review the access list to ensure that the permits are aligned with your organization’s access policies.</t>
  </si>
  <si>
    <t>The Secure DBADM Authority role is granted to an authorized ID or a role.</t>
  </si>
  <si>
    <t>The Secure DBADM Authority role is not granted to an authorized ID or a role.</t>
  </si>
  <si>
    <t>2.4.4</t>
  </si>
  <si>
    <t>If an account that possesses this authority is compromised or used in a malicious manner, the confidentiality, integrity, and availability of data in the DB2 subsystem will be at increased risk.</t>
  </si>
  <si>
    <t>**For DB2 internal security users:**
Issue the `SQL REVOKE` statement to revoke system DBADM access from any unauthorized ID or role.
**For external security users:**
Issue the RACF `RALTER` command to update the UACC setting to `NONE`.
Issue the RACF `PERMIT` command to remove the ID(*) and specify users or groups.</t>
  </si>
  <si>
    <t>Secure system DBADM authority access. One method to achieve the recommended state is to execute the following:
**For DB2 internal security users:**
Issue the `SQL REVOKE` statement to revoke system DBADM access from any unauthorized ID or role.
**For external security users:**
Issue the RACF `RALTER` command to update the UACC setting to `NONE`.
Issue the RACF `PERMIT` command to remove the ID(*) and specify users or groups.</t>
  </si>
  <si>
    <t>To close this finding, please provide a screenshot showing the secure DBADM Authority role granted to an authorized ID or a role with the agency's CAP.</t>
  </si>
  <si>
    <t>DB2v13z_OS-62</t>
  </si>
  <si>
    <t>Secure DATAACCESS authority access</t>
  </si>
  <si>
    <t>The DATAACCESS authority defines the data access authority. It allows its holder to access and update data in user tables, views, and materialized query tables in a DB2 subsystem. It also allows its holder to execute plans, packages, functions, and procedures. It is recommended that the DATAACCESS authority be granted to an authorized ID or a role.</t>
  </si>
  <si>
    <t>**For DB2 internal security users:**
Issue the following SQL statement to check DATAACCESS authority access:
SELECT GRANTEE, GRANTEETYPE FROM SYSIBM.SYSUSERAUTH WHERE DATAACCESSAUTH = 'Y';
Review the access list to ensure that the grants are aligned with your organization’s access policies. 
**For external security users:**
Issue the RACF `RLIST` command to list the profile that controls access to the DATAACCESS authority in the DSNADM class. 
- Examine the universal access (UACC) and user (USER) settings for the profile. If the UACC setting is `READ` or the USER setting is *, consult with your security administrator for the proper value and follow the remediation steps. 
- Review the access list to ensure that the permits are aligned with your organization’s access policies.</t>
  </si>
  <si>
    <t>The DATAACCESS authority is granted to an authorized ID or a role.</t>
  </si>
  <si>
    <t>The DATAACCESS authority is not granted to an authorized ID or a role.</t>
  </si>
  <si>
    <t>2.4.5</t>
  </si>
  <si>
    <t>**For DB2 internal security users:**
Issue the `SQL REVOKE` statement to revoke DATAACCESS access from any unauthorized ID or role.
**For external security users:**
Issue the RACF `RALTER` command to update the UACC setting to `NONE`.
Issue the RACF `PERMIT` command to remove the ID(*) and specify users or groups.</t>
  </si>
  <si>
    <t>Secure DATAACCESS authority access. One method to achieve the recommended state is to execute the following:
**For DB2 internal security users:**
Issue the `SQL REVOKE` statement to revoke DATAACCESS access from any unauthorized ID or role.
**For external security users:**
Issue the RACF `RALTER` command to update the UACC setting to `NONE`.
Issue the RACF `PERMIT` command to remove the ID(*) and specify users or groups.</t>
  </si>
  <si>
    <t>To close this finding, please provide a screenshot showing the DATAACCESS authority is granted to an authorized ID or a role with the agency's CAP.</t>
  </si>
  <si>
    <t>DB2v13z_OS-63</t>
  </si>
  <si>
    <t>Secure ACCESSCTRL authority access</t>
  </si>
  <si>
    <t>The ACCESSCTRL authority defines the access control authority. It allows its holder to grant explicit privileges to authorization IDs or roles by issuing SQL `GRANT` statements. It enables its holder to grant privileges on most objects and resources. It is recommended that the ACCESSCTRL authority be granted to an authorized ID or a role.</t>
  </si>
  <si>
    <t>**For DB2 internal security users:**
Issue the following SQL statement to check ACCESSCTRL authority access:
SELECT GRANTEE, GRANTEETYPE FROM SYSIBM.SYSUSERAUTH WHERE ACCESSCTRLAUTH = 'Y';
Review the access list to ensure that the grants are aligned with your organization’s access policies.
**For external security users:**
Issue the RACF `RLIST` command to list the profile that controls access to the ACCESSCTRL authority in the DSNADM class. 
- Examine the universal access (UACC) and user (USER) settings for the profile. If the UACC setting is `READ` or the USER setting is *, consult with your security administrator for the proper value and follow the remediation steps. 
- Review the access list to ensure that the permits are aligned with your organization’s access policies.</t>
  </si>
  <si>
    <t>The ACCESSCTRL authority is granted to an authorized ID or a role.</t>
  </si>
  <si>
    <t>The ACCESSCTRL authority is not granted to an authorized ID or a role.</t>
  </si>
  <si>
    <t>2.4.6</t>
  </si>
  <si>
    <t>**For DB2 internal security users:**
Issue the `SQL REVOKE` statement to revoke ACCESSCTRL access from any unauthorized ID or role.
**For external security users:**
Issue the RACF `RALTER` command to update the UACC setting to `NONE`.
Issue the RACF `PERMIT` command to remove the ID(*) and specify users or groups.</t>
  </si>
  <si>
    <t>Secure ACCESSCTRL authority access. One method to achieve the recommended state is to execute the following: 
**For DB2 internal security users:**
Issue the `SQL REVOKE` statement to revoke ACCESSCTRL access from any unauthorized ID or role.
**For external security users:**
Issue the RACF `RALTER` command to update the UACC setting to `NONE`.
Issue the RACF `PERMIT` command to remove the ID(*) and specify users or groups.</t>
  </si>
  <si>
    <t>To close this finding, please provide a screenshot showing the ACCESSCTRL authority is granted to an authorized ID or a role with the agency's CAP.</t>
  </si>
  <si>
    <t>DB2v13z_OS-64</t>
  </si>
  <si>
    <t>Secure PACKADM authority access</t>
  </si>
  <si>
    <t>The PACKADM authority defines certain privileges on collections and packages. It has the package privileges on all packages in specific collections and the `CREATE IN` privilege on these collections. It is recommended that the PACKADM authority be granted to an authorized ID or a role.</t>
  </si>
  <si>
    <t>**For DB2 internal security users:**
Issue the following SQL statement to check PACKADM authority access:
SELECT GRANTEE, GRANTEETYPE, NAME FROM SYSIBM.SYSRESAUTH WHERE OBTYPE = 'C' AND
QUALIFIER = 'PACKADM';
If `PUBLIC` has PACKADM access, follow the remediation steps.
Review the access list to ensure that the grants are aligned with your organization’s access policies. 
**For external security users:**
Issue the RACF `RLIST` command to list the profile that controls access to the PACKADM authority in the DSNADM class. 
- Examine the universal access (UACC) and user (USER) settings for the profile. If the UACC setting is `READ` or the USER setting is *, consult with your security administrator for the proper value and follow the remediation steps. 
- Review the access list to ensure that the permits are aligned with your organization’s access policies.</t>
  </si>
  <si>
    <t>The PACKADM authority access is granted to an authorized ID or a role.</t>
  </si>
  <si>
    <t>The PACKADM authority access is not granted to an authorized ID or a role.</t>
  </si>
  <si>
    <t>2.4.7</t>
  </si>
  <si>
    <t>Allowing PACKADM authority for `PUBLIC` jeopardizes the DB2 system and organizational data. If an account that possesses this authority is compromised or used in a malicious manner, DB2 data will be at increased risk.</t>
  </si>
  <si>
    <t>**For DB2 internal security users:**
Issue the following SQL statement to revoke PACKADM access from `PUBLIC`:
REVOKE PACKADM FROM PUBLIC;
**For external security users:**
Issue the RACF `RALTER` command to update the UACC setting to `NONE`.
Issue the RACF `PERMIT` command to remove the ID(*) and specify users or groups.</t>
  </si>
  <si>
    <t>Secure PACKADM authority access. One method to achieve the recommended state is to execute the following:
**For DB2 internal security users:**
Issue the following SQL statement to revoke PACKADM access from `PUBLIC`:
REVOKE PACKADM FROM PUBLIC;
**For external security users:**
Issue the RACF `RALTER` command to update the UACC setting to `NONE`.
Issue the RACF `PERMIT` command to remove the ID(*) and specify users or groups.</t>
  </si>
  <si>
    <t>To close this finding, please provide a screenshot showing the PACKADM authority access is granted to an authorized ID or a role with the agency's CAP.</t>
  </si>
  <si>
    <t>DB2v13z_OS-65</t>
  </si>
  <si>
    <t>Secure SQLADM authority access</t>
  </si>
  <si>
    <t>The SQLADM authority includes certain system privileges that allow its holder to issue SQL `EXPLAIN` statements, execute the `PROFILE` commands, run the `RUNSTATS` and `MODIFY STATISTICS` utilities on all user databases, and execute stored procedures or functions and any packages that are executed within the routines. It is recommended that the SQLADM authority be granted to an authorized ID or a role.</t>
  </si>
  <si>
    <t>**For DB2 internal security users:**
Issue the following SQL statement to check SQLADM authority access:
SELECT GRANTEE, GRANTEETYPE FROM SYSIBM.SYSUSERAUTH WHERE SQLADMAUTH IN ('G','Y');
If `PUBLIC` has SQLADM access, follow the remediation steps.
Review the access list to ensure that the grants are aligned with your organization’s access policies. 
**For external security users:**
Issue the RACF `RLIST` command to list the profile that controls access to the SQLADM authority in the MDSNSM class. 
- Examine the universal access (UACC) and user (USER) settings for the profile. If the UACC setting is `READ` or the USER setting is *, consult with your security administrator for the proper value and follow the remediation steps. 
- Review the access list to ensure that the permits are aligned with your organization’s access policies.</t>
  </si>
  <si>
    <t>The SQLADM authority access is granted to an authorized ID or a role.</t>
  </si>
  <si>
    <t>The SQLADM authority access is not granted to an authorized ID or a role.</t>
  </si>
  <si>
    <t>2.4.8</t>
  </si>
  <si>
    <t>Allowing SQLADM authority for `PUBLIC` jeopardizes the DB2 system and organizational data. If an account that possesses this authority is compromised or used in a malicious manner, DB2 data will be at increased risk.</t>
  </si>
  <si>
    <t>**For DB2 internal security users:**
Issue the following SQL statement to revoke SQLADM access from `PUBLIC`:
REVOKE SQLADM FROM PUBLIC;
**For external security users:**
Issue the RACF `RALTER` command to update the UACC setting to `NONE`.
Issue the RACF `PERMIT` command to remove the ID(*) and specify users or groups.</t>
  </si>
  <si>
    <t>Secure SQLADM authority access. One method to achieve the recommended state is to execute the following:
**For DB2 internal security users:**
Issue the following SQL statement to revoke SQLADM access from `PUBLIC`:
REVOKE SQLADM FROM PUBLIC;
**For external security users:**
Issue the RACF `RALTER` command to update the UACC setting to `NONE`.
Issue the RACF `PERMIT` command to remove the ID(*) and specify users or groups.</t>
  </si>
  <si>
    <t>To close this finding, please provide a screenshot showing the SQLADM authority access is granted to an authorized ID or a role with the agency's CAP.</t>
  </si>
  <si>
    <t>DB2v13z_OS-66</t>
  </si>
  <si>
    <t>Secure database DBADM authority access</t>
  </si>
  <si>
    <t>The DBADM authority defines privileges on a database. Its holder can access any tables in a specific database by using SQL statements. It is recommended that the DBADM authority be granted to an authorized ID or a role.</t>
  </si>
  <si>
    <t>**For DB2 internal security users:**
Issue the following SQL statement to check DBADM authority access:
SELECT GRANTEE, GRANTEETYPE, NAME FROM SYSIBM.SYSDBAUTH WHERE DBADMAUTH IN ('G','Y');
If `PUBLIC` has DBADM access, follow the remediation steps.
Review the access list to ensure that the grants are aligned with your organization’s access policies. 
**For external security users:**
Issue the RACF `RLIST` command to list the profile that controls access to the DBADM authority in the DSNADM class. 
- Examine the universal access (UACC) and user (USER) settings for the profile. If the UACC setting is `READ` or the USER setting is *, consult with your security administrator for the proper value and follow the remediation steps. 
- Review the access list to ensure that the permits are aligned with your organization’s access policies.</t>
  </si>
  <si>
    <t>The database DBADM authority access is granted to an authorized ID or a role.</t>
  </si>
  <si>
    <t>The database DBADM authority access is not granted to an authorized ID or a role.</t>
  </si>
  <si>
    <t>2.4.9</t>
  </si>
  <si>
    <t>Allowing DBADM authority for `PUBLIC` jeopardizes the DB2 system and organizational data. If an account that possesses this authority is compromised or used in a malicious manner, DB2 data will be at increased risk.</t>
  </si>
  <si>
    <t>**For DB2 internal security users:**
Issue the following SQL statement to revoke DBADM access from `PUBLIC`:
REVOKE DBADM FROM PUBLIC;
**For external security users:**
Issue the RACF `RALTER` command to update the UACC setting to `NONE`.
Issue the RACF `PERMIT` command to remove the ID(*) and specify users or groups.</t>
  </si>
  <si>
    <t>Secure database DBADM authority access. One method to achieve the recommended state is to execute the following:
**For DB2 internal security users:**
Issue the following SQL statement to revoke DBADM access from `PUBLIC`:
REVOKE DBADM FROM PUBLIC;
**For external security users:**
Issue the RACF `RALTER` command to update the UACC setting to `NONE`.
Issue the RACF `PERMIT` command to remove the ID(*) and specify users or groups.</t>
  </si>
  <si>
    <t>To close this finding, please provide a screenshot showing the database DBADM authority access is granted to an authorized ID or a role with the agency's CAP.</t>
  </si>
  <si>
    <t>DB2v13z_OS-67</t>
  </si>
  <si>
    <t>Secure database DBCTRL authority access</t>
  </si>
  <si>
    <t>The DBCTRL authority defines privileges on a database. It includes the DBMAINT privileges on a specific database. A user with the DBCTRL authority can run utilities that can change the data. It is recommended that the DBCTRL authority be granted to an authorized ID or a role.</t>
  </si>
  <si>
    <t>**For DB2 internal security users:**
Issue the following SQL statement to check DBCTRL authority access:
SELECT GRANTEE, GRANTEETYPE, NAME FROM SYSIBM.SYSDBAUTH WHERE DBCTRLAUTH IN ('G','Y');
If `PUBLIC` has DBCTRL access, follow the remediation steps.
Review the access list to ensure that the grants are aligned with your organization’s access policies. 
**For external security users:**
Issue the RACF `RLIST` command to list the profile that controls access to the DBCTRL authority in the DSNADM class. 
- Examine the universal access (UACC) and user (USER) settings for the profile. If the UACC setting is `READ` or the USER setting is *, consult with your security administrator for the proper value and follow the remediation steps. 
- Review the access list to ensure that the permits are aligned with your organization’s access policies.</t>
  </si>
  <si>
    <t>The database DBCTRL authority access is granted to an authorized ID or a role.</t>
  </si>
  <si>
    <t>The database DBCTRL authority access is not granted to an authorized ID or a role.</t>
  </si>
  <si>
    <t>2.4.10</t>
  </si>
  <si>
    <t>Allowing DBCTRL authority for `PUBLIC` jeopardizes the DB2 system and organizational data. If an account that possesses this authority is compromised or used in a malicious manner, DB2 data will be at increased risk.</t>
  </si>
  <si>
    <t>**For DB2 internal security users:**
Issue the following SQL statement to revoke DBCTRL access from `PUBLIC`:
REVOKE DBCTRL FROM PUBLIC;
**For external security users:**
Issue the RACF `RALTER` command to update the UACC setting to `NONE`.
Issue the RACF `PERMIT` command to remove the ID(*) and specify users or groups.</t>
  </si>
  <si>
    <t>Secure database DBCTRL authority access. One method to achieve the recommended state is to execute the following:
**For DB2 internal security users:**
Issue the following SQL statement to revoke DBCTRL access from `PUBLIC`:
REVOKE DBCTRL FROM PUBLIC;
**For external security users:**
Issue the RACF `RALTER` command to update the UACC setting to `NONE`.
Issue the RACF `PERMIT` command to remove the ID(*) and specify users or groups.</t>
  </si>
  <si>
    <t>To close this finding, please provide a screenshot showing the database DBCTRL authority access is granted to an authorized ID or a role with the agency's CAP.</t>
  </si>
  <si>
    <t>DB2v13z_OS-68</t>
  </si>
  <si>
    <t>Secure database DBMAINT authority access</t>
  </si>
  <si>
    <t>The DBMAINT authority defines certain privileges on a database. Its holder can grant the privileges on a specific database to an ID and can perform actions such as creating objects within that database. It is recommended that the DBMAINT authority be granted to an authorized ID or a role.</t>
  </si>
  <si>
    <t>**For DB2 internal security users:**
Issue the following SQL statement to check DBMAINT authority access:
SELECT GRANTEE, GRANTEETYPE, NAME FROM SYSIBM.SYSDBAUTH WHERE DBMAINTAUTH IN ('G','Y');
If `PUBLIC` has DBMAINT access, follow the remediation steps.
Review the access list to ensure that the grants are aligned with your organization’s access policies. 
**For external security users:**
Issue the RACF `RLIST` command to list the profile that controls access to the DBMAINT authority in the DSNADM class. 
- Examine the universal access (UACC) and user (USER) settings for the profile. If the UACC setting is `READ` or the USER setting is *, consult with your security administrator for the proper value and follow the remediation steps. 
- Review the access list to ensure that the permits are aligned with your organization’s access policies.</t>
  </si>
  <si>
    <t>The database DBMAINT authority access is granted to an authorized ID or a role.</t>
  </si>
  <si>
    <t>The database DBMAINT authority access is not granted to an authorized ID or a role.</t>
  </si>
  <si>
    <t>2.4.11</t>
  </si>
  <si>
    <t>Allowing DBMAINT authority for `PUBLIC` jeopardizes the DB2 system and organizational data. If an account that possesses this authority is compromised or used in a malicious manner, DB2 data will be at increased risk.</t>
  </si>
  <si>
    <t>**For DB2 internal security users:**
Issue the following SQL statement to revoke DBMAINT access from `PUBLIC`:
REVOKE DBMAINT FROM PUBLIC;
**For external security users:**
Issue the RACF `RALTER` command to update the UACC setting to `NONE`.
Issue the RACF `PERMIT` command to remove the ID(*) and specify users or groups.</t>
  </si>
  <si>
    <t>Secure database DBMAINT authority access. One method to achieve the recommended state is to execute the following:
**For DB2 internal security users:**
Issue the following SQL statement to revoke DBMAINT access from `PUBLIC`:
REVOKE DBMAINT FROM PUBLIC;
**For external security users:**
Issue the RACF `RALTER` command to update the UACC setting to `NONE`.
Issue the RACF `PERMIT` command to remove the ID(*) and specify users or groups.</t>
  </si>
  <si>
    <t>To close this finding, please provide a screenshot showing the database DBMAINT authority access is granted to an authorized ID or a role with the agency's CAP.</t>
  </si>
  <si>
    <t>DB2v13z_OS-69</t>
  </si>
  <si>
    <t>SC-28</t>
  </si>
  <si>
    <t>Protection of Information at Rest</t>
  </si>
  <si>
    <t>Encrypt data at rest and in-flight</t>
  </si>
  <si>
    <t>DB2 for z/OS uses z/OS DFSMS data set encryption to transparently encrypt DB2 data sets. DFSMS data set encryption can be used to encrypt various types of DB2 data sets including DB2-managed table space and index space data sets, log data sets, and data sets that are used by DB2 utilities. 
DFSMS data set encryption uses a key label to encrypt and decrypt the data. A key label identifies a protected data key in the Integrated Cryptographic Service Facility (ICSF) key repository.
Encrypting the data sets can help with certain compliance regulations and can also protect against insider threats from within the operating system.</t>
  </si>
  <si>
    <t>Check whether the DB2 data sets are encrypted by using the following options:
- The `REPORT TABLESPACESET` utility
- The `ADMIN_DS_LIST` DB2-supplied stored procedure
- For current active log data sets, the `DISPLAY LOG` command 
- For current archive log data sets, the `DISPLAY ARCHIVE` command
- DFSMS interfaces such as IDCAMS LISTCAT and SMF records</t>
  </si>
  <si>
    <t>Data is encrypted at rest and in-flight.</t>
  </si>
  <si>
    <t>Data is not encrypted at rest and in-flight.</t>
  </si>
  <si>
    <t>2.5</t>
  </si>
  <si>
    <t>2.5.1</t>
  </si>
  <si>
    <t>Encrypting the DB2 for z/OS data sets prevents malicious users from accessing the data.</t>
  </si>
  <si>
    <t>Use the instructions in [Encrypting data with z/OS data set encryption](https://www.ibm.com/docs/en/DB2-for-zos/13?topic=pdter-encrypting-your-data-zos-dfsms-data-set-encryption) to encrypt the various types of data sets.</t>
  </si>
  <si>
    <t>Encrypt data at rest and in-flight. One method to achieve the recommended state is to execute the following:
Use the instructions in [Encrypting data with z/OS data set encryption](https://www.ibm.com/docs/en/DB2-for-zos/13?topic=pdter-encrypting-your-data-zos-dfsms-data-set-encryption) to encrypt the various types of data sets.</t>
  </si>
  <si>
    <t>To close this finding, please provide a screenshot showing the data is encrypted at rest and in-flight with the agency's CAP.</t>
  </si>
  <si>
    <t>DB2v13z_OS-70</t>
  </si>
  <si>
    <t>Secure sensitive data in memory</t>
  </si>
  <si>
    <t>The `ENCRYPT_DATAKEY` built-in function can be used to encrypt data at the column level. The `DECRYPT_DATAKEY_datatype` built-in functions can be used to decrypt data. 
It is recommended to encrypt sensitive data at the column level.</t>
  </si>
  <si>
    <t>Identify the columns that contain sensitive data in a table. Query the columns to verify that the data is encrypted.</t>
  </si>
  <si>
    <t>The sensitive data is encrypted at the column level.</t>
  </si>
  <si>
    <t>The sensitive data is not encrypted at the column level.</t>
  </si>
  <si>
    <t>HSC41</t>
  </si>
  <si>
    <t>Data at rest is not encrypted using the latest FIPS approved encryption</t>
  </si>
  <si>
    <t>2.5.2</t>
  </si>
  <si>
    <t>If the columns are not encrypted, sensitive data can be exposed in memory.</t>
  </si>
  <si>
    <t>Use the `ENCRYPT_DATAKEY` and `DECRYPT_DATAKEY_datatype` built-in functions to encrypt and decrypt the columns that contain sensitive data.</t>
  </si>
  <si>
    <t>Secure sensitive data in memory. One method to achieve the recommended state is to execute the following:
Use the `ENCRYPT_DATAKEY` and `DECRYPT_DATAKEY_datatype` built-in functions to encrypt and decrypt the columns that contain sensitive data.</t>
  </si>
  <si>
    <t>To close this finding, please provide a screenshot showing the sensitive data is encrypted at the column level with the agency's CAP.</t>
  </si>
  <si>
    <t>DB2v13z_OS-71</t>
  </si>
  <si>
    <t>Secure row access using row permission</t>
  </si>
  <si>
    <t>A row permission defines a row access control rule that specifies the conditions under which a user, group, or role can access rows of data in a table. It is recommended to enable row permission for tables that contain sensitive data and allow access to users according to your organization’s security and database access policies. Also, review the access control rule regularly for gaps.</t>
  </si>
  <si>
    <t xml:space="preserve">Issue the following SQL statement and review the output to verify that the row permissions are enabled and that they comply with your organization’s existing security policy: 
SELECT * FROM SYSIBM.SYSCONTROLS WHERE CONTROL_TYPE = 'R';
</t>
  </si>
  <si>
    <t>Row permissions are enabled and that they comply with your organization’s existing security policy.</t>
  </si>
  <si>
    <t>Row permissions are not enabled.</t>
  </si>
  <si>
    <t>2.6</t>
  </si>
  <si>
    <t>2.6.1</t>
  </si>
  <si>
    <t>Lack of row permission controls can allow all authorized users access to all the rows in the table. This lack of control can increase the risk of privacy concerns with your organization’s protected data.</t>
  </si>
  <si>
    <t>Issue the `SQL CREATE PERMISSION` statement to create a row permission for row access control according to your organization's policy. Issue the `SQL ALTER TABLE` statement with the `ACTIVATE ROW ACCESS CONTROL` option to activate the row permissions.</t>
  </si>
  <si>
    <t>Secure row access using row permission. One method to achieve the recommended state is to execute the following:
Issue the `SQL CREATE PERMISSION` statement to create a row permission for row access control according to your organization's policy. Issue the `SQL ALTER TABLE` statement with the `ACTIVATE ROW ACCESS CONTROL` option to activate the row permissions.</t>
  </si>
  <si>
    <t>DB2v13z_OS-72</t>
  </si>
  <si>
    <t>Secure column values using column mask</t>
  </si>
  <si>
    <t>A column mask defines a column access control rule that specifies the conditions under which a user, group, or role can receive the masked values that are returned for a column. Enabling column masking is recommended for tables that contain sensitive data to mask out column values that are returned, according to your organization’s security and database access policies. Also, review the access control rule regularly for gaps.</t>
  </si>
  <si>
    <t xml:space="preserve">Issue the following SQL statement and review the output to verify that column masks are enabled and that they comply with your organization’s existing security policy: 
SELECT * FROM SYSIBM.SYSCONTROLS WHERE CONTROL_TYPE = 'M';
</t>
  </si>
  <si>
    <t>Column masks are enabled and that they comply with your organization’s existing security policy.</t>
  </si>
  <si>
    <t>Column masks are not enabled.</t>
  </si>
  <si>
    <t>2.6.2</t>
  </si>
  <si>
    <t>Lack of masking the column values can allow all authorized users access to all the column values in the table. This lack of control can increase the risk of privacy violations with your organization’s protected data.</t>
  </si>
  <si>
    <t>Issue the `SQL CREATE MASK` statement to create a column mask for column access control according to your organization's policy. Issue the `SQL ALTER TABLE` statement with the `ACTIVATE COLUMN ACCESS CONTROL` option to activate the column masks.</t>
  </si>
  <si>
    <t>Secure column values using column mask. One method to achieve the recommended state is to execute the following:
Issue the `SQL CREATE MASK` statement to create a column mask for column access control according to your organization's policy. Issue the `SQL ALTER TABLE` statement with the `ACTIVATE COLUMN ACCESS CONTROL` option to activate the column masks.</t>
  </si>
  <si>
    <t>DB2v13z_OS-73</t>
  </si>
  <si>
    <t>Enable audit tracing during DB2 start up</t>
  </si>
  <si>
    <t>It is recommended that audit traces that are critical for protecting the security of the system and data should be specified to start during DB2 start up. You can specify that audit traces are started during DB2 start up by using either of the following options:
- Specifying the audit classes by using the `AUDIT TRACE` subsystem parameter
- Defining audit policies by specifying a `SYSAUDITPOLICIES – DB2START` column value of ‘`Y`’, ‘`S`’, or ‘`T`’</t>
  </si>
  <si>
    <t xml:space="preserve">1) Run the DSNTEJ6Z job to obtain the current value of the `AUDITST` subsystem parameter. Verify that the value is set to the list of classes that are required to be started during DB2 start up.
2) Issue the following SQL statement to verify whether the required audit policies are defined to be started during DB2 start up: 
SELECT * FROM SYSIBM.SYSAUDITPOLICIES WHERE DB2START IN ('Y','S','T');
</t>
  </si>
  <si>
    <t>Audit tracing is enabled during DB2 start up.</t>
  </si>
  <si>
    <t>Audit tracing is not enabled during DB2 start up.</t>
  </si>
  <si>
    <t>Enabling audit traces to audit critical information is crucial for securing and discovering issues within your databases. Lack of critical audit data can cause issues to go undiscovered. Lack of audit tracing might prevent you from providing proof of compliance with security laws, regulations, and other requirements.</t>
  </si>
  <si>
    <t>1) Edit the DSNTIJUZ job and set the `DSN6SYSP.AUDITST` subsystem parameter to the required list of classes. Submit DSNTIJUZ to assemble the subsystem parameter. The specified list of classes will be automatically started during DB2 restart. 
2) Define new audit policies or update existing audit policies to start automatically during DB2 start up by specifying the `DB2START` column value of ‘`Y`’, ‘`S`’, or ‘`T`’.</t>
  </si>
  <si>
    <t>Enable audit tracing during DB2 start up. One method to achieve the recommended state is to execute the following:
1) Edit the DSNTIJUZ job and set the `DSN6SYSP.AUDITST` subsystem parameter to the required list of classes. Submit DSNTIJUZ to assemble the subsystem parameter. The specified list of classes will be automatically started during DB2 restart. 
2) Define new audit policies or update existing audit policies to start automatically during DB2 start up by specifying the `DB2START` column value of ‘`Y`’, ‘`S`’, or ‘`T`’.</t>
  </si>
  <si>
    <t>DB2v13z_OS-74</t>
  </si>
  <si>
    <t>Enable critical audit traces</t>
  </si>
  <si>
    <t>Audit traces that are critical for protecting the security of the system and data should not be stopped without special permission from an external security product such as RACF or without using security administrator authority.
Tamper-proof audit policies, which require special authorization from an external security product such as RACF to modify or stop, are provided for this purpose. They are identified as having the `DB2START` column as '`T`' in the SYSAUDITPOLICIES table.
Secure audit policies are another type of audit policy that can be stopped only by the SECADM authority. They are identified as having the `DB2START` column as '`S`' in the SYSAUDITPOLICIES table. 
Both the tamper-proof and secure policies are started automatically during DB2 start up.</t>
  </si>
  <si>
    <t xml:space="preserve">Issue the following SQL statement to verify that tamper-proof or secure audit policies are defined to audit critical data:
SELECT AUDITPOLICYNAME FROM SYSIBM.SYSAUDITPOLICIES WHERE DB2START IN ('T','S');
</t>
  </si>
  <si>
    <t>Critical audit traces are always enabled.</t>
  </si>
  <si>
    <t>Critical audit traces are not always enabled.</t>
  </si>
  <si>
    <t>If critical audit policies are stopped, important audit data could be lost. It’s crucial that these policies can be stopped or modified only by a user with the required permission to the audit policy profile in an external security product, such as RACF or the SECADM authority. Loss of critical audit data can put the processing environment and organizational data at risk.</t>
  </si>
  <si>
    <t>According to your organization's policies, define new audit policies or update existing audit policies to be defined as secure or tamper-proof by specifying the `DB2START` column value of ‘`S`’, or ‘`T`’. For tamper-proof audit policies, perform additional steps in RACF, as required.</t>
  </si>
  <si>
    <t>Enable critical audit traces. One method to achieve the recommended state is to execute the following:
According to your organization's policies, define new audit policies or update existing audit policies to be defined as secure or tamper-proof by specifying the `DB2START` column value of ‘`S`’, or ‘`T`’. For tamper-proof audit policies, perform additional steps in RACF, as required.</t>
  </si>
  <si>
    <t>DB2v13z_OS-75</t>
  </si>
  <si>
    <t>Ensure that authorization failures are audited</t>
  </si>
  <si>
    <t>Audit trace CLASS 1 (IFCID140) audits access attempts that were denied due to inadequate authorization. If this audit traces is not enabled, issues can go undiscovered, and compromises and other incidents can occur without being quickly detected.</t>
  </si>
  <si>
    <t>Display the IFCID140 trace:
-DISPLAY TRACE (AUDIT)
Review the output to make sure IFCID140 trace is enabled.</t>
  </si>
  <si>
    <t>Authorization failures are audited.</t>
  </si>
  <si>
    <t>Authorization failures are not audited.</t>
  </si>
  <si>
    <t>Auditing authorization failures can help detect unauthorized activities quickly to avoid system or data being compromised. Undetected failed authorization attempts can increase risk to the system and data.</t>
  </si>
  <si>
    <t>Enable IFCID140 trace either by issuing the `START TRACE` command or through the audit policy `CHECKING` category.</t>
  </si>
  <si>
    <t>Ensure that authorization failures are audited. One method to achieve the recommended state is to execute the following:
Enable IFCID140 trace either by issuing the `START TRACE` command or through the audit policy `CHECKING` category.</t>
  </si>
  <si>
    <t>DB2v13z_OS-76</t>
  </si>
  <si>
    <t>Enable audit policies to audit installation system administrator and system operator access</t>
  </si>
  <si>
    <t>Installation system administrators and installation system operators perform DB2 installation and migration. The installation system administrator role also includes most of the administrative authority, which can perform important tasks such as starting and stopping DB2, controlling traces, accessing all data, and granting and revoking privileges from other users.</t>
  </si>
  <si>
    <t xml:space="preserve">Issue the following SQL statement to verify that audit policy is enabled to audit installation SYSADM, installation SYSOPR, or all authorities in `SYSADMIN` category:
SELECT AUDITPOLICYNAME FROM SYSIBM.SYSAUDITPOLICIES WHERE SYSADMIN IN ('I','R','*');
</t>
  </si>
  <si>
    <t>Audit policies to audit installation system administrator and system operator access is enabled.</t>
  </si>
  <si>
    <t>Audit policies to audit installation system administrator and system operator access is not enabled.</t>
  </si>
  <si>
    <t>Auditing tasks performed by an installation system administrator and installation system operator can help detect unauthorized or malicious activities intended to do harm to DB2 data or the processing environment. Tasks performed by the installation system administrator or installation system operator could impact the DB2 system and organization data. Such activities must be closely monitored.</t>
  </si>
  <si>
    <t>Enable AUDITPOLICIES with the `SYSADMIN` category to audit installation SYSADM and installation SYSOPR authorities.</t>
  </si>
  <si>
    <t>Enable audit policies to audit installation system administrator and system operator access. One method to achieve the recommended state is to execute the following:
Enable AUDITPOLICIES with the `SYSADMIN` category to audit installation SYSADM and installation SYSOPR authorities.</t>
  </si>
  <si>
    <t>DB2v13z_OS-77</t>
  </si>
  <si>
    <t>Enable auditing of system administrator access</t>
  </si>
  <si>
    <t>System administrator authorities perform system administrator tasks and include administrative authorities such as SYSADM, SYSCTRL, and SYSOPR. The SYSADM authority has access to all data.</t>
  </si>
  <si>
    <t>**For DB2 internal security users:**
Issue the following SQL statement to verify that the audit policy is enabled to audit SYSADM, SYSCTRL, SYSOPR or all authorities in `SYSADMIN` category:
SELECT AUDITPOLICYNAME FROM SYSIBM.SYSAUDITPOLICIES 
WHERE SYSADMIN IN ('L','O','S','*');
**For external security users:**
Ensure that SMF 80 trace is `ON` and the DB2 administrator profiles in RACF have `AUDIT(ALL)` specified.</t>
  </si>
  <si>
    <t>Auditing of system administrator access is enabled.</t>
  </si>
  <si>
    <t>Auditing of system administrator access is not enabled.</t>
  </si>
  <si>
    <t>Auditing tasks that are performed by system administrators can help detect unauthorized or malicious activities intended to do harm to DB2 data or the processing environment. Tasks performed by system administrators can impact the DB2 system and organizational data. Such activities must be closely monitored.</t>
  </si>
  <si>
    <t>**For DB2 internal security users:**
Enable AUDITPOLICIES with the `SYSADMIN` category to audit SYSADM, SYSCTRL, and SYSOPR authorities.
**For external security users:**
Specify `AUDIT(ALL)` for the DB2 administrator profiles in RACF and start SMF 80 trace.</t>
  </si>
  <si>
    <t>Enable auditing of system administrator access. One method to achieve the recommended state is to execute the following:
**For DB2 internal security users:**
Enable AUDITPOLICIES with the `SYSADMIN` category to audit SYSADM, SYSCTRL, and SYSOPR authorities.
**For external security users:**
Specify `AUDIT(ALL)` for the DB2 administrator profiles in RACF and start SMF 80 trace.</t>
  </si>
  <si>
    <t>DB2v13z_OS-78</t>
  </si>
  <si>
    <t>Enable auditing of database administrator access</t>
  </si>
  <si>
    <t>Database administrators manage databases and objects in a database or all databases in the system. Security administrators manage security objects and access control.</t>
  </si>
  <si>
    <t>**For DB2 internal security users**:
Issue the following SQL statement to verify that the audit policy is enabled to audit system DBADM, DATAACCESS, ACCESSCTRL, SECADM, database DBADM, DBCTRL, and DBMAINT authorities, or all authorities in the `DBADMIN` category:
SELECT AUDITPOLICYNAME FROM SYSIBM.SYSAUDITPOLICIES 
WHERE DBADMIN IN ('B','C','D','E','G','M','T','*');
**For external security users:**
Ensure that SMF 80 trace is `ON` and the DB2 administrator profiles in RACF have `AUDIT(ALL)` specified.</t>
  </si>
  <si>
    <t>Auditing of database administrator access is enabled.</t>
  </si>
  <si>
    <t>Auditing of database administrator access is not enabled.</t>
  </si>
  <si>
    <t>Auditing tasks performed by database administrators and security administrators can help detect unauthorized or malicious activities that are intended to do harm to DB2 data or the processing environment.</t>
  </si>
  <si>
    <t>**For DB2 internal security users:**
Enable AUDITPOLICIES with the `DBADMIN` category to audit system DBADM, DATAACCESS, ACCESSCTRL, SECADM, database DBADM, DBCTRL, and DBMAINT authorities.
**For external security users:**
Specify `AUDIT(ALL)` for the DB2 administrator profiles in RACF and start SMF 80 trace.</t>
  </si>
  <si>
    <t>Enable auditing of database administrator access. One method to achieve the recommended state is to execute the following:
**For DB2 internal security users:**
Enable AUDITPOLICIES with the `DBADMIN` category to audit system DBADM, DATAACCESS, ACCESSCTRL, SECADM, database DBADM, DBCTRL, and DBMAINT authorities.
**For external security users:**
Specify `AUDIT(ALL)` for the DB2 administrator profiles in RACF and start SMF 80 trace.</t>
  </si>
  <si>
    <t>Change Log</t>
  </si>
  <si>
    <t>Version</t>
  </si>
  <si>
    <t>Date</t>
  </si>
  <si>
    <t>Description of Changes</t>
  </si>
  <si>
    <t>Author</t>
  </si>
  <si>
    <t>Retired DB2 10* for LUW and Created New SCSEM with CIS IBM DB2 13 for z/OS Benchmark v1.0.0, and CIS IBM DB2 11 Benchmark v1.0.0</t>
  </si>
  <si>
    <t>HAC1</t>
  </si>
  <si>
    <t>Contractors with unauthorized access to FTI</t>
  </si>
  <si>
    <t>HAC2</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</si>
  <si>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</si>
  <si>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</si>
  <si>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</si>
  <si>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</si>
  <si>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</si>
  <si>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</si>
  <si>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</si>
  <si>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</si>
  <si>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</si>
  <si>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</si>
  <si>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</si>
  <si>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Accounts have not been created using user roles</t>
  </si>
  <si>
    <t>HAC10</t>
  </si>
  <si>
    <t>Accounts do not expire after the correct period of inactivity</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</si>
  <si>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</si>
  <si>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</si>
  <si>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</si>
  <si>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</si>
  <si>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</si>
  <si>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</si>
  <si>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</si>
  <si>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</si>
  <si>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</si>
  <si>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</si>
  <si>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</si>
  <si>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</si>
  <si>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</si>
  <si>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</si>
  <si>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</si>
  <si>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</si>
  <si>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</si>
  <si>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</si>
  <si>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</si>
  <si>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</si>
  <si>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</si>
  <si>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</si>
  <si>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</si>
  <si>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</si>
  <si>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</si>
  <si>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</si>
  <si>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</si>
  <si>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</si>
  <si>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</si>
  <si>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</si>
  <si>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</si>
  <si>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</si>
  <si>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</si>
  <si>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</si>
  <si>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</si>
  <si>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</si>
  <si>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</si>
  <si>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The database public users has improper access to data and/or resources</t>
  </si>
  <si>
    <t>HAC32</t>
  </si>
  <si>
    <t>Mainframe access control function does not control access to FTI data</t>
  </si>
  <si>
    <t>HAC33</t>
  </si>
  <si>
    <t>FTI is accessible to third parties</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</si>
  <si>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</si>
  <si>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</si>
  <si>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</si>
  <si>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</si>
  <si>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</si>
  <si>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</si>
  <si>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</si>
  <si>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</si>
  <si>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</si>
  <si>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</si>
  <si>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</si>
  <si>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</si>
  <si>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</si>
  <si>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</si>
  <si>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</si>
  <si>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</si>
  <si>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</si>
  <si>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</si>
  <si>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</si>
  <si>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</si>
  <si>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</si>
  <si>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</si>
  <si>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</si>
  <si>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</si>
  <si>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</si>
  <si>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</si>
  <si>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</si>
  <si>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</si>
  <si>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</si>
  <si>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</si>
  <si>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</si>
  <si>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</si>
  <si>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</si>
  <si>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</si>
  <si>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</si>
  <si>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</si>
  <si>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</si>
  <si>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</si>
  <si>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</si>
  <si>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</si>
  <si>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</si>
  <si>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</si>
  <si>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</si>
  <si>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</si>
  <si>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</si>
  <si>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</si>
  <si>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</si>
  <si>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</si>
  <si>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</si>
  <si>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</si>
  <si>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</si>
  <si>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</si>
  <si>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</si>
  <si>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</si>
  <si>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</si>
  <si>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</si>
  <si>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</si>
  <si>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</si>
  <si>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</si>
  <si>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</si>
  <si>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</si>
  <si>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</si>
  <si>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</si>
  <si>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</si>
  <si>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</si>
  <si>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</si>
  <si>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</si>
  <si>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</si>
  <si>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</si>
  <si>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</si>
  <si>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</si>
  <si>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</si>
  <si>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</si>
  <si>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</si>
  <si>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</si>
  <si>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</si>
  <si>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</si>
  <si>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</si>
  <si>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</si>
  <si>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</si>
  <si>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</si>
  <si>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</si>
  <si>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</si>
  <si>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</si>
  <si>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</si>
  <si>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</si>
  <si>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</si>
  <si>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</si>
  <si>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</si>
  <si>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</si>
  <si>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</si>
  <si>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</si>
  <si>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</si>
  <si>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</si>
  <si>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</si>
  <si>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</si>
  <si>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</si>
  <si>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</si>
  <si>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</si>
  <si>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</si>
  <si>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</si>
  <si>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</si>
  <si>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</si>
  <si>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</si>
  <si>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</si>
  <si>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</si>
  <si>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</si>
  <si>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</si>
  <si>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</si>
  <si>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</si>
  <si>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</si>
  <si>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</si>
  <si>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</si>
  <si>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</si>
  <si>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</si>
  <si>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</si>
  <si>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</si>
  <si>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</si>
  <si>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</si>
  <si>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</si>
  <si>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</si>
  <si>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</si>
  <si>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</si>
  <si>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</si>
  <si>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</si>
  <si>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</si>
  <si>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</si>
  <si>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</si>
  <si>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</si>
  <si>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</si>
  <si>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</si>
  <si>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</si>
  <si>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</si>
  <si>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</si>
  <si>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</si>
  <si>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</si>
  <si>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</si>
  <si>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</si>
  <si>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</si>
  <si>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</si>
  <si>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</si>
  <si>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</si>
  <si>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</si>
  <si>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</si>
  <si>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</si>
  <si>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</si>
  <si>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</si>
  <si>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</si>
  <si>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</si>
  <si>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</si>
  <si>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</si>
  <si>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</si>
  <si>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</si>
  <si>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</si>
  <si>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</si>
  <si>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</si>
  <si>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</si>
  <si>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</si>
  <si>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</si>
  <si>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</si>
  <si>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</si>
  <si>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</si>
  <si>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</si>
  <si>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</si>
  <si>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</si>
  <si>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</si>
  <si>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</si>
  <si>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</si>
  <si>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</si>
  <si>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</si>
  <si>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</si>
  <si>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</si>
  <si>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</si>
  <si>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</si>
  <si>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</si>
  <si>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</si>
  <si>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</si>
  <si>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</si>
  <si>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</si>
  <si>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</si>
  <si>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</si>
  <si>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</si>
  <si>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</si>
  <si>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</si>
  <si>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</si>
  <si>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</si>
  <si>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</si>
  <si>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</si>
  <si>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</si>
  <si>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</si>
  <si>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</si>
  <si>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</si>
  <si>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</si>
  <si>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</si>
  <si>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</si>
  <si>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</si>
  <si>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</si>
  <si>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</si>
  <si>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</si>
  <si>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</si>
  <si>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</si>
  <si>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</si>
  <si>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</si>
  <si>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</si>
  <si>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</si>
  <si>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</si>
  <si>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</si>
  <si>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</si>
  <si>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</si>
  <si>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</si>
  <si>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</si>
  <si>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</si>
  <si>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</si>
  <si>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</si>
  <si>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</si>
  <si>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</si>
  <si>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</si>
  <si>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</si>
  <si>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</si>
  <si>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</si>
  <si>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</si>
  <si>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</si>
  <si>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</si>
  <si>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</si>
  <si>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</si>
  <si>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</si>
  <si>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</si>
  <si>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</si>
  <si>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</si>
  <si>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</si>
  <si>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</si>
  <si>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</si>
  <si>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</si>
  <si>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</si>
  <si>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</si>
  <si>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</si>
  <si>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</si>
  <si>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</si>
  <si>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</si>
  <si>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</si>
  <si>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</si>
  <si>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</si>
  <si>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</si>
  <si>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</si>
  <si>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</si>
  <si>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</si>
  <si>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</si>
  <si>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</si>
  <si>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</si>
  <si>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</si>
  <si>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</si>
  <si>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HCM46</t>
  </si>
  <si>
    <t>Agency does not centrally manage mobile device configuration</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</si>
  <si>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</si>
  <si>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</si>
  <si>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</si>
  <si>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</si>
  <si>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</si>
  <si>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</si>
  <si>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</si>
  <si>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</si>
  <si>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</si>
  <si>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</si>
  <si>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</si>
  <si>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</si>
  <si>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</si>
  <si>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</si>
  <si>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</si>
  <si>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</si>
  <si>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</si>
  <si>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</si>
  <si>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</si>
  <si>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</si>
  <si>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</si>
  <si>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</si>
  <si>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</si>
  <si>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</si>
  <si>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</si>
  <si>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</si>
  <si>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</si>
  <si>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</si>
  <si>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</si>
  <si>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</si>
  <si>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</si>
  <si>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</si>
  <si>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</si>
  <si>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</si>
  <si>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</si>
  <si>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</si>
  <si>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</si>
  <si>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</si>
  <si>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</si>
  <si>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</si>
  <si>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</si>
  <si>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</si>
  <si>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</si>
  <si>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</si>
  <si>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</si>
  <si>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</si>
  <si>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</si>
  <si>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</si>
  <si>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</si>
  <si>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</si>
  <si>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</si>
  <si>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</si>
  <si>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</si>
  <si>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</si>
  <si>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</si>
  <si>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</si>
  <si>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</si>
  <si>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</si>
  <si>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</si>
  <si>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</si>
  <si>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</si>
  <si>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</si>
  <si>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</si>
  <si>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</si>
  <si>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</si>
  <si>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</si>
  <si>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</si>
  <si>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</si>
  <si>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</si>
  <si>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</si>
  <si>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</si>
  <si>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</si>
  <si>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</si>
  <si>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</si>
  <si>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</si>
  <si>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</si>
  <si>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</si>
  <si>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</si>
  <si>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</si>
  <si>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</si>
  <si>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</si>
  <si>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</si>
  <si>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</si>
  <si>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</si>
  <si>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</si>
  <si>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</si>
  <si>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</si>
  <si>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</si>
  <si>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</si>
  <si>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</si>
  <si>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</si>
  <si>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</si>
  <si>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</si>
  <si>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</si>
  <si>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</si>
  <si>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</si>
  <si>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</si>
  <si>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</si>
  <si>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</si>
  <si>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</si>
  <si>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</si>
  <si>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</si>
  <si>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</si>
  <si>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</si>
  <si>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</si>
  <si>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</si>
  <si>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</si>
  <si>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</si>
  <si>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</si>
  <si>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</si>
  <si>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</si>
  <si>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</si>
  <si>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</si>
  <si>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</si>
  <si>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</si>
  <si>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</si>
  <si>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</si>
  <si>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</si>
  <si>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</si>
  <si>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</si>
  <si>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</si>
  <si>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</si>
  <si>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</si>
  <si>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</si>
  <si>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</si>
  <si>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</si>
  <si>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</si>
  <si>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</si>
  <si>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</si>
  <si>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</si>
  <si>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</si>
  <si>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</si>
  <si>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</si>
  <si>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</si>
  <si>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</si>
  <si>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</si>
  <si>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</si>
  <si>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</si>
  <si>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</si>
  <si>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</si>
  <si>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</si>
  <si>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</si>
  <si>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</si>
  <si>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</si>
  <si>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</si>
  <si>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</si>
  <si>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</si>
  <si>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</si>
  <si>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</si>
  <si>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</si>
  <si>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</si>
  <si>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</si>
  <si>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</si>
  <si>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</si>
  <si>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</si>
  <si>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</si>
  <si>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</si>
  <si>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</si>
  <si>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</si>
  <si>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</si>
  <si>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</si>
  <si>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</si>
  <si>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</si>
  <si>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</si>
  <si>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</si>
  <si>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</si>
  <si>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</si>
  <si>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</si>
  <si>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</si>
  <si>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</si>
  <si>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</si>
  <si>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</si>
  <si>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</si>
  <si>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</si>
  <si>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</si>
  <si>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</si>
  <si>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</si>
  <si>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</si>
  <si>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</si>
  <si>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</si>
  <si>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</si>
  <si>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</si>
  <si>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</si>
  <si>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</si>
  <si>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</si>
  <si>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</si>
  <si>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</si>
  <si>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</si>
  <si>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</si>
  <si>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</si>
  <si>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</si>
  <si>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</si>
  <si>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</si>
  <si>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</si>
  <si>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</si>
  <si>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</si>
  <si>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</si>
  <si>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</si>
  <si>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</si>
  <si>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</si>
  <si>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</si>
  <si>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</si>
  <si>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</si>
  <si>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</si>
  <si>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</si>
  <si>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</si>
  <si>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</si>
  <si>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</si>
  <si>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</si>
  <si>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</si>
  <si>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</si>
  <si>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</si>
  <si>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</si>
  <si>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</si>
  <si>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</si>
  <si>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</si>
  <si>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</si>
  <si>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</si>
  <si>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</si>
  <si>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</si>
  <si>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</si>
  <si>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</si>
  <si>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</si>
  <si>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</si>
  <si>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</si>
  <si>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</si>
  <si>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</si>
  <si>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</si>
  <si>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</si>
  <si>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</si>
  <si>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</si>
  <si>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</si>
  <si>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</si>
  <si>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</si>
  <si>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</si>
  <si>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</si>
  <si>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</si>
  <si>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</si>
  <si>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</si>
  <si>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</si>
  <si>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</si>
  <si>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</si>
  <si>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</si>
  <si>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</si>
  <si>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</si>
  <si>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</si>
  <si>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</si>
  <si>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</si>
  <si>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</si>
  <si>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</si>
  <si>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</si>
  <si>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</si>
  <si>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</si>
  <si>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</si>
  <si>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</si>
  <si>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</si>
  <si>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</si>
  <si>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</si>
  <si>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</si>
  <si>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</si>
  <si>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</si>
  <si>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</si>
  <si>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</si>
  <si>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</si>
  <si>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</si>
  <si>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</si>
  <si>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HSC18</t>
  </si>
  <si>
    <t>System communication authenticity is not guaranteed</t>
  </si>
  <si>
    <t>HSC19</t>
  </si>
  <si>
    <t>Network perimeter devices do not properly restrict traffic</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</si>
  <si>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</si>
  <si>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</si>
  <si>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</si>
  <si>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</si>
  <si>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</si>
  <si>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</si>
  <si>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</si>
  <si>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</si>
  <si>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</si>
  <si>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</si>
  <si>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</si>
  <si>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</si>
  <si>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</si>
  <si>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</si>
  <si>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</si>
  <si>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</si>
  <si>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</si>
  <si>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</si>
  <si>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</si>
  <si>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</si>
  <si>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</si>
  <si>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</si>
  <si>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</si>
  <si>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</si>
  <si>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</si>
  <si>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</si>
  <si>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</si>
  <si>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</si>
  <si>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</si>
  <si>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</si>
  <si>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</si>
  <si>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</si>
  <si>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</si>
  <si>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</si>
  <si>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</si>
  <si>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</si>
  <si>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</si>
  <si>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</si>
  <si>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</si>
  <si>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</si>
  <si>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</si>
  <si>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</si>
  <si>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</si>
  <si>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</si>
  <si>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</si>
  <si>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</si>
  <si>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</si>
  <si>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</si>
  <si>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</si>
  <si>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</si>
  <si>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</si>
  <si>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</si>
  <si>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</si>
  <si>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</si>
  <si>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</si>
  <si>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</si>
  <si>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</si>
  <si>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</si>
  <si>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</si>
  <si>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</si>
  <si>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</si>
  <si>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</si>
  <si>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</si>
  <si>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</si>
  <si>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</si>
  <si>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</si>
  <si>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</si>
  <si>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</si>
  <si>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</si>
  <si>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</si>
  <si>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</si>
  <si>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</si>
  <si>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</si>
  <si>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</si>
  <si>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</si>
  <si>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</si>
  <si>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</si>
  <si>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</si>
  <si>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</si>
  <si>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</si>
  <si>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</si>
  <si>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</si>
  <si>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</si>
  <si>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</si>
  <si>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</si>
  <si>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</si>
  <si>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</si>
  <si>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</si>
  <si>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</si>
  <si>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</si>
  <si>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</si>
  <si>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</si>
  <si>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</si>
  <si>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</si>
  <si>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</si>
  <si>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</si>
  <si>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</si>
  <si>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</si>
  <si>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</si>
  <si>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</si>
  <si>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</si>
  <si>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</si>
  <si>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</si>
  <si>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</si>
  <si>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</si>
  <si>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</si>
  <si>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</si>
  <si>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</si>
  <si>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</si>
  <si>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</si>
  <si>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</si>
  <si>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</si>
  <si>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</si>
  <si>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</si>
  <si>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</si>
  <si>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</si>
  <si>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</si>
  <si>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</si>
  <si>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</si>
  <si>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</si>
  <si>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</si>
  <si>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</si>
  <si>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</si>
  <si>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</si>
  <si>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</si>
  <si>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</si>
  <si>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</si>
  <si>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</si>
  <si>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</si>
  <si>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</si>
  <si>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</si>
  <si>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</si>
  <si>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</si>
  <si>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</si>
  <si>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</si>
  <si>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</si>
  <si>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</si>
  <si>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</si>
  <si>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</si>
  <si>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</si>
  <si>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</si>
  <si>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</si>
  <si>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</si>
  <si>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</si>
  <si>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</si>
  <si>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</si>
  <si>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</si>
  <si>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</si>
  <si>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</si>
  <si>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</si>
  <si>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</si>
  <si>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</si>
  <si>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</si>
  <si>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</si>
  <si>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</si>
  <si>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</si>
  <si>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</si>
  <si>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</si>
  <si>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</si>
  <si>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</si>
  <si>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</si>
  <si>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</si>
  <si>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</si>
  <si>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</si>
  <si>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</si>
  <si>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</si>
  <si>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</si>
  <si>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</si>
  <si>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</si>
  <si>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</si>
  <si>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</si>
  <si>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</si>
  <si>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</si>
  <si>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</si>
  <si>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</si>
  <si>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</si>
  <si>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</si>
  <si>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</si>
  <si>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</si>
  <si>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</si>
  <si>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</si>
  <si>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</si>
  <si>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</si>
  <si>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</si>
  <si>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</si>
  <si>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</si>
  <si>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</si>
  <si>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</si>
  <si>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</si>
  <si>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</si>
  <si>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</si>
  <si>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</si>
  <si>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</si>
  <si>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</si>
  <si>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</si>
  <si>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</si>
  <si>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</si>
  <si>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</si>
  <si>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</si>
  <si>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</si>
  <si>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</si>
  <si>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</si>
  <si>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</si>
  <si>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</si>
  <si>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</si>
  <si>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</si>
  <si>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</si>
  <si>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</si>
  <si>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</si>
  <si>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</si>
  <si>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</si>
  <si>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</si>
  <si>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</si>
  <si>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</si>
  <si>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</si>
  <si>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</si>
  <si>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</si>
  <si>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</si>
  <si>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</si>
  <si>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</si>
  <si>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</si>
  <si>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</si>
  <si>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</si>
  <si>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</si>
  <si>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</si>
  <si>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</si>
  <si>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</si>
  <si>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</si>
  <si>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</si>
  <si>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</si>
  <si>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</si>
  <si>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</si>
  <si>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</si>
  <si>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</si>
  <si>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</si>
  <si>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</si>
  <si>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</si>
  <si>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</si>
  <si>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</si>
  <si>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</si>
  <si>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</si>
  <si>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</si>
  <si>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</si>
  <si>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</si>
  <si>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</si>
  <si>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</si>
  <si>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</si>
  <si>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</si>
  <si>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</si>
  <si>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</si>
  <si>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</si>
  <si>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</si>
  <si>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</si>
  <si>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</si>
  <si>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</si>
  <si>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</si>
  <si>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</si>
  <si>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</si>
  <si>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</si>
  <si>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</si>
  <si>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</si>
  <si>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</si>
  <si>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</si>
  <si>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</si>
  <si>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</si>
  <si>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</si>
  <si>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</si>
  <si>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</si>
  <si>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</si>
  <si>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</si>
  <si>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</si>
  <si>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</si>
  <si>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</si>
  <si>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</si>
  <si>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</si>
  <si>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</si>
  <si>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</si>
  <si>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</si>
  <si>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</si>
  <si>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</si>
  <si>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</si>
  <si>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</si>
  <si>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</si>
  <si>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</si>
  <si>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</si>
  <si>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</si>
  <si>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</si>
  <si>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</si>
  <si>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</si>
  <si>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</si>
  <si>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</si>
  <si>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</si>
  <si>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</si>
  <si>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</si>
  <si>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</si>
  <si>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</si>
  <si>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</si>
  <si>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</si>
  <si>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</si>
  <si>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</si>
  <si>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</si>
  <si>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</si>
  <si>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</si>
  <si>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</si>
  <si>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</si>
  <si>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</si>
  <si>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</si>
  <si>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</si>
  <si>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</si>
  <si>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</si>
  <si>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</si>
  <si>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</si>
  <si>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</si>
  <si>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</si>
  <si>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</si>
  <si>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</si>
  <si>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</si>
  <si>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</si>
  <si>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</si>
  <si>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</si>
  <si>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</si>
  <si>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</si>
  <si>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</si>
  <si>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</si>
  <si>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</si>
  <si>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</si>
  <si>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</si>
  <si>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</si>
  <si>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</si>
  <si>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</si>
  <si>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</si>
  <si>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</si>
  <si>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</si>
  <si>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</si>
  <si>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</si>
  <si>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</si>
  <si>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</si>
  <si>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</si>
  <si>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</si>
  <si>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</si>
  <si>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</si>
  <si>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</si>
  <si>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</si>
  <si>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</si>
  <si>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</si>
  <si>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</si>
  <si>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</si>
  <si>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</si>
  <si>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</si>
  <si>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</si>
  <si>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</si>
  <si>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</si>
  <si>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</si>
  <si>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</si>
  <si>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</si>
  <si>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</si>
  <si>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</si>
  <si>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</si>
  <si>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</si>
  <si>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</si>
  <si>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</si>
  <si>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</si>
  <si>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</si>
  <si>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</si>
  <si>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</si>
  <si>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</si>
  <si>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</si>
  <si>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</si>
  <si>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</si>
  <si>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</si>
  <si>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</si>
  <si>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</si>
  <si>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</si>
  <si>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</si>
  <si>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</si>
  <si>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</si>
  <si>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</si>
  <si>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</si>
  <si>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</si>
  <si>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</si>
  <si>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</si>
  <si>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</si>
  <si>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</si>
  <si>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</si>
  <si>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</si>
  <si>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</si>
  <si>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</si>
  <si>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</si>
  <si>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</si>
  <si>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</si>
  <si>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</si>
  <si>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</si>
  <si>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</si>
  <si>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</si>
  <si>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</si>
  <si>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</si>
  <si>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</si>
  <si>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</si>
  <si>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</si>
  <si>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</si>
  <si>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</si>
  <si>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</si>
  <si>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</si>
  <si>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</si>
  <si>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</si>
  <si>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</si>
  <si>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</si>
  <si>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</si>
  <si>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</si>
  <si>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</si>
  <si>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</si>
  <si>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</si>
  <si>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</si>
  <si>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</si>
  <si>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</si>
  <si>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</si>
  <si>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</si>
  <si>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</si>
  <si>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</si>
  <si>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</si>
  <si>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</si>
  <si>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</si>
  <si>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</si>
  <si>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</si>
  <si>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</si>
  <si>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</si>
  <si>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</si>
  <si>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</si>
  <si>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</si>
  <si>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</si>
  <si>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</si>
  <si>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</si>
  <si>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</si>
  <si>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</si>
  <si>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</si>
  <si>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</si>
  <si>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</si>
  <si>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Updated NIST ID from SC-9 to SC-8.</t>
  </si>
  <si>
    <t>Updated NIST ID from AC-10 to CM-6.</t>
  </si>
  <si>
    <t>Removed string: Section 6 from description.</t>
  </si>
  <si>
    <t>DB2v11-10, and DB2v11-34</t>
  </si>
  <si>
    <t>DB2v11-16, and DB2v13z_OS-10</t>
  </si>
  <si>
    <t>DB2v11-152, and DB2v11-153</t>
  </si>
  <si>
    <t>The steps to accomplish this differ per OS and even the level of OS.
**RHEL 7**
Run the following commands as root:
1) Modify the file /etc/security/access.conf
Add users who are allowed to log into the OS with a +
+ : &lt;user1&gt; &lt;user2&gt;
Add a deny all rule as the last rule to prevent other users not explicitly allowed to log in, which would apply to database users:
- : ALL : ALL
2) Modify the file /etc/sysconfig/authconfig
Ensure the following line is set to yes
USEPAMACCESS=yes
3) Run this command to update the auth configuration:
$ authconfig --updateall
Using these steps will ensure that account required pam_access.so is placed into the file /etc/pam.d/system-auth and the access list will be enforced for OS login.
**RHEL 8**
Run the following commands as root:
1) Modify the file /etc/security/access.conf
Add users who are allowed to log into the OS with a +
+ : &lt;user1&gt; &lt;user2&gt;
Add a deny all rule as the last rule to prevent other users not explicitly allowed to log in, which would apply to database users:
- : ALL : ALL
2) Run this command to update the auth configuration:
$ authselect enable-feature with-pamaccess
Using these steps will ensure that account required pam_access.so is placed into the file /etc/pam.d/system-auth and the access list will be enforced for OS login.
**AIX**
1) Ensure appropriate users are explicitly listed as being allowed to log into the system. It is important that you have users listed with privilege to rlogin so that you do not lock yourself out of the system. Modify the file /etc/security/user, and for each user allowed to log in, find their stanza and add the following line:
rlogin = true
2) Modify the default stanza to indicate the default value is that users are not able to login
 rlogin = false
3) Ensure the DB2LOGINRESTRICTIONS registry variable is set to a value of LOCAL (the default if not specified) or NONE. Setting a value of NETWORK will return an error during DB2 authentication for any user with rlogin set to false. You can check this value as the instance owner by issuing the command:
$ DB2set | grep DB2LOGINRESTRICTIONS
4) To change the value, use the command:
DB2set DB2LOGINRESTRICTIONS=LOCAL
**Windows**
The remediation should only be followed for these scenarios:
1) You are using DB2 11)5 or later
2) You are using DB2 11)1 or prior and do not have local accounts that are members of the Administrator group. Following these changes will prevent local accounts that are members of the Administrator group from connecting to the database.
Follow these steps:
To establish the recommended configuration via Group Policy, configure the following UI path:
Computer Configuration\Policies\Windows Settings\Security Settings\Local Policies\User Rights Assignment\Access this computer from the network
Ensure these two values are present in the setting, and if not follow the remediation:
1) Guests
2) Local account and member of Administrators group.
For DB2 11)5 and later, set the DB2_WINDOWS_LOGON_TYPE to DEFINITION. This setting controls how DB2 authenticates users when they connect. Local users must hold the right "Allow log on locally" and not be part of the "Deny log on locally". Domain users must hold the right "Access this computer from the network" and not be part of "Deny access to this computer from the network". This setting will ensure that local users are authenticated when connecting to DB2 according to their ability to log on locally, and not through the default value of accessing this computer from the network.
Issue the following command
DB2set DB2_WINDOW_LOGON_TYPE=DEFINITION</t>
  </si>
  <si>
    <t>Internal Updates</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</si>
  <si>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</si>
  <si>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</si>
  <si>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</si>
  <si>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</si>
  <si>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</si>
  <si>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</si>
  <si>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</si>
  <si>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</si>
  <si>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</si>
  <si>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</si>
  <si>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</si>
  <si>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</si>
  <si>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</si>
  <si>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</si>
  <si>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</si>
  <si>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</si>
  <si>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</si>
  <si>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</si>
  <si>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</si>
  <si>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</si>
  <si>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Updated Issue Code Table</t>
  </si>
  <si>
    <t xml:space="preserve"> ▪ SCSEM Version: 1.2</t>
  </si>
  <si>
    <t xml:space="preserve"> ▪ SCSEM Release Date: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</si>
</sst>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6" x14ac:knownFonts="1">
    <font>
      <sz val="11"/>
      <color indexed="8"/>
      <name val="Calibri"/>
      <family val="2"/>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sz val="10"/>
      <color indexed="8"/>
      <name val="Arial"/>
      <family val="2"/>
    </font>
    <font>
      <sz val="11"/>
      <color indexed="8"/>
      <name val="Arial"/>
      <family val="2"/>
    </font>
    <font>
      <i/>
      <sz val="9"/>
      <name val="Arial"/>
      <family val="2"/>
    </font>
    <font>
      <b/>
      <u/>
      <sz val="10"/>
      <name val="Arial"/>
      <family val="2"/>
    </font>
    <font>
      <b/>
      <i/>
      <sz val="10"/>
      <name val="Arial"/>
      <family val="2"/>
    </font>
    <font>
      <sz val="8"/>
      <name val="Calibri"/>
      <family val="2"/>
    </font>
    <font>
      <sz val="12"/>
      <color theme="1"/>
      <name val="Calibri"/>
      <family val="2"/>
      <scheme val="minor"/>
    </font>
    <font>
      <u/>
      <sz val="11"/>
      <color theme="10"/>
      <name val="Calibri"/>
      <family val="2"/>
    </font>
    <font>
      <sz val="11"/>
      <color theme="1"/>
      <name val="Calibri"/>
      <family val="2"/>
      <scheme val="minor"/>
    </font>
    <font>
      <sz val="10"/>
      <color theme="1"/>
      <name val="Arial"/>
      <family val="2"/>
    </font>
    <font>
      <sz val="10"/>
      <color rgb="FF000000"/>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b/>
      <sz val="11"/>
      <color theme="1"/>
      <name val="Calibri"/>
      <family val="2"/>
      <scheme val="minor"/>
    </font>
    <font>
      <b/>
      <sz val="10"/>
      <color rgb="FF000000"/>
      <name val="Arial"/>
      <family val="2"/>
    </font>
    <font>
      <sz val="10"/>
      <name val="Arial"/>
      <family val="2"/>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s>
  <borders count="48">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right/>
      <top style="thin">
        <color indexed="63"/>
      </top>
      <bottom style="thin">
        <color indexed="64"/>
      </bottom>
      <diagonal/>
    </border>
    <border>
      <left style="thin">
        <color indexed="63"/>
      </left>
      <right style="thin">
        <color indexed="63"/>
      </right>
      <top/>
      <bottom/>
      <diagonal/>
    </border>
    <border>
      <left style="thin">
        <color indexed="64"/>
      </left>
      <right style="thin">
        <color indexed="64"/>
      </right>
      <top/>
      <bottom/>
      <diagonal/>
    </border>
    <border>
      <left style="thin">
        <color theme="1" tint="0.24994659260841701"/>
      </left>
      <right/>
      <top style="thin">
        <color theme="1" tint="0.24994659260841701"/>
      </top>
      <bottom style="thin">
        <color theme="1" tint="0.24994659260841701"/>
      </bottom>
      <diagonal/>
    </border>
  </borders>
  <cellStyleXfs count="9">
    <xf numFmtId="0" fontId="0" fillId="0" borderId="0" applyFill="0" applyProtection="0"/>
    <xf numFmtId="0" fontId="15" fillId="0" borderId="0" applyNumberFormat="0" applyFill="0" applyBorder="0" applyAlignment="0" applyProtection="0"/>
    <xf numFmtId="0" fontId="3" fillId="0" borderId="0"/>
    <xf numFmtId="0" fontId="3" fillId="0" borderId="0"/>
    <xf numFmtId="0" fontId="16" fillId="0" borderId="0"/>
    <xf numFmtId="0" fontId="3" fillId="0" borderId="0"/>
    <xf numFmtId="0" fontId="3" fillId="0" borderId="0"/>
    <xf numFmtId="0" fontId="1" fillId="0" borderId="0" applyFill="0" applyProtection="0"/>
    <xf numFmtId="0" fontId="25" fillId="0" borderId="0"/>
  </cellStyleXfs>
  <cellXfs count="293">
    <xf numFmtId="0" fontId="0" fillId="0" borderId="0" xfId="0" applyFill="1" applyProtection="1"/>
    <xf numFmtId="0" fontId="0" fillId="0" borderId="0" xfId="0" applyProtection="1"/>
    <xf numFmtId="0" fontId="2" fillId="2" borderId="2" xfId="0" applyFont="1" applyFill="1" applyBorder="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Protection="1"/>
    <xf numFmtId="0" fontId="4" fillId="2" borderId="0" xfId="0" applyFont="1" applyFill="1" applyProtection="1"/>
    <xf numFmtId="0" fontId="4" fillId="2" borderId="6" xfId="0" applyFont="1" applyFill="1" applyBorder="1" applyProtection="1"/>
    <xf numFmtId="0" fontId="17" fillId="2" borderId="5" xfId="0" applyFont="1" applyFill="1" applyBorder="1" applyProtection="1"/>
    <xf numFmtId="0" fontId="3" fillId="2" borderId="0" xfId="0" applyFont="1" applyFill="1" applyProtection="1"/>
    <xf numFmtId="0" fontId="3" fillId="2" borderId="6" xfId="0" applyFont="1" applyFill="1" applyBorder="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6" fillId="4" borderId="10" xfId="0" applyFont="1" applyFill="1" applyBorder="1"/>
    <xf numFmtId="0" fontId="6" fillId="4" borderId="11" xfId="0" applyFont="1" applyFill="1" applyBorder="1"/>
    <xf numFmtId="0" fontId="0" fillId="5" borderId="13" xfId="0" applyFill="1" applyBorder="1" applyAlignment="1">
      <alignment vertical="center"/>
    </xf>
    <xf numFmtId="0" fontId="6" fillId="4" borderId="10" xfId="0" applyFont="1" applyFill="1" applyBorder="1" applyProtection="1"/>
    <xf numFmtId="0" fontId="6" fillId="4" borderId="11" xfId="0" applyFont="1" applyFill="1" applyBorder="1" applyProtection="1"/>
    <xf numFmtId="0" fontId="6" fillId="4" borderId="13" xfId="0" applyFont="1" applyFill="1" applyBorder="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3" fillId="0" borderId="0" xfId="0" applyFont="1" applyFill="1" applyProtection="1"/>
    <xf numFmtId="0" fontId="3" fillId="0" borderId="0" xfId="0" applyFont="1" applyProtection="1"/>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0" fontId="6" fillId="5" borderId="17" xfId="0" applyFont="1" applyFill="1" applyBorder="1" applyAlignment="1" applyProtection="1">
      <alignment vertical="top" wrapText="1"/>
    </xf>
    <xf numFmtId="0" fontId="8" fillId="0" borderId="0" xfId="0" applyFont="1" applyFill="1" applyProtection="1"/>
    <xf numFmtId="0" fontId="6" fillId="5" borderId="1" xfId="0" applyFont="1" applyFill="1" applyBorder="1" applyAlignment="1" applyProtection="1">
      <alignment vertical="top" wrapText="1"/>
    </xf>
    <xf numFmtId="0" fontId="5" fillId="0" borderId="18" xfId="0" applyFont="1" applyFill="1" applyBorder="1" applyAlignment="1" applyProtection="1">
      <alignment horizontal="left" vertical="top" wrapText="1"/>
    </xf>
    <xf numFmtId="0" fontId="6" fillId="7" borderId="17" xfId="0" applyFont="1" applyFill="1" applyBorder="1" applyAlignment="1" applyProtection="1">
      <alignment vertical="top" wrapText="1"/>
    </xf>
    <xf numFmtId="10" fontId="8" fillId="0" borderId="0" xfId="0" applyNumberFormat="1" applyFont="1" applyFill="1" applyAlignment="1" applyProtection="1">
      <alignment wrapText="1"/>
    </xf>
    <xf numFmtId="0" fontId="6" fillId="8" borderId="17" xfId="0" applyFont="1" applyFill="1" applyBorder="1" applyAlignment="1" applyProtection="1">
      <alignment horizontal="center" vertical="top" wrapText="1"/>
    </xf>
    <xf numFmtId="0" fontId="6" fillId="8" borderId="17" xfId="0" applyFont="1" applyFill="1" applyBorder="1" applyAlignment="1" applyProtection="1">
      <alignment vertical="top" wrapText="1"/>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17" fillId="0" borderId="18" xfId="0" applyFont="1" applyFill="1" applyBorder="1" applyAlignment="1" applyProtection="1">
      <alignment horizontal="left" vertical="top" wrapText="1"/>
    </xf>
    <xf numFmtId="0" fontId="17" fillId="0" borderId="18" xfId="0" applyFont="1" applyFill="1" applyBorder="1" applyAlignment="1" applyProtection="1">
      <alignment vertical="top" wrapText="1"/>
    </xf>
    <xf numFmtId="0" fontId="8" fillId="0" borderId="0" xfId="0" applyFont="1" applyFill="1" applyAlignment="1" applyProtection="1">
      <alignment vertical="top"/>
    </xf>
    <xf numFmtId="0" fontId="6" fillId="5" borderId="2" xfId="0" applyFont="1" applyFill="1" applyBorder="1" applyAlignment="1" applyProtection="1">
      <alignment vertical="top" wrapText="1"/>
    </xf>
    <xf numFmtId="0" fontId="17" fillId="0" borderId="18" xfId="0" applyFont="1" applyFill="1" applyBorder="1" applyAlignment="1" applyProtection="1">
      <alignment horizontal="right" vertical="top" wrapText="1"/>
    </xf>
    <xf numFmtId="0" fontId="18" fillId="0" borderId="18" xfId="0" applyFont="1" applyFill="1" applyBorder="1" applyAlignment="1" applyProtection="1">
      <alignment horizontal="left" vertical="top" wrapText="1"/>
    </xf>
    <xf numFmtId="0" fontId="18" fillId="0" borderId="19" xfId="0" applyFont="1" applyFill="1" applyBorder="1" applyAlignment="1" applyProtection="1">
      <alignment horizontal="left" vertical="top" wrapText="1"/>
    </xf>
    <xf numFmtId="0" fontId="6" fillId="5" borderId="18" xfId="0" applyFont="1" applyFill="1" applyBorder="1" applyAlignment="1" applyProtection="1">
      <alignment vertical="top" wrapText="1"/>
    </xf>
    <xf numFmtId="0" fontId="6" fillId="5" borderId="18" xfId="0" applyFont="1" applyFill="1" applyBorder="1" applyAlignment="1" applyProtection="1">
      <alignment vertical="top" wrapText="1"/>
      <protection locked="0"/>
    </xf>
    <xf numFmtId="0" fontId="3" fillId="0" borderId="18" xfId="0" applyFont="1" applyFill="1" applyBorder="1" applyAlignment="1" applyProtection="1">
      <alignment vertical="top" wrapText="1"/>
      <protection locked="0"/>
    </xf>
    <xf numFmtId="0" fontId="5" fillId="0" borderId="0" xfId="0" applyFont="1" applyProtection="1"/>
    <xf numFmtId="0" fontId="3" fillId="9" borderId="8" xfId="0" applyFont="1" applyFill="1" applyBorder="1" applyAlignment="1" applyProtection="1">
      <alignment horizontal="center" vertical="top"/>
    </xf>
    <xf numFmtId="0" fontId="3" fillId="9" borderId="2" xfId="0" applyFont="1" applyFill="1" applyBorder="1" applyAlignment="1" applyProtection="1">
      <alignment vertical="top"/>
    </xf>
    <xf numFmtId="0" fontId="3" fillId="9" borderId="3" xfId="0" applyFont="1" applyFill="1" applyBorder="1" applyAlignment="1" applyProtection="1">
      <alignment vertical="top"/>
    </xf>
    <xf numFmtId="0" fontId="3" fillId="9" borderId="14" xfId="0" applyFont="1" applyFill="1" applyBorder="1" applyAlignment="1" applyProtection="1">
      <alignment vertical="top"/>
    </xf>
    <xf numFmtId="0" fontId="3" fillId="9" borderId="7" xfId="0" applyFont="1" applyFill="1" applyBorder="1" applyAlignment="1" applyProtection="1">
      <alignment vertical="top"/>
    </xf>
    <xf numFmtId="0" fontId="3" fillId="9" borderId="8" xfId="0" applyFont="1" applyFill="1" applyBorder="1" applyAlignment="1" applyProtection="1">
      <alignment vertical="top"/>
    </xf>
    <xf numFmtId="0" fontId="3" fillId="9" borderId="15" xfId="0" applyFont="1" applyFill="1" applyBorder="1" applyAlignment="1" applyProtection="1">
      <alignment vertical="top"/>
    </xf>
    <xf numFmtId="0" fontId="3" fillId="9" borderId="10" xfId="0" applyFont="1" applyFill="1" applyBorder="1" applyAlignment="1" applyProtection="1">
      <alignment vertical="top"/>
    </xf>
    <xf numFmtId="0" fontId="3" fillId="9" borderId="11" xfId="0" applyFont="1" applyFill="1" applyBorder="1" applyAlignment="1" applyProtection="1">
      <alignment vertical="top"/>
    </xf>
    <xf numFmtId="0" fontId="3" fillId="9" borderId="13" xfId="0" applyFont="1" applyFill="1" applyBorder="1" applyAlignment="1" applyProtection="1">
      <alignment vertical="top"/>
    </xf>
    <xf numFmtId="0" fontId="6" fillId="6" borderId="20" xfId="0" applyFont="1" applyFill="1" applyBorder="1" applyAlignment="1" applyProtection="1">
      <alignment vertical="top"/>
    </xf>
    <xf numFmtId="0" fontId="6" fillId="6" borderId="21" xfId="0" applyFont="1" applyFill="1" applyBorder="1" applyAlignment="1" applyProtection="1">
      <alignment vertical="top"/>
    </xf>
    <xf numFmtId="0" fontId="6" fillId="6" borderId="22" xfId="0" applyFont="1" applyFill="1" applyBorder="1" applyAlignment="1" applyProtection="1">
      <alignment vertical="top"/>
    </xf>
    <xf numFmtId="0" fontId="3" fillId="9" borderId="23" xfId="0" applyFont="1" applyFill="1" applyBorder="1" applyAlignment="1" applyProtection="1">
      <alignment horizontal="left" vertical="top"/>
    </xf>
    <xf numFmtId="0" fontId="3" fillId="9" borderId="21" xfId="0" applyFont="1" applyFill="1" applyBorder="1" applyAlignment="1" applyProtection="1">
      <alignment horizontal="left" vertical="top"/>
    </xf>
    <xf numFmtId="0" fontId="3" fillId="9" borderId="19" xfId="0" applyFont="1" applyFill="1" applyBorder="1" applyAlignment="1" applyProtection="1">
      <alignment horizontal="left" vertical="top"/>
    </xf>
    <xf numFmtId="0" fontId="3" fillId="9" borderId="5" xfId="0" applyFont="1" applyFill="1" applyBorder="1" applyAlignment="1" applyProtection="1">
      <alignment vertical="top"/>
    </xf>
    <xf numFmtId="0" fontId="3" fillId="9" borderId="0" xfId="0" applyFont="1" applyFill="1" applyAlignment="1" applyProtection="1">
      <alignment vertical="top"/>
    </xf>
    <xf numFmtId="0" fontId="3" fillId="9" borderId="16" xfId="0" applyFont="1" applyFill="1" applyBorder="1" applyAlignment="1" applyProtection="1">
      <alignment vertical="top"/>
    </xf>
    <xf numFmtId="0" fontId="19" fillId="6" borderId="24" xfId="0" applyFont="1" applyFill="1" applyBorder="1" applyAlignment="1" applyProtection="1">
      <alignment vertical="top"/>
    </xf>
    <xf numFmtId="0" fontId="6" fillId="6" borderId="25" xfId="0" applyFont="1" applyFill="1" applyBorder="1" applyAlignment="1" applyProtection="1">
      <alignment vertical="top"/>
    </xf>
    <xf numFmtId="0" fontId="6" fillId="6" borderId="26" xfId="0" applyFont="1" applyFill="1" applyBorder="1" applyAlignment="1" applyProtection="1">
      <alignment vertical="top"/>
    </xf>
    <xf numFmtId="0" fontId="6" fillId="6" borderId="27" xfId="0" applyFont="1" applyFill="1" applyBorder="1" applyAlignment="1" applyProtection="1">
      <alignment vertical="top"/>
    </xf>
    <xf numFmtId="0" fontId="6" fillId="6" borderId="6" xfId="0" applyFont="1" applyFill="1" applyBorder="1" applyAlignment="1" applyProtection="1">
      <alignment vertical="top"/>
    </xf>
    <xf numFmtId="0" fontId="19" fillId="6" borderId="20" xfId="0" applyFont="1" applyFill="1" applyBorder="1" applyAlignment="1" applyProtection="1">
      <alignment vertical="top"/>
    </xf>
    <xf numFmtId="0" fontId="6" fillId="6" borderId="19" xfId="0" applyFont="1" applyFill="1" applyBorder="1" applyAlignment="1" applyProtection="1">
      <alignment vertical="top"/>
    </xf>
    <xf numFmtId="0" fontId="0" fillId="9" borderId="0" xfId="0" applyFill="1"/>
    <xf numFmtId="0" fontId="6" fillId="9" borderId="3" xfId="0" applyFont="1" applyFill="1" applyBorder="1" applyAlignment="1">
      <alignment vertical="center"/>
    </xf>
    <xf numFmtId="0" fontId="6" fillId="9" borderId="14" xfId="0" applyFont="1" applyFill="1" applyBorder="1" applyAlignment="1">
      <alignment vertical="center"/>
    </xf>
    <xf numFmtId="0" fontId="3" fillId="9" borderId="0" xfId="0" applyFont="1" applyFill="1" applyAlignment="1">
      <alignment vertical="top"/>
    </xf>
    <xf numFmtId="0" fontId="3" fillId="9" borderId="16" xfId="0" applyFont="1" applyFill="1" applyBorder="1" applyAlignment="1">
      <alignment vertical="top"/>
    </xf>
    <xf numFmtId="0" fontId="3" fillId="9" borderId="8" xfId="0" applyFont="1" applyFill="1" applyBorder="1" applyAlignment="1">
      <alignment vertical="top"/>
    </xf>
    <xf numFmtId="0" fontId="3" fillId="9" borderId="15" xfId="0" applyFont="1" applyFill="1" applyBorder="1" applyAlignment="1">
      <alignment vertical="top"/>
    </xf>
    <xf numFmtId="0" fontId="0" fillId="9" borderId="24" xfId="0" applyFill="1" applyBorder="1"/>
    <xf numFmtId="0" fontId="0" fillId="9" borderId="25" xfId="0" applyFill="1" applyBorder="1"/>
    <xf numFmtId="0" fontId="0" fillId="9" borderId="26" xfId="0" applyFill="1" applyBorder="1"/>
    <xf numFmtId="0" fontId="9" fillId="9" borderId="0" xfId="0" applyFont="1" applyFill="1"/>
    <xf numFmtId="0" fontId="6" fillId="9" borderId="27" xfId="0" applyFont="1" applyFill="1" applyBorder="1"/>
    <xf numFmtId="0" fontId="0" fillId="9" borderId="6" xfId="0" applyFill="1" applyBorder="1"/>
    <xf numFmtId="0" fontId="7" fillId="9" borderId="27" xfId="0" applyFont="1" applyFill="1" applyBorder="1" applyAlignment="1">
      <alignment vertical="top"/>
    </xf>
    <xf numFmtId="0" fontId="6" fillId="3" borderId="28" xfId="0" applyFont="1" applyFill="1" applyBorder="1" applyAlignment="1">
      <alignment vertical="center"/>
    </xf>
    <xf numFmtId="0" fontId="6" fillId="3" borderId="29" xfId="0" applyFont="1" applyFill="1" applyBorder="1" applyAlignment="1">
      <alignment vertical="center"/>
    </xf>
    <xf numFmtId="0" fontId="10" fillId="5" borderId="30"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3" fillId="5" borderId="33" xfId="0" applyFont="1" applyFill="1" applyBorder="1" applyAlignment="1">
      <alignment vertical="center"/>
    </xf>
    <xf numFmtId="0" fontId="10" fillId="5" borderId="1" xfId="0" applyFont="1" applyFill="1" applyBorder="1" applyAlignment="1">
      <alignment horizontal="center" vertical="center"/>
    </xf>
    <xf numFmtId="0" fontId="10" fillId="5" borderId="34" xfId="0" applyFont="1" applyFill="1" applyBorder="1" applyAlignment="1">
      <alignment horizontal="center" vertical="center"/>
    </xf>
    <xf numFmtId="0" fontId="7" fillId="0" borderId="18" xfId="0" applyFont="1" applyBorder="1" applyAlignment="1">
      <alignment horizontal="center" vertical="center"/>
    </xf>
    <xf numFmtId="0" fontId="6" fillId="9" borderId="35" xfId="0" applyFont="1" applyFill="1" applyBorder="1" applyAlignment="1">
      <alignment vertical="center"/>
    </xf>
    <xf numFmtId="0" fontId="6" fillId="9" borderId="36" xfId="0" applyFont="1" applyFill="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0" fillId="9" borderId="27" xfId="0" applyFill="1" applyBorder="1"/>
    <xf numFmtId="0" fontId="10" fillId="5" borderId="39" xfId="0" applyFont="1" applyFill="1" applyBorder="1" applyAlignment="1">
      <alignment horizontal="center" vertical="center"/>
    </xf>
    <xf numFmtId="0" fontId="10" fillId="9" borderId="0" xfId="0" applyFont="1" applyFill="1" applyAlignment="1">
      <alignment horizontal="center" vertical="center"/>
    </xf>
    <xf numFmtId="0" fontId="3" fillId="0" borderId="18" xfId="0" applyFont="1" applyBorder="1" applyAlignment="1">
      <alignment horizontal="center" vertical="center"/>
    </xf>
    <xf numFmtId="0" fontId="7" fillId="0" borderId="18" xfId="0" applyFont="1" applyFill="1" applyBorder="1" applyAlignment="1">
      <alignment horizontal="center" vertical="center" wrapText="1"/>
    </xf>
    <xf numFmtId="0" fontId="0" fillId="9" borderId="28" xfId="0" applyFill="1" applyBorder="1"/>
    <xf numFmtId="0" fontId="0" fillId="9" borderId="40" xfId="0" applyFill="1" applyBorder="1"/>
    <xf numFmtId="0" fontId="7" fillId="9" borderId="40" xfId="0" applyFont="1" applyFill="1" applyBorder="1" applyAlignment="1">
      <alignment vertical="top" wrapText="1"/>
    </xf>
    <xf numFmtId="0" fontId="0" fillId="9" borderId="41" xfId="0" applyFill="1" applyBorder="1"/>
    <xf numFmtId="0" fontId="0" fillId="9" borderId="0" xfId="0" applyFill="1" applyProtection="1"/>
    <xf numFmtId="0" fontId="6" fillId="9" borderId="10" xfId="0" applyFont="1" applyFill="1" applyBorder="1" applyAlignment="1" applyProtection="1">
      <alignment vertical="center"/>
    </xf>
    <xf numFmtId="0" fontId="6" fillId="9" borderId="13" xfId="0" applyFont="1" applyFill="1" applyBorder="1" applyAlignment="1" applyProtection="1">
      <alignment vertical="center"/>
    </xf>
    <xf numFmtId="0" fontId="17" fillId="9" borderId="12" xfId="0" applyFont="1" applyFill="1" applyBorder="1" applyAlignment="1" applyProtection="1">
      <alignment vertical="center" wrapText="1"/>
    </xf>
    <xf numFmtId="165" fontId="17" fillId="9" borderId="12" xfId="0" applyNumberFormat="1" applyFont="1" applyFill="1" applyBorder="1" applyAlignment="1" applyProtection="1">
      <alignment vertical="center" wrapText="1"/>
    </xf>
    <xf numFmtId="0" fontId="0" fillId="9" borderId="6" xfId="0" applyFill="1" applyBorder="1" applyProtection="1"/>
    <xf numFmtId="0" fontId="6" fillId="4" borderId="11" xfId="0" applyFont="1" applyFill="1" applyBorder="1" applyAlignment="1">
      <alignment vertical="center"/>
    </xf>
    <xf numFmtId="0" fontId="6" fillId="4" borderId="12" xfId="0" applyFont="1" applyFill="1" applyBorder="1"/>
    <xf numFmtId="0" fontId="6" fillId="9" borderId="2" xfId="0" applyFont="1" applyFill="1" applyBorder="1" applyAlignment="1">
      <alignment vertical="center"/>
    </xf>
    <xf numFmtId="0" fontId="3" fillId="9" borderId="5" xfId="0" applyFont="1" applyFill="1" applyBorder="1" applyAlignment="1">
      <alignment vertical="center"/>
    </xf>
    <xf numFmtId="0" fontId="3" fillId="9" borderId="7" xfId="0" applyFont="1" applyFill="1" applyBorder="1" applyAlignment="1">
      <alignment vertical="top"/>
    </xf>
    <xf numFmtId="0" fontId="6" fillId="5" borderId="24" xfId="0" applyFont="1" applyFill="1" applyBorder="1" applyAlignment="1">
      <alignment vertical="center"/>
    </xf>
    <xf numFmtId="0" fontId="6" fillId="5" borderId="25" xfId="0" applyFont="1" applyFill="1" applyBorder="1" applyAlignment="1">
      <alignment vertical="center"/>
    </xf>
    <xf numFmtId="0" fontId="6" fillId="5" borderId="26" xfId="0" applyFont="1" applyFill="1" applyBorder="1" applyAlignment="1">
      <alignment vertical="center"/>
    </xf>
    <xf numFmtId="0" fontId="7" fillId="5" borderId="28" xfId="0" applyFont="1" applyFill="1" applyBorder="1" applyAlignment="1">
      <alignment vertical="center"/>
    </xf>
    <xf numFmtId="0" fontId="6" fillId="5" borderId="40" xfId="0" applyFont="1" applyFill="1" applyBorder="1" applyAlignment="1">
      <alignment vertical="center"/>
    </xf>
    <xf numFmtId="0" fontId="6" fillId="5" borderId="41" xfId="0" applyFont="1" applyFill="1" applyBorder="1" applyAlignment="1">
      <alignment vertical="center"/>
    </xf>
    <xf numFmtId="0" fontId="0" fillId="8" borderId="40" xfId="0" applyFill="1" applyBorder="1" applyAlignment="1">
      <alignment vertical="center"/>
    </xf>
    <xf numFmtId="0" fontId="6" fillId="3" borderId="40" xfId="0" applyFont="1" applyFill="1" applyBorder="1" applyAlignment="1">
      <alignment vertical="center"/>
    </xf>
    <xf numFmtId="0" fontId="0" fillId="8" borderId="41" xfId="0" applyFill="1" applyBorder="1" applyAlignment="1">
      <alignment vertical="center"/>
    </xf>
    <xf numFmtId="0" fontId="6" fillId="3" borderId="42" xfId="0" applyFont="1" applyFill="1" applyBorder="1" applyAlignment="1">
      <alignment vertical="center"/>
    </xf>
    <xf numFmtId="0" fontId="6" fillId="3" borderId="43" xfId="0" applyFont="1" applyFill="1" applyBorder="1" applyAlignment="1">
      <alignment vertical="center"/>
    </xf>
    <xf numFmtId="0" fontId="12" fillId="0" borderId="18" xfId="0" applyFont="1" applyBorder="1" applyAlignment="1">
      <alignment horizontal="center" vertical="center"/>
    </xf>
    <xf numFmtId="0" fontId="12" fillId="0" borderId="18" xfId="0" applyFont="1" applyBorder="1" applyAlignment="1">
      <alignment horizontal="center" vertical="center" wrapText="1"/>
    </xf>
    <xf numFmtId="9" fontId="12" fillId="0" borderId="18" xfId="0" applyNumberFormat="1" applyFont="1" applyFill="1" applyBorder="1" applyAlignment="1">
      <alignment horizontal="center" vertical="center"/>
    </xf>
    <xf numFmtId="0" fontId="6" fillId="3" borderId="20" xfId="0" applyFont="1" applyFill="1" applyBorder="1" applyAlignment="1">
      <alignment vertical="center"/>
    </xf>
    <xf numFmtId="0" fontId="6" fillId="3" borderId="21" xfId="0" applyFont="1" applyFill="1" applyBorder="1" applyAlignment="1">
      <alignment vertical="center"/>
    </xf>
    <xf numFmtId="0" fontId="6" fillId="3" borderId="19" xfId="0" applyFont="1" applyFill="1" applyBorder="1" applyAlignment="1">
      <alignment vertical="center"/>
    </xf>
    <xf numFmtId="0" fontId="3" fillId="0" borderId="18" xfId="0" applyFont="1" applyBorder="1" applyAlignment="1">
      <alignment horizontal="center" vertical="center" wrapText="1"/>
    </xf>
    <xf numFmtId="0" fontId="20" fillId="9" borderId="0" xfId="0" applyFont="1" applyFill="1"/>
    <xf numFmtId="0" fontId="21" fillId="9" borderId="0" xfId="0" applyFont="1" applyFill="1"/>
    <xf numFmtId="0" fontId="0" fillId="0" borderId="0" xfId="0"/>
    <xf numFmtId="0" fontId="3" fillId="9" borderId="20" xfId="0" applyFont="1" applyFill="1" applyBorder="1" applyAlignment="1">
      <alignment vertical="center"/>
    </xf>
    <xf numFmtId="0" fontId="3" fillId="9" borderId="21" xfId="0" applyFont="1" applyFill="1" applyBorder="1" applyAlignment="1">
      <alignment vertical="center"/>
    </xf>
    <xf numFmtId="2" fontId="6" fillId="0" borderId="19" xfId="0" applyNumberFormat="1" applyFont="1" applyBorder="1" applyAlignment="1">
      <alignment horizontal="center" vertical="center"/>
    </xf>
    <xf numFmtId="0" fontId="0" fillId="9" borderId="0" xfId="0" applyFill="1" applyAlignment="1">
      <alignment vertical="center"/>
    </xf>
    <xf numFmtId="0" fontId="6" fillId="9" borderId="0" xfId="0" applyFont="1" applyFill="1" applyAlignment="1">
      <alignment vertical="center"/>
    </xf>
    <xf numFmtId="0" fontId="7" fillId="9" borderId="0" xfId="0" applyFont="1" applyFill="1" applyAlignment="1">
      <alignment vertical="center"/>
    </xf>
    <xf numFmtId="0" fontId="7" fillId="9" borderId="0" xfId="0" applyFont="1" applyFill="1" applyAlignment="1">
      <alignment vertical="center" wrapText="1"/>
    </xf>
    <xf numFmtId="0" fontId="6" fillId="5" borderId="18" xfId="0" applyFont="1" applyFill="1" applyBorder="1" applyAlignment="1" applyProtection="1">
      <alignment horizontal="center" vertical="top" wrapText="1"/>
      <protection locked="0"/>
    </xf>
    <xf numFmtId="0" fontId="6" fillId="0" borderId="10" xfId="0" applyFont="1" applyBorder="1" applyAlignment="1" applyProtection="1">
      <alignment horizontal="left" vertical="center"/>
    </xf>
    <xf numFmtId="0" fontId="1" fillId="9" borderId="0" xfId="0" applyFont="1" applyFill="1" applyProtection="1"/>
    <xf numFmtId="0" fontId="6" fillId="4" borderId="10" xfId="0" applyFont="1" applyFill="1" applyBorder="1" applyProtection="1">
      <protection locked="0"/>
    </xf>
    <xf numFmtId="0" fontId="6" fillId="4" borderId="11" xfId="0" applyFont="1" applyFill="1" applyBorder="1" applyProtection="1">
      <protection locked="0"/>
    </xf>
    <xf numFmtId="0" fontId="6" fillId="4" borderId="44" xfId="0" applyFont="1" applyFill="1" applyBorder="1" applyProtection="1">
      <protection locked="0"/>
    </xf>
    <xf numFmtId="0" fontId="6" fillId="4" borderId="12" xfId="0" applyFont="1" applyFill="1" applyBorder="1" applyProtection="1">
      <protection locked="0"/>
    </xf>
    <xf numFmtId="10" fontId="6" fillId="5" borderId="45" xfId="0" applyNumberFormat="1" applyFont="1" applyFill="1" applyBorder="1" applyAlignment="1" applyProtection="1">
      <alignment vertical="top" wrapText="1"/>
    </xf>
    <xf numFmtId="0" fontId="3" fillId="9" borderId="0" xfId="0" applyFont="1" applyFill="1" applyAlignment="1">
      <alignment vertical="center"/>
    </xf>
    <xf numFmtId="0" fontId="6" fillId="4" borderId="0" xfId="0" applyFont="1" applyFill="1" applyProtection="1">
      <protection locked="0"/>
    </xf>
    <xf numFmtId="0" fontId="6" fillId="6" borderId="28" xfId="0" applyFont="1" applyFill="1" applyBorder="1" applyAlignment="1" applyProtection="1">
      <alignment vertical="top"/>
    </xf>
    <xf numFmtId="0" fontId="6" fillId="6" borderId="40" xfId="0" applyFont="1" applyFill="1" applyBorder="1" applyAlignment="1" applyProtection="1">
      <alignment vertical="top"/>
    </xf>
    <xf numFmtId="0" fontId="6" fillId="6" borderId="41" xfId="0" applyFont="1" applyFill="1" applyBorder="1" applyAlignment="1" applyProtection="1">
      <alignment vertical="top"/>
    </xf>
    <xf numFmtId="0" fontId="3" fillId="9" borderId="0" xfId="0" applyFont="1" applyFill="1" applyProtection="1"/>
    <xf numFmtId="0" fontId="3" fillId="0" borderId="18" xfId="2" applyBorder="1" applyAlignment="1">
      <alignment horizontal="center" vertical="top"/>
    </xf>
    <xf numFmtId="0" fontId="5" fillId="0" borderId="0" xfId="0" applyFont="1" applyFill="1" applyProtection="1"/>
    <xf numFmtId="0" fontId="5" fillId="8" borderId="0" xfId="0" applyFont="1" applyFill="1" applyProtection="1"/>
    <xf numFmtId="0" fontId="3" fillId="0" borderId="18" xfId="0" applyFont="1" applyBorder="1" applyAlignment="1">
      <alignment horizontal="left" vertical="top" wrapText="1"/>
    </xf>
    <xf numFmtId="166" fontId="3" fillId="0" borderId="1" xfId="2" applyNumberFormat="1" applyBorder="1" applyAlignment="1">
      <alignment horizontal="left" vertical="top" wrapText="1"/>
    </xf>
    <xf numFmtId="0" fontId="5" fillId="9" borderId="0" xfId="0" applyFont="1" applyFill="1"/>
    <xf numFmtId="0" fontId="5" fillId="0" borderId="0" xfId="0" applyFont="1"/>
    <xf numFmtId="0" fontId="5" fillId="0" borderId="0" xfId="0" applyFont="1" applyFill="1"/>
    <xf numFmtId="49" fontId="5" fillId="9" borderId="0" xfId="0" applyNumberFormat="1" applyFont="1" applyFill="1"/>
    <xf numFmtId="0" fontId="6" fillId="4" borderId="11" xfId="0" applyFont="1" applyFill="1" applyBorder="1" applyAlignment="1" applyProtection="1">
      <alignment vertical="top" wrapText="1"/>
      <protection locked="0"/>
    </xf>
    <xf numFmtId="0" fontId="5" fillId="8" borderId="0" xfId="0" applyFont="1" applyFill="1" applyAlignment="1" applyProtection="1">
      <alignment vertical="top" wrapText="1"/>
    </xf>
    <xf numFmtId="0" fontId="5" fillId="0" borderId="0" xfId="0" applyFont="1" applyAlignment="1" applyProtection="1">
      <alignment vertical="top" wrapText="1"/>
    </xf>
    <xf numFmtId="0" fontId="5" fillId="0" borderId="0" xfId="0" applyFont="1" applyFill="1" applyAlignment="1" applyProtection="1">
      <alignment vertical="top" wrapText="1"/>
    </xf>
    <xf numFmtId="0" fontId="3" fillId="9" borderId="0" xfId="3" applyFill="1"/>
    <xf numFmtId="0" fontId="3" fillId="0" borderId="0" xfId="3"/>
    <xf numFmtId="0" fontId="22" fillId="0" borderId="18" xfId="0" applyFont="1" applyBorder="1" applyAlignment="1" applyProtection="1">
      <alignment horizontal="left" vertical="top" wrapText="1"/>
      <protection locked="0"/>
    </xf>
    <xf numFmtId="0" fontId="22" fillId="0" borderId="18" xfId="0" applyFont="1" applyBorder="1" applyAlignment="1" applyProtection="1">
      <alignment horizontal="left" vertical="top" wrapText="1"/>
    </xf>
    <xf numFmtId="0" fontId="22" fillId="0" borderId="18" xfId="6" applyFont="1" applyBorder="1" applyAlignment="1">
      <alignment horizontal="left" vertical="top" wrapText="1"/>
    </xf>
    <xf numFmtId="0" fontId="22" fillId="0" borderId="20" xfId="6" applyFont="1" applyBorder="1" applyAlignment="1">
      <alignment horizontal="left" vertical="top" wrapText="1"/>
    </xf>
    <xf numFmtId="0" fontId="22" fillId="0" borderId="18" xfId="2" applyFont="1" applyBorder="1" applyAlignment="1">
      <alignment horizontal="left" vertical="top" wrapText="1"/>
    </xf>
    <xf numFmtId="0" fontId="22" fillId="0" borderId="18" xfId="0" applyFont="1" applyFill="1" applyBorder="1" applyAlignment="1" applyProtection="1">
      <alignment horizontal="left" vertical="top" wrapText="1"/>
    </xf>
    <xf numFmtId="0" fontId="22" fillId="0" borderId="20" xfId="0" applyFont="1" applyFill="1" applyBorder="1" applyAlignment="1" applyProtection="1">
      <alignment horizontal="left" vertical="top" wrapText="1"/>
    </xf>
    <xf numFmtId="0" fontId="22" fillId="0" borderId="18" xfId="0" applyFont="1" applyFill="1" applyBorder="1" applyAlignment="1" applyProtection="1">
      <alignment horizontal="left" vertical="top" wrapText="1"/>
      <protection locked="0"/>
    </xf>
    <xf numFmtId="0" fontId="22" fillId="0" borderId="18" xfId="0" applyFont="1" applyBorder="1" applyAlignment="1" applyProtection="1">
      <alignment horizontal="left" vertical="top"/>
    </xf>
    <xf numFmtId="0" fontId="22" fillId="0" borderId="1" xfId="2" applyFont="1" applyBorder="1" applyAlignment="1" applyProtection="1">
      <alignment horizontal="left" vertical="top" wrapText="1"/>
      <protection locked="0"/>
    </xf>
    <xf numFmtId="0" fontId="22" fillId="0" borderId="18" xfId="6" applyFont="1" applyBorder="1" applyAlignment="1" applyProtection="1">
      <alignment horizontal="left" vertical="top" wrapText="1"/>
      <protection locked="0"/>
    </xf>
    <xf numFmtId="0" fontId="22" fillId="9" borderId="18" xfId="0" applyFont="1" applyFill="1" applyBorder="1" applyAlignment="1" applyProtection="1">
      <alignment horizontal="left" vertical="top" wrapText="1"/>
    </xf>
    <xf numFmtId="0" fontId="22" fillId="0" borderId="18" xfId="0" applyFont="1" applyFill="1" applyBorder="1" applyAlignment="1">
      <alignment horizontal="left" vertical="top" wrapText="1"/>
    </xf>
    <xf numFmtId="0" fontId="22" fillId="0" borderId="1" xfId="0" applyFont="1" applyFill="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164" fontId="3" fillId="0" borderId="34" xfId="0" applyNumberFormat="1"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65" fontId="17" fillId="0" borderId="12" xfId="0" applyNumberFormat="1" applyFont="1" applyBorder="1" applyAlignment="1" applyProtection="1">
      <alignment horizontal="left" vertical="top" wrapText="1"/>
      <protection locked="0"/>
    </xf>
    <xf numFmtId="0" fontId="15" fillId="0" borderId="12" xfId="1" applyBorder="1" applyAlignment="1" applyProtection="1">
      <alignment horizontal="left" vertical="top" wrapText="1"/>
      <protection locked="0"/>
    </xf>
    <xf numFmtId="166" fontId="3" fillId="0" borderId="18" xfId="2" applyNumberFormat="1" applyBorder="1" applyAlignment="1">
      <alignment horizontal="left" vertical="top" wrapText="1"/>
    </xf>
    <xf numFmtId="14" fontId="3" fillId="0" borderId="18" xfId="2" applyNumberFormat="1" applyBorder="1" applyAlignment="1">
      <alignment horizontal="left" vertical="top" wrapText="1"/>
    </xf>
    <xf numFmtId="0" fontId="3" fillId="0" borderId="18" xfId="2" applyBorder="1" applyAlignment="1">
      <alignment horizontal="left" vertical="top"/>
    </xf>
    <xf numFmtId="0" fontId="3" fillId="0" borderId="18" xfId="0" applyFont="1" applyBorder="1" applyAlignment="1" applyProtection="1">
      <alignment horizontal="left" vertical="top" wrapText="1"/>
      <protection locked="0"/>
    </xf>
    <xf numFmtId="0" fontId="3" fillId="0" borderId="18" xfId="0" applyFont="1" applyFill="1" applyBorder="1" applyAlignment="1" applyProtection="1">
      <alignment vertical="top" wrapText="1"/>
    </xf>
    <xf numFmtId="0" fontId="3" fillId="0" borderId="18" xfId="4" applyFont="1" applyBorder="1" applyAlignment="1">
      <alignment vertical="top" wrapText="1"/>
    </xf>
    <xf numFmtId="0" fontId="3" fillId="9" borderId="18" xfId="0" applyFont="1" applyFill="1" applyBorder="1" applyAlignment="1" applyProtection="1">
      <alignment horizontal="left" vertical="top" wrapText="1"/>
      <protection locked="0"/>
    </xf>
    <xf numFmtId="0" fontId="23" fillId="10" borderId="18" xfId="0" applyFont="1" applyFill="1" applyBorder="1" applyAlignment="1">
      <alignment wrapText="1"/>
    </xf>
    <xf numFmtId="14" fontId="0" fillId="0" borderId="0" xfId="0" applyNumberFormat="1"/>
    <xf numFmtId="0" fontId="14" fillId="9" borderId="18" xfId="0" applyFont="1" applyFill="1" applyBorder="1" applyAlignment="1">
      <alignment horizontal="left" vertical="center" wrapText="1"/>
    </xf>
    <xf numFmtId="0" fontId="14" fillId="9" borderId="18" xfId="0" applyFont="1" applyFill="1" applyBorder="1" applyAlignment="1">
      <alignment horizontal="center" wrapText="1"/>
    </xf>
    <xf numFmtId="0" fontId="22" fillId="0" borderId="18" xfId="0" applyFont="1" applyBorder="1" applyAlignment="1">
      <alignment horizontal="left" vertical="top" wrapText="1"/>
    </xf>
    <xf numFmtId="0" fontId="3" fillId="0" borderId="18" xfId="0" applyFont="1" applyBorder="1" applyAlignment="1" applyProtection="1">
      <alignment horizontal="left" vertical="top" wrapText="1"/>
    </xf>
    <xf numFmtId="0" fontId="6" fillId="7" borderId="18" xfId="0" applyFont="1" applyFill="1" applyBorder="1" applyAlignment="1" applyProtection="1">
      <alignment horizontal="left" vertical="top" wrapText="1"/>
    </xf>
    <xf numFmtId="0" fontId="22" fillId="0" borderId="18" xfId="0" applyFont="1" applyBorder="1" applyAlignment="1" applyProtection="1">
      <alignment vertical="top" wrapText="1"/>
    </xf>
    <xf numFmtId="0" fontId="5" fillId="8" borderId="0" xfId="0" applyFont="1" applyFill="1" applyAlignment="1" applyProtection="1">
      <alignment vertical="top"/>
    </xf>
    <xf numFmtId="0" fontId="5" fillId="0" borderId="18" xfId="0" applyFont="1" applyFill="1" applyBorder="1" applyAlignment="1" applyProtection="1">
      <alignment horizontal="center" vertical="top"/>
    </xf>
    <xf numFmtId="10" fontId="5" fillId="0" borderId="0" xfId="0" applyNumberFormat="1" applyFont="1" applyFill="1" applyAlignment="1" applyProtection="1">
      <alignment wrapText="1"/>
    </xf>
    <xf numFmtId="0" fontId="5" fillId="0" borderId="0" xfId="0" applyFont="1" applyFill="1" applyAlignment="1" applyProtection="1">
      <alignment vertical="top"/>
    </xf>
    <xf numFmtId="10" fontId="22" fillId="0" borderId="18" xfId="0" applyNumberFormat="1" applyFont="1" applyBorder="1" applyAlignment="1">
      <alignment horizontal="left" vertical="top" wrapText="1"/>
    </xf>
    <xf numFmtId="0" fontId="3" fillId="0" borderId="18" xfId="0" applyFont="1" applyBorder="1" applyAlignment="1">
      <alignment horizontal="left" vertical="top"/>
    </xf>
    <xf numFmtId="0" fontId="3" fillId="0" borderId="47" xfId="4" applyFont="1" applyBorder="1" applyAlignment="1">
      <alignment vertical="top" wrapText="1"/>
    </xf>
    <xf numFmtId="14" fontId="3" fillId="0" borderId="34" xfId="0" applyNumberFormat="1" applyFont="1" applyBorder="1" applyAlignment="1" applyProtection="1">
      <alignment horizontal="left" vertical="top" wrapText="1"/>
      <protection locked="0"/>
    </xf>
    <xf numFmtId="0" fontId="3" fillId="0" borderId="18" xfId="7" applyFont="1" applyFill="1" applyBorder="1" applyAlignment="1" applyProtection="1">
      <alignment horizontal="left" vertical="top" wrapText="1"/>
    </xf>
    <xf numFmtId="10" fontId="3" fillId="0" borderId="18" xfId="7" applyNumberFormat="1" applyFont="1" applyFill="1" applyBorder="1" applyAlignment="1" applyProtection="1">
      <alignment horizontal="left" vertical="top" wrapText="1"/>
    </xf>
    <xf numFmtId="0" fontId="6" fillId="4" borderId="10" xfId="8" applyFont="1" applyFill="1" applyBorder="1"/>
    <xf numFmtId="0" fontId="6" fillId="4" borderId="11" xfId="8" applyFont="1" applyFill="1" applyBorder="1"/>
    <xf numFmtId="0" fontId="25" fillId="0" borderId="0" xfId="8"/>
    <xf numFmtId="0" fontId="6" fillId="5" borderId="1" xfId="8" applyFont="1" applyFill="1" applyBorder="1" applyAlignment="1">
      <alignment horizontal="left" vertical="center" wrapText="1"/>
    </xf>
    <xf numFmtId="166" fontId="25" fillId="0" borderId="1" xfId="8" applyNumberFormat="1" applyBorder="1" applyAlignment="1">
      <alignment horizontal="left" vertical="top"/>
    </xf>
    <xf numFmtId="14" fontId="3" fillId="0" borderId="10" xfId="8" applyNumberFormat="1" applyFont="1" applyBorder="1" applyAlignment="1">
      <alignment horizontal="left" vertical="top"/>
    </xf>
    <xf numFmtId="14" fontId="25" fillId="0" borderId="1" xfId="8" applyNumberFormat="1" applyBorder="1" applyAlignment="1">
      <alignment horizontal="left" vertical="top"/>
    </xf>
    <xf numFmtId="14" fontId="3" fillId="0" borderId="10" xfId="8" applyNumberFormat="1" applyFont="1" applyBorder="1" applyAlignment="1">
      <alignment horizontal="left" vertical="top" wrapText="1"/>
    </xf>
    <xf numFmtId="0" fontId="3" fillId="0" borderId="18" xfId="5" applyBorder="1" applyAlignment="1">
      <alignment horizontal="left" vertical="top"/>
    </xf>
    <xf numFmtId="0" fontId="7" fillId="9" borderId="46" xfId="0" applyFont="1" applyFill="1" applyBorder="1" applyAlignment="1">
      <alignment horizontal="left" vertical="top" wrapText="1"/>
    </xf>
    <xf numFmtId="0" fontId="3" fillId="0" borderId="24"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0" borderId="28" xfId="0" applyFont="1" applyFill="1" applyBorder="1" applyAlignment="1" applyProtection="1">
      <alignment horizontal="left" vertical="top" wrapText="1"/>
    </xf>
    <xf numFmtId="0" fontId="3" fillId="0" borderId="40" xfId="0" applyFont="1" applyFill="1" applyBorder="1" applyAlignment="1" applyProtection="1">
      <alignment horizontal="left" vertical="top" wrapText="1"/>
    </xf>
    <xf numFmtId="0" fontId="3" fillId="0" borderId="41" xfId="0" applyFont="1" applyFill="1" applyBorder="1" applyAlignment="1" applyProtection="1">
      <alignment horizontal="left" vertical="top" wrapText="1"/>
    </xf>
    <xf numFmtId="0" fontId="6" fillId="6" borderId="24" xfId="0" applyFont="1" applyFill="1" applyBorder="1" applyAlignment="1" applyProtection="1">
      <alignment horizontal="left" vertical="top"/>
    </xf>
    <xf numFmtId="0" fontId="6" fillId="6" borderId="25" xfId="0" applyFont="1" applyFill="1" applyBorder="1" applyAlignment="1" applyProtection="1">
      <alignment horizontal="left" vertical="top"/>
    </xf>
    <xf numFmtId="0" fontId="6" fillId="6" borderId="26" xfId="0" applyFont="1" applyFill="1" applyBorder="1" applyAlignment="1" applyProtection="1">
      <alignment horizontal="left" vertical="top"/>
    </xf>
    <xf numFmtId="0" fontId="6" fillId="6" borderId="28" xfId="0" applyFont="1" applyFill="1" applyBorder="1" applyAlignment="1" applyProtection="1">
      <alignment horizontal="left" vertical="top"/>
    </xf>
    <xf numFmtId="0" fontId="6" fillId="6" borderId="40" xfId="0" applyFont="1" applyFill="1" applyBorder="1" applyAlignment="1" applyProtection="1">
      <alignment horizontal="left" vertical="top"/>
    </xf>
    <xf numFmtId="0" fontId="6" fillId="6" borderId="41" xfId="0" applyFont="1" applyFill="1" applyBorder="1" applyAlignment="1" applyProtection="1">
      <alignment horizontal="left" vertical="top"/>
    </xf>
    <xf numFmtId="0" fontId="3" fillId="9" borderId="24" xfId="0" applyFont="1" applyFill="1" applyBorder="1" applyAlignment="1" applyProtection="1">
      <alignment horizontal="left" vertical="top" wrapText="1"/>
    </xf>
    <xf numFmtId="0" fontId="3" fillId="9" borderId="25" xfId="0" applyFont="1" applyFill="1" applyBorder="1" applyAlignment="1" applyProtection="1">
      <alignment horizontal="left" vertical="top" wrapText="1"/>
    </xf>
    <xf numFmtId="0" fontId="3" fillId="9" borderId="26" xfId="0" applyFont="1" applyFill="1" applyBorder="1" applyAlignment="1" applyProtection="1">
      <alignment horizontal="left" vertical="top" wrapText="1"/>
    </xf>
    <xf numFmtId="0" fontId="3" fillId="9" borderId="28" xfId="0" applyFont="1" applyFill="1" applyBorder="1" applyAlignment="1" applyProtection="1">
      <alignment horizontal="left" vertical="top" wrapText="1"/>
    </xf>
    <xf numFmtId="0" fontId="3" fillId="9" borderId="40" xfId="0" applyFont="1" applyFill="1" applyBorder="1" applyAlignment="1" applyProtection="1">
      <alignment horizontal="left" vertical="top" wrapText="1"/>
    </xf>
    <xf numFmtId="0" fontId="3" fillId="9" borderId="41" xfId="0" applyFont="1" applyFill="1" applyBorder="1" applyAlignment="1" applyProtection="1">
      <alignment horizontal="left" vertical="top" wrapText="1"/>
    </xf>
    <xf numFmtId="0" fontId="3" fillId="0" borderId="27"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3" fillId="0" borderId="6" xfId="0" applyFont="1" applyFill="1" applyBorder="1" applyAlignment="1" applyProtection="1">
      <alignment horizontal="left" vertical="top" wrapText="1"/>
    </xf>
    <xf numFmtId="0" fontId="3" fillId="9" borderId="2" xfId="0" applyFont="1" applyFill="1" applyBorder="1" applyAlignment="1" applyProtection="1">
      <alignment horizontal="left" vertical="top" wrapText="1"/>
    </xf>
    <xf numFmtId="0" fontId="3" fillId="9" borderId="3" xfId="0" applyFont="1" applyFill="1" applyBorder="1" applyAlignment="1" applyProtection="1">
      <alignment horizontal="left" vertical="top"/>
    </xf>
    <xf numFmtId="0" fontId="3" fillId="9" borderId="14" xfId="0" applyFont="1" applyFill="1" applyBorder="1" applyAlignment="1" applyProtection="1">
      <alignment horizontal="left" vertical="top"/>
    </xf>
    <xf numFmtId="0" fontId="3" fillId="9" borderId="5" xfId="0" applyFont="1" applyFill="1" applyBorder="1" applyAlignment="1" applyProtection="1">
      <alignment horizontal="left" vertical="top"/>
    </xf>
    <xf numFmtId="0" fontId="3" fillId="9" borderId="0" xfId="0" applyFont="1" applyFill="1" applyAlignment="1" applyProtection="1">
      <alignment horizontal="left" vertical="top"/>
    </xf>
    <xf numFmtId="0" fontId="3" fillId="9" borderId="16" xfId="0" applyFont="1" applyFill="1" applyBorder="1" applyAlignment="1" applyProtection="1">
      <alignment horizontal="left" vertical="top"/>
    </xf>
    <xf numFmtId="0" fontId="3" fillId="9" borderId="27" xfId="0" applyFont="1" applyFill="1" applyBorder="1" applyAlignment="1" applyProtection="1">
      <alignment horizontal="left" vertical="top" wrapText="1"/>
    </xf>
    <xf numFmtId="0" fontId="3" fillId="9" borderId="0" xfId="0" applyFont="1" applyFill="1" applyAlignment="1" applyProtection="1">
      <alignment horizontal="left" vertical="top" wrapText="1"/>
    </xf>
    <xf numFmtId="0" fontId="3" fillId="9" borderId="6" xfId="0" applyFont="1" applyFill="1" applyBorder="1" applyAlignment="1" applyProtection="1">
      <alignment horizontal="left" vertical="top" wrapText="1"/>
    </xf>
  </cellXfs>
  <cellStyles count="9">
    <cellStyle name="Hyperlink" xfId="1" builtinId="8"/>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3AF165B8-F144-44D1-A498-ABBF89DF2D4D}"/>
  </cellStyles>
  <dxfs count="91">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4831261</xdr:colOff>
      <xdr:row>0</xdr:row>
      <xdr:rowOff>85725</xdr:rowOff>
    </xdr:from>
    <xdr:to>
      <xdr:col>2</xdr:col>
      <xdr:colOff>4831261</xdr:colOff>
      <xdr:row>6</xdr:row>
      <xdr:rowOff>87603</xdr:rowOff>
    </xdr:to>
    <xdr:pic>
      <xdr:nvPicPr>
        <xdr:cNvPr id="2" name="Picture 1" descr="The official logo of the IRS" title="IRS Logo">
          <a:extLst>
            <a:ext uri="{FF2B5EF4-FFF2-40B4-BE49-F238E27FC236}">
              <a16:creationId xmlns:a16="http://schemas.microsoft.com/office/drawing/2014/main" id="{7305F4E4-6F9F-49F3-B9DE-418E5BD7336E}"/>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51"/>
  <sheetViews>
    <sheetView zoomScale="80" zoomScaleNormal="80" workbookViewId="0">
      <selection activeCell="E33" sqref="E33"/>
    </sheetView>
  </sheetViews>
  <sheetFormatPr defaultColWidth="11.453125" defaultRowHeight="14.5" x14ac:dyDescent="0.35"/>
  <cols>
    <col min="1" max="2" width="11.453125" style="1" customWidth="1"/>
    <col min="3" max="3" width="108.26953125" style="1" customWidth="1"/>
    <col min="4" max="16" width="11.453125" style="141"/>
    <col min="17" max="16384" width="11.453125" style="1"/>
  </cols>
  <sheetData>
    <row r="1" spans="1:3" ht="15.5" x14ac:dyDescent="0.35">
      <c r="A1" s="2" t="s">
        <v>0</v>
      </c>
      <c r="B1" s="3"/>
      <c r="C1" s="4"/>
    </row>
    <row r="2" spans="1:3" ht="15.5" x14ac:dyDescent="0.35">
      <c r="A2" s="5" t="s">
        <v>1</v>
      </c>
      <c r="B2" s="6"/>
      <c r="C2" s="7"/>
    </row>
    <row r="3" spans="1:3" x14ac:dyDescent="0.35">
      <c r="A3" s="8"/>
      <c r="B3" s="9"/>
      <c r="C3" s="10"/>
    </row>
    <row r="4" spans="1:3" x14ac:dyDescent="0.35">
      <c r="A4" s="8" t="s">
        <v>2</v>
      </c>
      <c r="B4" s="9"/>
      <c r="C4" s="10"/>
    </row>
    <row r="5" spans="1:3" x14ac:dyDescent="0.35">
      <c r="A5" s="8" t="s">
        <v>3</v>
      </c>
      <c r="B5" s="9"/>
      <c r="C5" s="10"/>
    </row>
    <row r="6" spans="1:3" x14ac:dyDescent="0.35">
      <c r="A6" s="8" t="s">
        <v>4455</v>
      </c>
      <c r="B6" s="9"/>
      <c r="C6" s="10"/>
    </row>
    <row r="7" spans="1:3" x14ac:dyDescent="0.35">
      <c r="A7" s="8" t="s">
        <v>4456</v>
      </c>
      <c r="B7" s="9"/>
      <c r="C7" s="10"/>
    </row>
    <row r="8" spans="1:3" x14ac:dyDescent="0.35">
      <c r="A8" s="11"/>
      <c r="B8" s="12"/>
      <c r="C8" s="13"/>
    </row>
    <row r="9" spans="1:3" ht="18" customHeight="1" x14ac:dyDescent="0.35">
      <c r="A9" s="14" t="s">
        <v>4</v>
      </c>
      <c r="B9" s="15"/>
      <c r="C9" s="16"/>
    </row>
    <row r="10" spans="1:3" ht="12.75" customHeight="1" x14ac:dyDescent="0.35">
      <c r="A10" s="17" t="s">
        <v>5</v>
      </c>
      <c r="B10" s="18"/>
      <c r="C10" s="19"/>
    </row>
    <row r="11" spans="1:3" x14ac:dyDescent="0.35">
      <c r="A11" s="17" t="s">
        <v>6</v>
      </c>
      <c r="B11" s="18"/>
      <c r="C11" s="19"/>
    </row>
    <row r="12" spans="1:3" x14ac:dyDescent="0.35">
      <c r="A12" s="17" t="s">
        <v>7</v>
      </c>
      <c r="B12" s="18"/>
      <c r="C12" s="19"/>
    </row>
    <row r="13" spans="1:3" x14ac:dyDescent="0.35">
      <c r="A13" s="17" t="s">
        <v>8</v>
      </c>
      <c r="B13" s="18"/>
      <c r="C13" s="19"/>
    </row>
    <row r="14" spans="1:3" x14ac:dyDescent="0.35">
      <c r="A14" s="17" t="s">
        <v>9</v>
      </c>
      <c r="B14" s="18"/>
      <c r="C14" s="19"/>
    </row>
    <row r="15" spans="1:3" ht="4.5" customHeight="1" x14ac:dyDescent="0.35">
      <c r="A15" s="20"/>
      <c r="B15" s="21"/>
      <c r="C15" s="22"/>
    </row>
    <row r="16" spans="1:3" x14ac:dyDescent="0.35">
      <c r="A16" s="141"/>
      <c r="B16" s="141"/>
      <c r="C16" s="146"/>
    </row>
    <row r="17" spans="1:63" x14ac:dyDescent="0.35">
      <c r="A17" s="23" t="s">
        <v>10</v>
      </c>
      <c r="B17" s="24"/>
      <c r="C17" s="25"/>
    </row>
    <row r="18" spans="1:63" x14ac:dyDescent="0.35">
      <c r="A18" s="26" t="s">
        <v>11</v>
      </c>
      <c r="B18" s="27"/>
      <c r="C18" s="223"/>
    </row>
    <row r="19" spans="1:63" x14ac:dyDescent="0.35">
      <c r="A19" s="26" t="s">
        <v>12</v>
      </c>
      <c r="B19" s="27"/>
      <c r="C19" s="223"/>
    </row>
    <row r="20" spans="1:63" x14ac:dyDescent="0.35">
      <c r="A20" s="26" t="s">
        <v>13</v>
      </c>
      <c r="B20" s="27"/>
      <c r="C20" s="224"/>
    </row>
    <row r="21" spans="1:63" x14ac:dyDescent="0.35">
      <c r="A21" s="142" t="s">
        <v>14</v>
      </c>
      <c r="B21" s="143"/>
      <c r="C21" s="250"/>
    </row>
    <row r="22" spans="1:63" x14ac:dyDescent="0.35">
      <c r="A22" s="26" t="s">
        <v>15</v>
      </c>
      <c r="B22" s="27"/>
      <c r="C22" s="223"/>
    </row>
    <row r="23" spans="1:63" x14ac:dyDescent="0.35">
      <c r="A23" s="26" t="s">
        <v>16</v>
      </c>
      <c r="B23" s="27"/>
      <c r="C23" s="223"/>
    </row>
    <row r="24" spans="1:63" x14ac:dyDescent="0.35">
      <c r="A24" s="26" t="s">
        <v>17</v>
      </c>
      <c r="B24" s="27"/>
      <c r="C24" s="223"/>
    </row>
    <row r="25" spans="1:63" x14ac:dyDescent="0.35">
      <c r="A25" s="26" t="s">
        <v>18</v>
      </c>
      <c r="B25" s="27"/>
      <c r="C25" s="223"/>
    </row>
    <row r="26" spans="1:63" x14ac:dyDescent="0.35">
      <c r="A26" s="26" t="s">
        <v>19</v>
      </c>
      <c r="B26" s="27"/>
      <c r="C26" s="223"/>
    </row>
    <row r="27" spans="1:63" x14ac:dyDescent="0.35">
      <c r="A27" s="181" t="s">
        <v>20</v>
      </c>
      <c r="B27" s="143"/>
      <c r="C27" s="223"/>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row>
    <row r="28" spans="1:63" x14ac:dyDescent="0.35">
      <c r="A28" s="181" t="s">
        <v>21</v>
      </c>
      <c r="B28" s="143"/>
      <c r="C28" s="223"/>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row>
    <row r="29" spans="1:63" x14ac:dyDescent="0.35">
      <c r="A29" s="141"/>
      <c r="B29" s="141"/>
      <c r="C29" s="146"/>
    </row>
    <row r="30" spans="1:63" x14ac:dyDescent="0.35">
      <c r="A30" s="23" t="s">
        <v>22</v>
      </c>
      <c r="B30" s="24"/>
      <c r="C30" s="25"/>
    </row>
    <row r="31" spans="1:63" x14ac:dyDescent="0.35">
      <c r="A31" s="28"/>
      <c r="B31" s="29"/>
      <c r="C31" s="30"/>
    </row>
    <row r="32" spans="1:63" x14ac:dyDescent="0.35">
      <c r="A32" s="142" t="s">
        <v>23</v>
      </c>
      <c r="B32" s="144"/>
      <c r="C32" s="225"/>
    </row>
    <row r="33" spans="1:3" x14ac:dyDescent="0.35">
      <c r="A33" s="142" t="s">
        <v>24</v>
      </c>
      <c r="B33" s="144"/>
      <c r="C33" s="225"/>
    </row>
    <row r="34" spans="1:3" ht="12.75" customHeight="1" x14ac:dyDescent="0.35">
      <c r="A34" s="142" t="s">
        <v>25</v>
      </c>
      <c r="B34" s="144"/>
      <c r="C34" s="225"/>
    </row>
    <row r="35" spans="1:3" ht="12.75" customHeight="1" x14ac:dyDescent="0.35">
      <c r="A35" s="142" t="s">
        <v>26</v>
      </c>
      <c r="B35" s="145"/>
      <c r="C35" s="226"/>
    </row>
    <row r="36" spans="1:3" x14ac:dyDescent="0.35">
      <c r="A36" s="142" t="s">
        <v>27</v>
      </c>
      <c r="B36" s="144"/>
      <c r="C36" s="227"/>
    </row>
    <row r="37" spans="1:3" x14ac:dyDescent="0.35">
      <c r="A37" s="28"/>
      <c r="B37" s="29"/>
      <c r="C37" s="30"/>
    </row>
    <row r="38" spans="1:3" x14ac:dyDescent="0.35">
      <c r="A38" s="142" t="s">
        <v>23</v>
      </c>
      <c r="B38" s="144"/>
      <c r="C38" s="225"/>
    </row>
    <row r="39" spans="1:3" x14ac:dyDescent="0.35">
      <c r="A39" s="142" t="s">
        <v>24</v>
      </c>
      <c r="B39" s="144"/>
      <c r="C39" s="225"/>
    </row>
    <row r="40" spans="1:3" x14ac:dyDescent="0.35">
      <c r="A40" s="142" t="s">
        <v>25</v>
      </c>
      <c r="B40" s="144"/>
      <c r="C40" s="225"/>
    </row>
    <row r="41" spans="1:3" x14ac:dyDescent="0.35">
      <c r="A41" s="142" t="s">
        <v>26</v>
      </c>
      <c r="B41" s="145"/>
      <c r="C41" s="226"/>
    </row>
    <row r="42" spans="1:3" x14ac:dyDescent="0.35">
      <c r="A42" s="142" t="s">
        <v>27</v>
      </c>
      <c r="B42" s="144"/>
      <c r="C42" s="227"/>
    </row>
    <row r="43" spans="1:3" x14ac:dyDescent="0.35">
      <c r="A43" s="141"/>
      <c r="B43" s="141"/>
      <c r="C43" s="141"/>
    </row>
    <row r="44" spans="1:3" x14ac:dyDescent="0.35">
      <c r="A44" s="188" t="s">
        <v>28</v>
      </c>
      <c r="B44" s="141"/>
      <c r="C44" s="141"/>
    </row>
    <row r="45" spans="1:3" x14ac:dyDescent="0.35">
      <c r="A45" s="188" t="s">
        <v>29</v>
      </c>
      <c r="B45" s="141"/>
      <c r="C45" s="141"/>
    </row>
    <row r="46" spans="1:3" x14ac:dyDescent="0.35">
      <c r="A46" s="188" t="s">
        <v>30</v>
      </c>
      <c r="B46" s="141"/>
      <c r="C46" s="141"/>
    </row>
    <row r="47" spans="1:3" x14ac:dyDescent="0.35">
      <c r="A47" s="141"/>
      <c r="B47" s="141"/>
      <c r="C47" s="141"/>
    </row>
    <row r="48" spans="1:3" ht="12.75" hidden="1" customHeight="1" x14ac:dyDescent="0.35">
      <c r="A48" s="182" t="s">
        <v>31</v>
      </c>
      <c r="B48" s="141" t="s">
        <v>32</v>
      </c>
      <c r="C48" s="141"/>
    </row>
    <row r="49" spans="1:3" ht="12.75" hidden="1" customHeight="1" x14ac:dyDescent="0.35">
      <c r="A49" s="182" t="s">
        <v>33</v>
      </c>
      <c r="B49" s="141" t="s">
        <v>34</v>
      </c>
      <c r="C49" s="141"/>
    </row>
    <row r="50" spans="1:3" ht="12.75" hidden="1" customHeight="1" x14ac:dyDescent="0.35">
      <c r="A50" s="182" t="s">
        <v>35</v>
      </c>
      <c r="B50" s="141" t="s">
        <v>36</v>
      </c>
      <c r="C50" s="141"/>
    </row>
    <row r="51" spans="1:3" x14ac:dyDescent="0.35">
      <c r="A51" s="141"/>
      <c r="B51" s="141"/>
      <c r="C51" s="141"/>
    </row>
  </sheetData>
  <dataValidations count="2">
    <dataValidation allowBlank="1" showInputMessage="1" showErrorMessage="1" prompt="Insert tester name and organization" sqref="C21:C22" xr:uid="{00000000-0002-0000-0000-000000000000}"/>
    <dataValidation allowBlank="1" showInputMessage="1" showErrorMessage="1" prompt="Insert City, State and address or building" sqref="C19" xr:uid="{00000000-0002-0000-0000-000001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45"/>
  <sheetViews>
    <sheetView tabSelected="1" topLeftCell="A4" zoomScale="90" zoomScaleNormal="90" workbookViewId="0">
      <selection activeCell="A30" sqref="A30:A31"/>
    </sheetView>
  </sheetViews>
  <sheetFormatPr defaultColWidth="11.453125" defaultRowHeight="14.5" x14ac:dyDescent="0.35"/>
  <cols>
    <col min="1" max="1" width="22.453125" style="105" customWidth="1"/>
    <col min="2" max="3" width="13" style="105" customWidth="1"/>
    <col min="4" max="5" width="11.453125" style="105" customWidth="1"/>
    <col min="6" max="6" width="13" style="105" customWidth="1"/>
    <col min="7" max="7" width="12.26953125" style="105" customWidth="1"/>
    <col min="8" max="9" width="11.453125" style="105" hidden="1" customWidth="1"/>
    <col min="10" max="11" width="11.453125" style="105" customWidth="1"/>
    <col min="12" max="12" width="5.453125" style="105" customWidth="1"/>
    <col min="13" max="13" width="9.7265625" style="105" customWidth="1"/>
    <col min="14" max="14" width="10.7265625" style="105" customWidth="1"/>
    <col min="15" max="15" width="11" style="105" customWidth="1"/>
    <col min="16" max="18" width="11.453125" style="105" customWidth="1"/>
    <col min="19" max="16384" width="11.453125" style="105"/>
  </cols>
  <sheetData>
    <row r="1" spans="1:18" ht="12.75" customHeight="1" x14ac:dyDescent="0.35">
      <c r="A1" s="147" t="s">
        <v>37</v>
      </c>
      <c r="B1" s="32"/>
      <c r="C1" s="32"/>
      <c r="D1" s="32"/>
      <c r="E1" s="32"/>
      <c r="F1" s="32"/>
      <c r="G1" s="32"/>
      <c r="H1" s="32"/>
      <c r="I1" s="32"/>
      <c r="J1" s="32"/>
      <c r="K1" s="32"/>
      <c r="L1" s="32"/>
      <c r="M1" s="32"/>
      <c r="N1" s="32"/>
      <c r="O1" s="32"/>
      <c r="P1" s="148"/>
    </row>
    <row r="2" spans="1:18" ht="19.5" customHeight="1" x14ac:dyDescent="0.35">
      <c r="A2" s="149" t="s">
        <v>38</v>
      </c>
      <c r="B2" s="106"/>
      <c r="C2" s="106"/>
      <c r="D2" s="106"/>
      <c r="E2" s="106"/>
      <c r="F2" s="106"/>
      <c r="G2" s="106"/>
      <c r="H2" s="106"/>
      <c r="I2" s="106"/>
      <c r="J2" s="106"/>
      <c r="K2" s="106"/>
      <c r="L2" s="106"/>
      <c r="M2" s="106"/>
      <c r="N2" s="106"/>
      <c r="O2" s="106"/>
      <c r="P2" s="107"/>
    </row>
    <row r="3" spans="1:18" ht="12.75" customHeight="1" x14ac:dyDescent="0.35">
      <c r="A3" s="150" t="s">
        <v>39</v>
      </c>
      <c r="B3" s="108"/>
      <c r="C3" s="108"/>
      <c r="D3" s="108"/>
      <c r="E3" s="108"/>
      <c r="F3" s="108"/>
      <c r="G3" s="108"/>
      <c r="H3" s="108"/>
      <c r="I3" s="108"/>
      <c r="J3" s="108"/>
      <c r="K3" s="108"/>
      <c r="L3" s="108"/>
      <c r="M3" s="108"/>
      <c r="N3" s="108"/>
      <c r="O3" s="108"/>
      <c r="P3" s="109"/>
    </row>
    <row r="4" spans="1:18" ht="12.75" customHeight="1" x14ac:dyDescent="0.35">
      <c r="A4" s="150"/>
      <c r="B4" s="108"/>
      <c r="C4" s="108"/>
      <c r="D4" s="108"/>
      <c r="E4" s="108"/>
      <c r="F4" s="108"/>
      <c r="G4" s="108"/>
      <c r="H4" s="108"/>
      <c r="I4" s="108"/>
      <c r="J4" s="108"/>
      <c r="K4" s="108"/>
      <c r="L4" s="108"/>
      <c r="M4" s="108"/>
      <c r="N4" s="108"/>
      <c r="O4" s="108"/>
      <c r="P4" s="109"/>
    </row>
    <row r="5" spans="1:18" ht="12.75" customHeight="1" x14ac:dyDescent="0.35">
      <c r="A5" s="150" t="s">
        <v>40</v>
      </c>
      <c r="B5" s="108"/>
      <c r="C5" s="108"/>
      <c r="D5" s="108"/>
      <c r="E5" s="108"/>
      <c r="F5" s="108"/>
      <c r="G5" s="108"/>
      <c r="H5" s="108"/>
      <c r="I5" s="108"/>
      <c r="J5" s="108"/>
      <c r="K5" s="108"/>
      <c r="L5" s="108"/>
      <c r="M5" s="108"/>
      <c r="N5" s="108"/>
      <c r="O5" s="108"/>
      <c r="P5" s="109"/>
    </row>
    <row r="6" spans="1:18" ht="12.75" customHeight="1" x14ac:dyDescent="0.35">
      <c r="A6" s="150" t="s">
        <v>41</v>
      </c>
      <c r="B6" s="108"/>
      <c r="C6" s="108"/>
      <c r="D6" s="108"/>
      <c r="E6" s="108"/>
      <c r="F6" s="108"/>
      <c r="G6" s="108"/>
      <c r="H6" s="108"/>
      <c r="I6" s="108"/>
      <c r="J6" s="108"/>
      <c r="K6" s="108"/>
      <c r="L6" s="108"/>
      <c r="M6" s="108"/>
      <c r="N6" s="108"/>
      <c r="O6" s="108"/>
      <c r="P6" s="109"/>
    </row>
    <row r="7" spans="1:18" ht="12.75" customHeight="1" x14ac:dyDescent="0.35">
      <c r="A7" s="151"/>
      <c r="B7" s="110"/>
      <c r="C7" s="110"/>
      <c r="D7" s="110"/>
      <c r="E7" s="110"/>
      <c r="F7" s="110"/>
      <c r="G7" s="110"/>
      <c r="H7" s="110"/>
      <c r="I7" s="110"/>
      <c r="J7" s="110"/>
      <c r="K7" s="110"/>
      <c r="L7" s="110"/>
      <c r="M7" s="110"/>
      <c r="N7" s="110"/>
      <c r="O7" s="110"/>
      <c r="P7" s="111"/>
    </row>
    <row r="8" spans="1:18" ht="12.75" customHeight="1" x14ac:dyDescent="0.35">
      <c r="A8" s="112"/>
      <c r="B8" s="113"/>
      <c r="C8" s="113"/>
      <c r="D8" s="113"/>
      <c r="E8" s="113"/>
      <c r="F8" s="113"/>
      <c r="G8" s="113"/>
      <c r="H8" s="113"/>
      <c r="I8" s="113"/>
      <c r="J8" s="113"/>
      <c r="K8" s="113"/>
      <c r="L8" s="113"/>
      <c r="M8" s="113"/>
      <c r="N8" s="113"/>
      <c r="O8" s="113"/>
      <c r="P8" s="114"/>
      <c r="Q8" s="115"/>
      <c r="R8" s="115"/>
    </row>
    <row r="9" spans="1:18" ht="12.75" customHeight="1" x14ac:dyDescent="0.35">
      <c r="A9" s="116"/>
      <c r="B9" s="152" t="s">
        <v>42</v>
      </c>
      <c r="C9" s="153"/>
      <c r="D9" s="153"/>
      <c r="E9" s="153"/>
      <c r="F9" s="153"/>
      <c r="G9" s="154"/>
      <c r="H9" s="176"/>
      <c r="I9" s="176"/>
      <c r="J9" s="176"/>
      <c r="K9" s="176"/>
      <c r="L9" s="176"/>
      <c r="M9" s="176"/>
      <c r="N9" s="176"/>
      <c r="O9" s="176"/>
      <c r="P9" s="117"/>
      <c r="Q9" s="115"/>
      <c r="R9" s="115"/>
    </row>
    <row r="10" spans="1:18" ht="12.75" customHeight="1" x14ac:dyDescent="0.35">
      <c r="A10" s="116"/>
      <c r="B10" s="155" t="s">
        <v>43</v>
      </c>
      <c r="C10" s="156"/>
      <c r="D10" s="156"/>
      <c r="E10" s="156"/>
      <c r="F10" s="156"/>
      <c r="G10" s="157"/>
      <c r="H10" s="176"/>
      <c r="I10" s="176"/>
      <c r="J10" s="176"/>
      <c r="K10" s="176"/>
      <c r="L10" s="176"/>
      <c r="M10" s="176"/>
      <c r="N10" s="176"/>
      <c r="O10" s="176"/>
      <c r="P10" s="117"/>
      <c r="Q10" s="115"/>
      <c r="R10" s="115"/>
    </row>
    <row r="11" spans="1:18" ht="12.75" customHeight="1" x14ac:dyDescent="0.35">
      <c r="A11" s="262" t="s">
        <v>44</v>
      </c>
      <c r="B11" s="119" t="s">
        <v>45</v>
      </c>
      <c r="C11" s="158"/>
      <c r="D11" s="159"/>
      <c r="E11" s="159"/>
      <c r="F11" s="159"/>
      <c r="G11" s="160"/>
      <c r="H11" s="176"/>
      <c r="I11" s="176"/>
      <c r="J11" s="176"/>
      <c r="K11" s="120" t="s">
        <v>46</v>
      </c>
      <c r="L11" s="161"/>
      <c r="M11" s="161"/>
      <c r="N11" s="161"/>
      <c r="O11" s="162"/>
      <c r="P11" s="117"/>
      <c r="Q11" s="115"/>
      <c r="R11" s="115"/>
    </row>
    <row r="12" spans="1:18" ht="36" x14ac:dyDescent="0.35">
      <c r="A12" s="262"/>
      <c r="B12" s="121" t="s">
        <v>47</v>
      </c>
      <c r="C12" s="122" t="s">
        <v>48</v>
      </c>
      <c r="D12" s="122" t="s">
        <v>49</v>
      </c>
      <c r="E12" s="122" t="s">
        <v>50</v>
      </c>
      <c r="F12" s="122" t="s">
        <v>51</v>
      </c>
      <c r="G12" s="123" t="s">
        <v>52</v>
      </c>
      <c r="H12" s="176"/>
      <c r="I12" s="176"/>
      <c r="J12" s="176"/>
      <c r="K12" s="124" t="s">
        <v>53</v>
      </c>
      <c r="L12" s="33"/>
      <c r="M12" s="125" t="s">
        <v>54</v>
      </c>
      <c r="N12" s="125" t="s">
        <v>55</v>
      </c>
      <c r="O12" s="126" t="s">
        <v>56</v>
      </c>
      <c r="P12" s="117"/>
      <c r="Q12" s="115"/>
      <c r="R12" s="115"/>
    </row>
    <row r="13" spans="1:18" ht="12.75" customHeight="1" x14ac:dyDescent="0.35">
      <c r="A13" s="118"/>
      <c r="B13" s="163">
        <f>COUNTIF('Gen Test Cases'!I3:I314,"Pass")+COUNTIF('DB2 v11 Test Cases'!J3:J204,"Pass")</f>
        <v>0</v>
      </c>
      <c r="C13" s="164">
        <f>COUNTIF('Gen Test Cases'!I3:I314,"Fail")+COUNTIF('DB2 v11 Test Cases'!J3:J204,"Fail")</f>
        <v>0</v>
      </c>
      <c r="D13" s="163">
        <f>COUNTIF('Gen Test Cases'!I3:I314,"Info")+COUNTIF('DB2 v11 Test Cases'!J3:J204,"Info")</f>
        <v>0</v>
      </c>
      <c r="E13" s="164">
        <f>COUNTIF('Gen Test Cases'!I3:I314,"N/A")+COUNTIF('DB2 v11 Test Cases'!J3:J204,"N/A")</f>
        <v>0</v>
      </c>
      <c r="F13" s="163">
        <f>B13+C13</f>
        <v>0</v>
      </c>
      <c r="G13" s="165">
        <f>D25/100</f>
        <v>0</v>
      </c>
      <c r="H13" s="176"/>
      <c r="I13" s="176"/>
      <c r="J13" s="176"/>
      <c r="K13" s="128" t="s">
        <v>57</v>
      </c>
      <c r="L13" s="129"/>
      <c r="M13" s="130">
        <f>COUNTA('Gen Test Cases'!I3:I314)+COUNTA('DB2 v11 Test Cases'!J3:J204)</f>
        <v>0</v>
      </c>
      <c r="N13" s="130">
        <f>O13-M13</f>
        <v>227</v>
      </c>
      <c r="O13" s="131">
        <f>COUNTA('Gen Test Cases'!A3:A314)+COUNTA('DB2 v11 Test Cases'!A3:A204)</f>
        <v>227</v>
      </c>
      <c r="P13" s="117"/>
      <c r="Q13" s="115"/>
      <c r="R13" s="115"/>
    </row>
    <row r="14" spans="1:18" ht="12.75" customHeight="1" x14ac:dyDescent="0.35">
      <c r="A14" s="118"/>
      <c r="B14" s="177"/>
      <c r="C14" s="176"/>
      <c r="D14" s="176"/>
      <c r="E14" s="176"/>
      <c r="F14" s="176"/>
      <c r="G14" s="176"/>
      <c r="H14" s="176"/>
      <c r="I14" s="176"/>
      <c r="J14" s="176"/>
      <c r="K14" s="178"/>
      <c r="L14" s="178"/>
      <c r="M14" s="178"/>
      <c r="N14" s="178"/>
      <c r="O14" s="178"/>
      <c r="P14" s="117"/>
      <c r="Q14" s="115"/>
      <c r="R14" s="115"/>
    </row>
    <row r="15" spans="1:18" ht="12.75" customHeight="1" x14ac:dyDescent="0.35">
      <c r="A15" s="118"/>
      <c r="B15" s="166" t="s">
        <v>58</v>
      </c>
      <c r="C15" s="167"/>
      <c r="D15" s="167"/>
      <c r="E15" s="167"/>
      <c r="F15" s="167"/>
      <c r="G15" s="168"/>
      <c r="H15" s="176"/>
      <c r="I15" s="176"/>
      <c r="J15" s="176"/>
      <c r="K15" s="178"/>
      <c r="L15" s="178"/>
      <c r="M15" s="178"/>
      <c r="N15" s="178"/>
      <c r="O15" s="178"/>
      <c r="P15" s="117"/>
      <c r="Q15" s="115"/>
      <c r="R15" s="115"/>
    </row>
    <row r="16" spans="1:18" ht="12.75" customHeight="1" x14ac:dyDescent="0.35">
      <c r="A16" s="132"/>
      <c r="B16" s="133" t="s">
        <v>59</v>
      </c>
      <c r="C16" s="133" t="s">
        <v>60</v>
      </c>
      <c r="D16" s="133" t="s">
        <v>61</v>
      </c>
      <c r="E16" s="133" t="s">
        <v>62</v>
      </c>
      <c r="F16" s="133" t="s">
        <v>50</v>
      </c>
      <c r="G16" s="133" t="s">
        <v>63</v>
      </c>
      <c r="H16" s="134" t="s">
        <v>64</v>
      </c>
      <c r="I16" s="134" t="s">
        <v>65</v>
      </c>
      <c r="J16" s="176"/>
      <c r="K16" s="179"/>
      <c r="L16" s="179"/>
      <c r="M16" s="179"/>
      <c r="N16" s="179"/>
      <c r="O16" s="179"/>
      <c r="P16" s="117"/>
      <c r="Q16" s="115"/>
      <c r="R16" s="115"/>
    </row>
    <row r="17" spans="1:18" ht="12.75" customHeight="1" x14ac:dyDescent="0.35">
      <c r="A17" s="132"/>
      <c r="B17" s="135">
        <v>8</v>
      </c>
      <c r="C17" s="136">
        <f>COUNTIF('Gen Test Cases'!AA:AA,B17)+COUNTIF('DB2 v11 Test Cases'!AA:AA,B17)</f>
        <v>0</v>
      </c>
      <c r="D17" s="127">
        <f>COUNTIFS('Gen Test Cases'!AA:AA,B17,'Gen Test Cases'!I:I,$D$16)+COUNTIFS('DB2 v11 Test Cases'!AA:AA,B17,'DB2 v11 Test Cases'!J:J,$D$16)</f>
        <v>0</v>
      </c>
      <c r="E17" s="127">
        <f>COUNTIFS('Gen Test Cases'!AA:AA,B17,'Gen Test Cases'!I:I,$E$16)+COUNTIFS('DB2 v11 Test Cases'!AA:AA,B17,'DB2 v11 Test Cases'!J:J,$D$16)</f>
        <v>0</v>
      </c>
      <c r="F17" s="127">
        <f>COUNTIFS('Gen Test Cases'!AA:AA,B17,'Gen Test Cases'!I:I,$F$16)+COUNTIFS('DB2 v11 Test Cases'!AA:AA,B17,'DB2 v11 Test Cases'!J:J,$D$16)</f>
        <v>0</v>
      </c>
      <c r="G17" s="169">
        <v>1500</v>
      </c>
      <c r="H17" s="176">
        <f t="shared" ref="H17:H24" si="0">(C17-F17)*(G17)</f>
        <v>0</v>
      </c>
      <c r="I17" s="176">
        <f t="shared" ref="I17:I24" si="1">D17*G17</f>
        <v>0</v>
      </c>
      <c r="J17" s="170">
        <f>D13+N13</f>
        <v>227</v>
      </c>
      <c r="K17" s="171" t="str">
        <f>"WARNING: THERE IS AT LEAST ONE TEST CASE WITH"</f>
        <v>WARNING: THERE IS AT LEAST ONE TEST CASE WITH</v>
      </c>
      <c r="L17" s="176"/>
      <c r="M17" s="176"/>
      <c r="N17" s="176"/>
      <c r="O17" s="176"/>
      <c r="P17" s="117"/>
      <c r="Q17" s="115"/>
      <c r="R17" s="115"/>
    </row>
    <row r="18" spans="1:18" ht="12.75" customHeight="1" x14ac:dyDescent="0.35">
      <c r="A18" s="132"/>
      <c r="B18" s="135">
        <v>7</v>
      </c>
      <c r="C18" s="136">
        <f>COUNTIF('Gen Test Cases'!AA:AA,B18)+COUNTIF('DB2 v11 Test Cases'!AA:AA,B18)</f>
        <v>5</v>
      </c>
      <c r="D18" s="127">
        <f>COUNTIFS('Gen Test Cases'!AA:AA,B18,'Gen Test Cases'!I:I,$D$16)+COUNTIFS('DB2 v11 Test Cases'!AA:AA,B18,'DB2 v11 Test Cases'!J:J,$D$16)</f>
        <v>0</v>
      </c>
      <c r="E18" s="127">
        <f>COUNTIFS('Gen Test Cases'!AA:AA,B18,'Gen Test Cases'!I:I,$E$16)+COUNTIFS('DB2 v11 Test Cases'!AA:AA,B18,'DB2 v11 Test Cases'!J:J,$D$16)</f>
        <v>0</v>
      </c>
      <c r="F18" s="127">
        <f>COUNTIFS('Gen Test Cases'!AA:AA,B18,'Gen Test Cases'!I:I,$F$16)+COUNTIFS('DB2 v11 Test Cases'!AA:AA,B18,'DB2 v11 Test Cases'!J:J,$D$16)</f>
        <v>0</v>
      </c>
      <c r="G18" s="169">
        <v>750</v>
      </c>
      <c r="H18" s="176">
        <f t="shared" si="0"/>
        <v>3750</v>
      </c>
      <c r="I18" s="176">
        <f t="shared" si="1"/>
        <v>0</v>
      </c>
      <c r="K18" s="171" t="str">
        <f>"AN 'INFO' OR BLANK STATUS (SEE ABOVE)"</f>
        <v>AN 'INFO' OR BLANK STATUS (SEE ABOVE)</v>
      </c>
      <c r="L18" s="176"/>
      <c r="M18" s="176"/>
      <c r="N18" s="176"/>
      <c r="O18" s="176"/>
      <c r="P18" s="117"/>
      <c r="Q18" s="115"/>
      <c r="R18" s="115"/>
    </row>
    <row r="19" spans="1:18" ht="12.75" customHeight="1" x14ac:dyDescent="0.35">
      <c r="A19" s="132"/>
      <c r="B19" s="135">
        <v>6</v>
      </c>
      <c r="C19" s="136">
        <f>COUNTIF('Gen Test Cases'!AA:AA,B19)+COUNTIF('DB2 v11 Test Cases'!AA:AA,B19)</f>
        <v>15</v>
      </c>
      <c r="D19" s="127">
        <f>COUNTIFS('Gen Test Cases'!AA:AA,B19,'Gen Test Cases'!I:I,$D$16)+COUNTIFS('DB2 v11 Test Cases'!AA:AA,B19,'DB2 v11 Test Cases'!J:J,$D$16)</f>
        <v>0</v>
      </c>
      <c r="E19" s="127">
        <f>COUNTIFS('Gen Test Cases'!AA:AA,B19,'Gen Test Cases'!I:I,$E$16)+COUNTIFS('DB2 v11 Test Cases'!AA:AA,B19,'DB2 v11 Test Cases'!J:J,$D$16)</f>
        <v>0</v>
      </c>
      <c r="F19" s="127">
        <f>COUNTIFS('Gen Test Cases'!AA:AA,B19,'Gen Test Cases'!I:I,$F$16)+COUNTIFS('DB2 v11 Test Cases'!AA:AA,B19,'DB2 v11 Test Cases'!J:J,$D$16)</f>
        <v>0</v>
      </c>
      <c r="G19" s="169">
        <v>100</v>
      </c>
      <c r="H19" s="176">
        <f t="shared" si="0"/>
        <v>1500</v>
      </c>
      <c r="I19" s="176">
        <f t="shared" si="1"/>
        <v>0</v>
      </c>
      <c r="L19" s="176"/>
      <c r="M19" s="176"/>
      <c r="N19" s="176"/>
      <c r="O19" s="176"/>
      <c r="P19" s="117"/>
      <c r="Q19" s="115"/>
      <c r="R19" s="115"/>
    </row>
    <row r="20" spans="1:18" ht="12.75" customHeight="1" x14ac:dyDescent="0.35">
      <c r="A20" s="132"/>
      <c r="B20" s="135">
        <v>5</v>
      </c>
      <c r="C20" s="136">
        <f>COUNTIF('Gen Test Cases'!AA:AA,B20)+COUNTIF('DB2 v11 Test Cases'!AA:AA,B20)</f>
        <v>157</v>
      </c>
      <c r="D20" s="127">
        <f>COUNTIFS('Gen Test Cases'!AA:AA,B20,'Gen Test Cases'!I:I,$D$16)+COUNTIFS('DB2 v11 Test Cases'!AA:AA,B20,'DB2 v11 Test Cases'!J:J,$D$16)</f>
        <v>0</v>
      </c>
      <c r="E20" s="127">
        <f>COUNTIFS('Gen Test Cases'!AA:AA,B20,'Gen Test Cases'!I:I,$E$16)+COUNTIFS('DB2 v11 Test Cases'!AA:AA,B20,'DB2 v11 Test Cases'!J:J,$D$16)</f>
        <v>0</v>
      </c>
      <c r="F20" s="127">
        <f>COUNTIFS('Gen Test Cases'!AA:AA,B20,'Gen Test Cases'!I:I,$F$16)+COUNTIFS('DB2 v11 Test Cases'!AA:AA,B20,'DB2 v11 Test Cases'!J:J,$D$16)</f>
        <v>0</v>
      </c>
      <c r="G20" s="169">
        <v>50</v>
      </c>
      <c r="H20" s="176">
        <f t="shared" si="0"/>
        <v>7850</v>
      </c>
      <c r="I20" s="176">
        <f t="shared" si="1"/>
        <v>0</v>
      </c>
      <c r="L20" s="176"/>
      <c r="M20" s="176"/>
      <c r="N20" s="176"/>
      <c r="O20" s="176"/>
      <c r="P20" s="117"/>
      <c r="Q20" s="115"/>
      <c r="R20" s="115"/>
    </row>
    <row r="21" spans="1:18" ht="12.75" customHeight="1" x14ac:dyDescent="0.35">
      <c r="A21" s="132"/>
      <c r="B21" s="135">
        <v>4</v>
      </c>
      <c r="C21" s="136">
        <f>COUNTIF('Gen Test Cases'!AA:AA,B21)+COUNTIF('DB2 v11 Test Cases'!AA:AA,B21)</f>
        <v>27</v>
      </c>
      <c r="D21" s="127">
        <f>COUNTIFS('Gen Test Cases'!AA:AA,B21,'Gen Test Cases'!I:I,$D$16)+COUNTIFS('DB2 v11 Test Cases'!AA:AA,B21,'DB2 v11 Test Cases'!J:J,$D$16)</f>
        <v>0</v>
      </c>
      <c r="E21" s="127">
        <f>COUNTIFS('Gen Test Cases'!AA:AA,B21,'Gen Test Cases'!I:I,$E$16)+COUNTIFS('DB2 v11 Test Cases'!AA:AA,B21,'DB2 v11 Test Cases'!J:J,$D$16)</f>
        <v>0</v>
      </c>
      <c r="F21" s="127">
        <f>COUNTIFS('Gen Test Cases'!AA:AA,B21,'Gen Test Cases'!I:I,$F$16)+COUNTIFS('DB2 v11 Test Cases'!AA:AA,B21,'DB2 v11 Test Cases'!J:J,$D$16)</f>
        <v>0</v>
      </c>
      <c r="G21" s="169">
        <v>10</v>
      </c>
      <c r="H21" s="176">
        <f t="shared" si="0"/>
        <v>270</v>
      </c>
      <c r="I21" s="176">
        <f t="shared" si="1"/>
        <v>0</v>
      </c>
      <c r="J21" s="170">
        <f>SUMPRODUCT(--ISERROR('Gen Test Cases'!AA3:AA302))+SUMPRODUCT(--ISERROR(#REF!))</f>
        <v>6</v>
      </c>
      <c r="K21" s="171" t="str">
        <f>"WARNING: THERE IS AT LEAST ONE TEST CASE WITH"</f>
        <v>WARNING: THERE IS AT LEAST ONE TEST CASE WITH</v>
      </c>
      <c r="L21" s="176"/>
      <c r="M21" s="176"/>
      <c r="N21" s="176"/>
      <c r="O21" s="176"/>
      <c r="P21" s="117"/>
      <c r="Q21" s="115"/>
      <c r="R21" s="115"/>
    </row>
    <row r="22" spans="1:18" ht="12.75" customHeight="1" x14ac:dyDescent="0.35">
      <c r="A22" s="132"/>
      <c r="B22" s="135">
        <v>3</v>
      </c>
      <c r="C22" s="136">
        <f>COUNTIF('Gen Test Cases'!AA:AA,B22)+COUNTIF('DB2 v11 Test Cases'!AA:AA,B22)</f>
        <v>2</v>
      </c>
      <c r="D22" s="127">
        <f>COUNTIFS('Gen Test Cases'!AA:AA,B22,'Gen Test Cases'!I:I,$D$16)+COUNTIFS('DB2 v11 Test Cases'!AA:AA,B22,'DB2 v11 Test Cases'!J:J,$D$16)</f>
        <v>0</v>
      </c>
      <c r="E22" s="127">
        <f>COUNTIFS('Gen Test Cases'!AA:AA,B22,'Gen Test Cases'!I:I,$E$16)+COUNTIFS('DB2 v11 Test Cases'!AA:AA,B22,'DB2 v11 Test Cases'!J:J,$D$16)</f>
        <v>0</v>
      </c>
      <c r="F22" s="127">
        <f>COUNTIFS('Gen Test Cases'!AA:AA,B22,'Gen Test Cases'!I:I,$F$16)+COUNTIFS('DB2 v11 Test Cases'!AA:AA,B22,'DB2 v11 Test Cases'!J:J,$D$16)</f>
        <v>0</v>
      </c>
      <c r="G22" s="169">
        <v>5</v>
      </c>
      <c r="H22" s="176">
        <f t="shared" si="0"/>
        <v>10</v>
      </c>
      <c r="I22" s="176">
        <f t="shared" si="1"/>
        <v>0</v>
      </c>
      <c r="J22" s="172"/>
      <c r="K22" s="171" t="str">
        <f>"MULTIPLE OR INVALID ISSUE CODES (SEE TEST CASES TABS)"</f>
        <v>MULTIPLE OR INVALID ISSUE CODES (SEE TEST CASES TABS)</v>
      </c>
      <c r="L22" s="176"/>
      <c r="M22" s="176"/>
      <c r="N22" s="176"/>
      <c r="O22" s="176"/>
      <c r="P22" s="117"/>
      <c r="Q22" s="115"/>
      <c r="R22" s="115"/>
    </row>
    <row r="23" spans="1:18" ht="12.75" customHeight="1" x14ac:dyDescent="0.35">
      <c r="A23" s="132"/>
      <c r="B23" s="135">
        <v>2</v>
      </c>
      <c r="C23" s="136">
        <f>COUNTIF('Gen Test Cases'!AA:AA,B23)+COUNTIF('DB2 v11 Test Cases'!AA:AA,B23)</f>
        <v>9</v>
      </c>
      <c r="D23" s="127">
        <f>COUNTIFS('Gen Test Cases'!AA:AA,B23,'Gen Test Cases'!I:I,$D$16)+COUNTIFS('DB2 v11 Test Cases'!AA:AA,B23,'DB2 v11 Test Cases'!J:J,$D$16)</f>
        <v>0</v>
      </c>
      <c r="E23" s="127">
        <f>COUNTIFS('Gen Test Cases'!AA:AA,B23,'Gen Test Cases'!I:I,$E$16)+COUNTIFS('DB2 v11 Test Cases'!AA:AA,B23,'DB2 v11 Test Cases'!J:J,$D$16)</f>
        <v>0</v>
      </c>
      <c r="F23" s="127">
        <f>COUNTIFS('Gen Test Cases'!AA:AA,B23,'Gen Test Cases'!I:I,$F$16)+COUNTIFS('DB2 v11 Test Cases'!AA:AA,B23,'DB2 v11 Test Cases'!J:J,$D$16)</f>
        <v>0</v>
      </c>
      <c r="G23" s="169">
        <v>2</v>
      </c>
      <c r="H23" s="176">
        <f t="shared" si="0"/>
        <v>18</v>
      </c>
      <c r="I23" s="176">
        <f t="shared" si="1"/>
        <v>0</v>
      </c>
      <c r="J23" s="176"/>
      <c r="K23" s="176"/>
      <c r="L23" s="176"/>
      <c r="M23" s="176"/>
      <c r="N23" s="176"/>
      <c r="O23" s="176"/>
      <c r="P23" s="117"/>
      <c r="Q23" s="115"/>
      <c r="R23" s="115"/>
    </row>
    <row r="24" spans="1:18" ht="12.75" customHeight="1" x14ac:dyDescent="0.35">
      <c r="A24" s="132"/>
      <c r="B24" s="135">
        <v>1</v>
      </c>
      <c r="C24" s="136">
        <f>COUNTIF('Gen Test Cases'!AA:AA,B24)+COUNTIF('DB2 v11 Test Cases'!AA:AA,B24)</f>
        <v>0</v>
      </c>
      <c r="D24" s="127">
        <f>COUNTIFS('Gen Test Cases'!AA:AA,B24,'Gen Test Cases'!I:I,$D$16)+COUNTIFS('DB2 v11 Test Cases'!AA:AA,B24,'DB2 v11 Test Cases'!J:J,$D$16)</f>
        <v>0</v>
      </c>
      <c r="E24" s="127">
        <f>COUNTIFS('Gen Test Cases'!AA:AA,B24,'Gen Test Cases'!I:I,$E$16)+COUNTIFS('DB2 v11 Test Cases'!AA:AA,B24,'DB2 v11 Test Cases'!J:J,$D$16)</f>
        <v>0</v>
      </c>
      <c r="F24" s="127">
        <f>COUNTIFS('Gen Test Cases'!AA:AA,B24,'Gen Test Cases'!I:I,$F$16)+COUNTIFS('DB2 v11 Test Cases'!AA:AA,B24,'DB2 v11 Test Cases'!J:J,$D$16)</f>
        <v>0</v>
      </c>
      <c r="G24" s="169">
        <v>1</v>
      </c>
      <c r="H24" s="176">
        <f t="shared" si="0"/>
        <v>0</v>
      </c>
      <c r="I24" s="176">
        <f t="shared" si="1"/>
        <v>0</v>
      </c>
      <c r="J24" s="176"/>
      <c r="K24" s="176"/>
      <c r="L24" s="176"/>
      <c r="M24" s="176"/>
      <c r="N24" s="176"/>
      <c r="O24" s="176"/>
      <c r="P24" s="117"/>
      <c r="Q24" s="115"/>
      <c r="R24" s="115"/>
    </row>
    <row r="25" spans="1:18" ht="12.75" hidden="1" customHeight="1" x14ac:dyDescent="0.35">
      <c r="A25" s="132"/>
      <c r="B25" s="173" t="s">
        <v>66</v>
      </c>
      <c r="C25" s="174"/>
      <c r="D25" s="175">
        <f>SUM(I17:I24)/SUM(H17:H24)*100</f>
        <v>0</v>
      </c>
      <c r="E25" s="176"/>
      <c r="F25" s="176"/>
      <c r="G25" s="176"/>
      <c r="H25" s="176"/>
      <c r="I25" s="176"/>
      <c r="J25" s="176"/>
      <c r="K25" s="176"/>
      <c r="L25" s="176"/>
      <c r="M25" s="176"/>
      <c r="N25" s="176"/>
      <c r="O25" s="176"/>
      <c r="P25" s="117"/>
      <c r="Q25" s="115"/>
      <c r="R25" s="115"/>
    </row>
    <row r="26" spans="1:18" ht="12.75" customHeight="1" x14ac:dyDescent="0.35">
      <c r="A26" s="137"/>
      <c r="B26" s="138"/>
      <c r="C26" s="138"/>
      <c r="D26" s="138"/>
      <c r="E26" s="138"/>
      <c r="F26" s="138"/>
      <c r="G26" s="138"/>
      <c r="H26" s="138"/>
      <c r="I26" s="138"/>
      <c r="J26" s="138"/>
      <c r="K26" s="139"/>
      <c r="L26" s="139"/>
      <c r="M26" s="139"/>
      <c r="N26" s="139"/>
      <c r="O26" s="139"/>
      <c r="P26" s="140"/>
      <c r="Q26" s="115"/>
      <c r="R26" s="115"/>
    </row>
    <row r="27" spans="1:18" ht="12.75" customHeight="1" x14ac:dyDescent="0.35">
      <c r="A27" s="112"/>
      <c r="B27" s="113"/>
      <c r="C27" s="113"/>
      <c r="D27" s="113"/>
      <c r="E27" s="113"/>
      <c r="F27" s="113"/>
      <c r="G27" s="113"/>
      <c r="H27" s="113"/>
      <c r="I27" s="113"/>
      <c r="J27" s="113"/>
      <c r="K27" s="113"/>
      <c r="L27" s="113"/>
      <c r="M27" s="113"/>
      <c r="N27" s="113"/>
      <c r="O27" s="113"/>
      <c r="P27" s="114"/>
      <c r="Q27" s="115"/>
      <c r="R27" s="115"/>
    </row>
    <row r="28" spans="1:18" ht="12.75" customHeight="1" x14ac:dyDescent="0.35">
      <c r="A28" s="116"/>
      <c r="B28" s="152" t="s">
        <v>67</v>
      </c>
      <c r="C28" s="153"/>
      <c r="D28" s="153"/>
      <c r="E28" s="153"/>
      <c r="F28" s="153"/>
      <c r="G28" s="154"/>
      <c r="H28" s="176"/>
      <c r="I28" s="176"/>
      <c r="J28" s="176"/>
      <c r="K28" s="176"/>
      <c r="L28" s="176"/>
      <c r="M28" s="176"/>
      <c r="N28" s="176"/>
      <c r="O28" s="176"/>
      <c r="P28" s="117"/>
      <c r="Q28" s="115"/>
      <c r="R28" s="115"/>
    </row>
    <row r="29" spans="1:18" ht="12.75" customHeight="1" x14ac:dyDescent="0.35">
      <c r="A29" s="116"/>
      <c r="B29" s="155" t="s">
        <v>43</v>
      </c>
      <c r="C29" s="156"/>
      <c r="D29" s="156"/>
      <c r="E29" s="156"/>
      <c r="F29" s="156"/>
      <c r="G29" s="157"/>
      <c r="H29" s="176"/>
      <c r="I29" s="176"/>
      <c r="J29" s="176"/>
      <c r="K29" s="176"/>
      <c r="L29" s="176"/>
      <c r="M29" s="176"/>
      <c r="N29" s="176"/>
      <c r="O29" s="176"/>
      <c r="P29" s="117"/>
      <c r="Q29" s="115"/>
      <c r="R29" s="115"/>
    </row>
    <row r="30" spans="1:18" ht="12.75" customHeight="1" x14ac:dyDescent="0.35">
      <c r="A30" s="262" t="s">
        <v>68</v>
      </c>
      <c r="B30" s="119" t="s">
        <v>45</v>
      </c>
      <c r="C30" s="158"/>
      <c r="D30" s="159"/>
      <c r="E30" s="159"/>
      <c r="F30" s="159"/>
      <c r="G30" s="160"/>
      <c r="H30" s="176"/>
      <c r="I30" s="176"/>
      <c r="J30" s="176"/>
      <c r="K30" s="120" t="s">
        <v>46</v>
      </c>
      <c r="L30" s="161"/>
      <c r="M30" s="161"/>
      <c r="N30" s="161"/>
      <c r="O30" s="162"/>
      <c r="P30" s="117"/>
      <c r="Q30" s="115"/>
      <c r="R30" s="115"/>
    </row>
    <row r="31" spans="1:18" ht="36" x14ac:dyDescent="0.35">
      <c r="A31" s="262"/>
      <c r="B31" s="121" t="s">
        <v>47</v>
      </c>
      <c r="C31" s="122" t="s">
        <v>48</v>
      </c>
      <c r="D31" s="122" t="s">
        <v>49</v>
      </c>
      <c r="E31" s="122" t="s">
        <v>50</v>
      </c>
      <c r="F31" s="122" t="s">
        <v>51</v>
      </c>
      <c r="G31" s="123" t="s">
        <v>52</v>
      </c>
      <c r="H31" s="176"/>
      <c r="I31" s="176"/>
      <c r="J31" s="176"/>
      <c r="K31" s="124" t="s">
        <v>53</v>
      </c>
      <c r="L31" s="33"/>
      <c r="M31" s="125" t="s">
        <v>54</v>
      </c>
      <c r="N31" s="125" t="s">
        <v>55</v>
      </c>
      <c r="O31" s="126" t="s">
        <v>56</v>
      </c>
      <c r="P31" s="117"/>
      <c r="Q31" s="115"/>
      <c r="R31" s="115"/>
    </row>
    <row r="32" spans="1:18" ht="12.75" customHeight="1" x14ac:dyDescent="0.35">
      <c r="A32" s="118"/>
      <c r="B32" s="163">
        <f>COUNTIF('Gen Test Cases'!I3:I333,"Pass")+COUNTIF('DB2 v13 for z_OS Test Cases '!J3:J80,"Pass")</f>
        <v>0</v>
      </c>
      <c r="C32" s="164">
        <f>COUNTIF('Gen Test Cases'!I3:I333,"Fail")+COUNTIF('DB2 v13 for z_OS Test Cases '!J3:J80,"Fail")</f>
        <v>0</v>
      </c>
      <c r="D32" s="163">
        <f>COUNTIF('Gen Test Cases'!I3:I333,"Info")+COUNTIF('DB2 v13 for z_OS Test Cases '!J3:J80,"Info")</f>
        <v>0</v>
      </c>
      <c r="E32" s="164">
        <f>COUNTIF('Gen Test Cases'!I3:I333,"N/A")+COUNTIF('DB2 v13 for z_OS Test Cases '!J3:J80,"N/A")</f>
        <v>0</v>
      </c>
      <c r="F32" s="163">
        <f>B32+C32</f>
        <v>0</v>
      </c>
      <c r="G32" s="165">
        <f>D44/100</f>
        <v>0</v>
      </c>
      <c r="H32" s="176"/>
      <c r="I32" s="176"/>
      <c r="J32" s="176"/>
      <c r="K32" s="128" t="s">
        <v>57</v>
      </c>
      <c r="L32" s="129"/>
      <c r="M32" s="130">
        <f>COUNTA('Gen Test Cases'!I3:I333)+COUNTA('DB2 v13 for z_OS Test Cases '!J3:J80)</f>
        <v>0</v>
      </c>
      <c r="N32" s="130">
        <f>O32-M32</f>
        <v>103</v>
      </c>
      <c r="O32" s="131">
        <f>COUNTA('Gen Test Cases'!A3:A333)+COUNTA('DB2 v13 for z_OS Test Cases '!A3:A80)</f>
        <v>103</v>
      </c>
      <c r="P32" s="117"/>
      <c r="Q32" s="115"/>
      <c r="R32" s="115"/>
    </row>
    <row r="33" spans="1:18" ht="12.75" customHeight="1" x14ac:dyDescent="0.35">
      <c r="A33" s="118"/>
      <c r="B33" s="177"/>
      <c r="C33" s="176"/>
      <c r="D33" s="176"/>
      <c r="E33" s="176"/>
      <c r="F33" s="176"/>
      <c r="G33" s="176"/>
      <c r="H33" s="176"/>
      <c r="I33" s="176"/>
      <c r="J33" s="176"/>
      <c r="K33" s="178"/>
      <c r="L33" s="178"/>
      <c r="M33" s="178"/>
      <c r="N33" s="178"/>
      <c r="O33" s="178"/>
      <c r="P33" s="117"/>
      <c r="Q33" s="115"/>
      <c r="R33" s="115"/>
    </row>
    <row r="34" spans="1:18" ht="12.75" customHeight="1" x14ac:dyDescent="0.35">
      <c r="A34" s="118"/>
      <c r="B34" s="166" t="s">
        <v>58</v>
      </c>
      <c r="C34" s="167"/>
      <c r="D34" s="167"/>
      <c r="E34" s="167"/>
      <c r="F34" s="167"/>
      <c r="G34" s="168"/>
      <c r="H34" s="176"/>
      <c r="I34" s="176"/>
      <c r="J34" s="176"/>
      <c r="K34" s="178"/>
      <c r="L34" s="178"/>
      <c r="M34" s="178"/>
      <c r="N34" s="178"/>
      <c r="O34" s="178"/>
      <c r="P34" s="117"/>
      <c r="Q34" s="115"/>
      <c r="R34" s="115"/>
    </row>
    <row r="35" spans="1:18" ht="12.75" customHeight="1" x14ac:dyDescent="0.35">
      <c r="A35" s="132"/>
      <c r="B35" s="133" t="s">
        <v>59</v>
      </c>
      <c r="C35" s="133" t="s">
        <v>60</v>
      </c>
      <c r="D35" s="133" t="s">
        <v>61</v>
      </c>
      <c r="E35" s="133" t="s">
        <v>62</v>
      </c>
      <c r="F35" s="133" t="s">
        <v>50</v>
      </c>
      <c r="G35" s="133" t="s">
        <v>63</v>
      </c>
      <c r="H35" s="134" t="s">
        <v>64</v>
      </c>
      <c r="I35" s="134" t="s">
        <v>65</v>
      </c>
      <c r="J35" s="176"/>
      <c r="K35" s="179"/>
      <c r="L35" s="179"/>
      <c r="M35" s="179"/>
      <c r="N35" s="179"/>
      <c r="O35" s="179"/>
      <c r="P35" s="117"/>
      <c r="Q35" s="115"/>
      <c r="R35" s="115"/>
    </row>
    <row r="36" spans="1:18" ht="12.75" customHeight="1" x14ac:dyDescent="0.35">
      <c r="A36" s="132"/>
      <c r="B36" s="135">
        <v>8</v>
      </c>
      <c r="C36" s="136">
        <f>COUNTIF('Gen Test Cases'!AA:AA,B36)+COUNTIF('DB2 v13 for z_OS Test Cases '!AA:AA,B36)</f>
        <v>0</v>
      </c>
      <c r="D36" s="127">
        <f>COUNTIFS('Gen Test Cases'!AA:AA,B36,'Gen Test Cases'!I:I,$D$35)+COUNTIFS('DB2 v13 for z_OS Test Cases '!AA:AA,B36,'DB2 v13 for z_OS Test Cases '!J:J,$D$35)</f>
        <v>0</v>
      </c>
      <c r="E36" s="127">
        <f>COUNTIFS('Gen Test Cases'!AA:AA,B36,'Gen Test Cases'!I:I,$E$35)+COUNTIFS('DB2 v13 for z_OS Test Cases '!AA:AA,B36,'DB2 v13 for z_OS Test Cases '!J:J,$D$35)</f>
        <v>0</v>
      </c>
      <c r="F36" s="127">
        <f>COUNTIFS('Gen Test Cases'!AA:AA,B36,'Gen Test Cases'!I:I,$F$35)+COUNTIFS('DB2 v13 for z_OS Test Cases '!AA:AA,B36,'DB2 v13 for z_OS Test Cases '!J:J,$D$35)</f>
        <v>0</v>
      </c>
      <c r="G36" s="169">
        <v>1500</v>
      </c>
      <c r="H36" s="176">
        <f t="shared" ref="H36:H43" si="2">(C36-F36)*(G36)</f>
        <v>0</v>
      </c>
      <c r="I36" s="176">
        <f t="shared" ref="I36:I43" si="3">D36*G36</f>
        <v>0</v>
      </c>
      <c r="J36" s="170">
        <f>D32+N32</f>
        <v>103</v>
      </c>
      <c r="K36" s="171" t="str">
        <f>"WARNING: THERE IS AT LEAST ONE TEST CASE WITH"</f>
        <v>WARNING: THERE IS AT LEAST ONE TEST CASE WITH</v>
      </c>
      <c r="L36" s="176"/>
      <c r="M36" s="176"/>
      <c r="N36" s="176"/>
      <c r="O36" s="176"/>
      <c r="P36" s="117"/>
      <c r="Q36" s="115"/>
      <c r="R36" s="115"/>
    </row>
    <row r="37" spans="1:18" ht="12.75" customHeight="1" x14ac:dyDescent="0.35">
      <c r="A37" s="132"/>
      <c r="B37" s="135">
        <v>7</v>
      </c>
      <c r="C37" s="136">
        <f>COUNTIF('Gen Test Cases'!AA:AA,B37)+COUNTIF('DB2 v13 for z_OS Test Cases '!AA:AA,B37)</f>
        <v>3</v>
      </c>
      <c r="D37" s="127">
        <f>COUNTIFS('Gen Test Cases'!AA:AA,B37,'Gen Test Cases'!I:I,$D$35)+COUNTIFS('DB2 v13 for z_OS Test Cases '!AA:AA,B37,'DB2 v13 for z_OS Test Cases '!J:J,$D$35)</f>
        <v>0</v>
      </c>
      <c r="E37" s="127">
        <f>COUNTIFS('Gen Test Cases'!AA:AA,B37,'Gen Test Cases'!I:I,$E$35)+COUNTIFS('DB2 v13 for z_OS Test Cases '!AA:AA,B37,'DB2 v13 for z_OS Test Cases '!J:J,$D$35)</f>
        <v>0</v>
      </c>
      <c r="F37" s="127">
        <f>COUNTIFS('Gen Test Cases'!AA:AA,B37,'Gen Test Cases'!I:I,$F$35)+COUNTIFS('DB2 v13 for z_OS Test Cases '!AA:AA,B37,'DB2 v13 for z_OS Test Cases '!J:J,$D$35)</f>
        <v>0</v>
      </c>
      <c r="G37" s="169">
        <v>750</v>
      </c>
      <c r="H37" s="176">
        <f t="shared" si="2"/>
        <v>2250</v>
      </c>
      <c r="I37" s="176">
        <f t="shared" si="3"/>
        <v>0</v>
      </c>
      <c r="K37" s="171" t="str">
        <f>"AN 'INFO' OR BLANK STATUS (SEE ABOVE)"</f>
        <v>AN 'INFO' OR BLANK STATUS (SEE ABOVE)</v>
      </c>
      <c r="L37" s="176"/>
      <c r="M37" s="176"/>
      <c r="N37" s="176"/>
      <c r="O37" s="176"/>
      <c r="P37" s="117"/>
      <c r="Q37" s="115"/>
      <c r="R37" s="115"/>
    </row>
    <row r="38" spans="1:18" ht="12.75" customHeight="1" x14ac:dyDescent="0.35">
      <c r="A38" s="132"/>
      <c r="B38" s="135">
        <v>6</v>
      </c>
      <c r="C38" s="136">
        <f>COUNTIF('Gen Test Cases'!AA:AA,B38)+COUNTIF('DB2 v13 for z_OS Test Cases '!AA:AA,B38)</f>
        <v>10</v>
      </c>
      <c r="D38" s="127">
        <f>COUNTIFS('Gen Test Cases'!AA:AA,B38,'Gen Test Cases'!I:I,$D$35)+COUNTIFS('DB2 v13 for z_OS Test Cases '!AA:AA,B38,'DB2 v13 for z_OS Test Cases '!J:J,$D$35)</f>
        <v>0</v>
      </c>
      <c r="E38" s="127">
        <f>COUNTIFS('Gen Test Cases'!AA:AA,B38,'Gen Test Cases'!I:I,$E$35)+COUNTIFS('DB2 v13 for z_OS Test Cases '!AA:AA,B38,'DB2 v13 for z_OS Test Cases '!J:J,$D$35)</f>
        <v>0</v>
      </c>
      <c r="F38" s="127">
        <f>COUNTIFS('Gen Test Cases'!AA:AA,B38,'Gen Test Cases'!I:I,$F$35)+COUNTIFS('DB2 v13 for z_OS Test Cases '!AA:AA,B38,'DB2 v13 for z_OS Test Cases '!J:J,$D$35)</f>
        <v>0</v>
      </c>
      <c r="G38" s="169">
        <v>100</v>
      </c>
      <c r="H38" s="176">
        <f t="shared" si="2"/>
        <v>1000</v>
      </c>
      <c r="I38" s="176">
        <f t="shared" si="3"/>
        <v>0</v>
      </c>
      <c r="L38" s="176"/>
      <c r="M38" s="176"/>
      <c r="N38" s="176"/>
      <c r="O38" s="176"/>
      <c r="P38" s="117"/>
      <c r="Q38" s="115"/>
      <c r="R38" s="115"/>
    </row>
    <row r="39" spans="1:18" ht="12.75" customHeight="1" x14ac:dyDescent="0.35">
      <c r="A39" s="132"/>
      <c r="B39" s="135">
        <v>5</v>
      </c>
      <c r="C39" s="136">
        <f>COUNTIF('Gen Test Cases'!AA:AA,B39)+COUNTIF('DB2 v13 for z_OS Test Cases '!AA:AA,B39)</f>
        <v>61</v>
      </c>
      <c r="D39" s="127">
        <f>COUNTIFS('Gen Test Cases'!AA:AA,B39,'Gen Test Cases'!I:I,$D$35)+COUNTIFS('DB2 v13 for z_OS Test Cases '!AA:AA,B39,'DB2 v13 for z_OS Test Cases '!J:J,$D$35)</f>
        <v>0</v>
      </c>
      <c r="E39" s="127">
        <f>COUNTIFS('Gen Test Cases'!AA:AA,B39,'Gen Test Cases'!I:I,$E$35)+COUNTIFS('DB2 v13 for z_OS Test Cases '!AA:AA,B39,'DB2 v13 for z_OS Test Cases '!J:J,$D$35)</f>
        <v>0</v>
      </c>
      <c r="F39" s="127">
        <f>COUNTIFS('Gen Test Cases'!AA:AA,B39,'Gen Test Cases'!I:I,$F$35)+COUNTIFS('DB2 v13 for z_OS Test Cases '!AA:AA,B39,'DB2 v13 for z_OS Test Cases '!J:J,$D$35)</f>
        <v>0</v>
      </c>
      <c r="G39" s="169">
        <v>50</v>
      </c>
      <c r="H39" s="176">
        <f t="shared" si="2"/>
        <v>3050</v>
      </c>
      <c r="I39" s="176">
        <f t="shared" si="3"/>
        <v>0</v>
      </c>
      <c r="L39" s="176"/>
      <c r="M39" s="176"/>
      <c r="N39" s="176"/>
      <c r="O39" s="176"/>
      <c r="P39" s="117"/>
      <c r="Q39" s="115"/>
      <c r="R39" s="115"/>
    </row>
    <row r="40" spans="1:18" ht="12.75" customHeight="1" x14ac:dyDescent="0.35">
      <c r="A40" s="132"/>
      <c r="B40" s="135">
        <v>4</v>
      </c>
      <c r="C40" s="136">
        <f>COUNTIF('Gen Test Cases'!AA:AA,B40)+COUNTIF('DB2 v13 for z_OS Test Cases '!AA:AA,B40)</f>
        <v>13</v>
      </c>
      <c r="D40" s="127">
        <f>COUNTIFS('Gen Test Cases'!AA:AA,B40,'Gen Test Cases'!I:I,$D$35)+COUNTIFS('DB2 v13 for z_OS Test Cases '!AA:AA,B40,'DB2 v13 for z_OS Test Cases '!J:J,$D$35)</f>
        <v>0</v>
      </c>
      <c r="E40" s="127">
        <f>COUNTIFS('Gen Test Cases'!AA:AA,B40,'Gen Test Cases'!I:I,$E$35)+COUNTIFS('DB2 v13 for z_OS Test Cases '!AA:AA,B40,'DB2 v13 for z_OS Test Cases '!J:J,$D$35)</f>
        <v>0</v>
      </c>
      <c r="F40" s="127">
        <f>COUNTIFS('Gen Test Cases'!AA:AA,B40,'Gen Test Cases'!I:I,$F$35)+COUNTIFS('DB2 v13 for z_OS Test Cases '!AA:AA,B40,'DB2 v13 for z_OS Test Cases '!J:J,$D$35)</f>
        <v>0</v>
      </c>
      <c r="G40" s="169">
        <v>10</v>
      </c>
      <c r="H40" s="176">
        <f t="shared" si="2"/>
        <v>130</v>
      </c>
      <c r="I40" s="176">
        <f t="shared" si="3"/>
        <v>0</v>
      </c>
      <c r="J40" s="170">
        <f>SUMPRODUCT(--ISERROR('Gen Test Cases'!AA22:AA321))+SUMPRODUCT(--ISERROR(#REF!))</f>
        <v>2</v>
      </c>
      <c r="K40" s="171" t="str">
        <f>"WARNING: THERE IS AT LEAST ONE TEST CASE WITH"</f>
        <v>WARNING: THERE IS AT LEAST ONE TEST CASE WITH</v>
      </c>
      <c r="L40" s="176"/>
      <c r="M40" s="176"/>
      <c r="N40" s="176"/>
      <c r="O40" s="176"/>
      <c r="P40" s="117"/>
      <c r="Q40" s="115"/>
      <c r="R40" s="115"/>
    </row>
    <row r="41" spans="1:18" ht="12.75" customHeight="1" x14ac:dyDescent="0.35">
      <c r="A41" s="132"/>
      <c r="B41" s="135">
        <v>3</v>
      </c>
      <c r="C41" s="136">
        <f>COUNTIF('Gen Test Cases'!AA:AA,B41)+COUNTIF('DB2 v13 for z_OS Test Cases '!AA:AA,B41)</f>
        <v>2</v>
      </c>
      <c r="D41" s="127">
        <f>COUNTIFS('Gen Test Cases'!AA:AA,B41,'Gen Test Cases'!I:I,$D$35)+COUNTIFS('DB2 v13 for z_OS Test Cases '!AA:AA,B41,'DB2 v13 for z_OS Test Cases '!J:J,$D$35)</f>
        <v>0</v>
      </c>
      <c r="E41" s="127">
        <f>COUNTIFS('Gen Test Cases'!AA:AA,B41,'Gen Test Cases'!I:I,$E$35)+COUNTIFS('DB2 v13 for z_OS Test Cases '!AA:AA,B41,'DB2 v13 for z_OS Test Cases '!J:J,$D$35)</f>
        <v>0</v>
      </c>
      <c r="F41" s="127">
        <f>COUNTIFS('Gen Test Cases'!AA:AA,B41,'Gen Test Cases'!I:I,$F$35)+COUNTIFS('DB2 v13 for z_OS Test Cases '!AA:AA,B41,'DB2 v13 for z_OS Test Cases '!J:J,$D$35)</f>
        <v>0</v>
      </c>
      <c r="G41" s="169">
        <v>5</v>
      </c>
      <c r="H41" s="176">
        <f t="shared" si="2"/>
        <v>10</v>
      </c>
      <c r="I41" s="176">
        <f t="shared" si="3"/>
        <v>0</v>
      </c>
      <c r="J41" s="172"/>
      <c r="K41" s="171" t="str">
        <f>"MULTIPLE OR INVALID ISSUE CODES (SEE TEST CASES TABS)"</f>
        <v>MULTIPLE OR INVALID ISSUE CODES (SEE TEST CASES TABS)</v>
      </c>
      <c r="L41" s="176"/>
      <c r="M41" s="176"/>
      <c r="N41" s="176"/>
      <c r="O41" s="176"/>
      <c r="P41" s="117"/>
      <c r="Q41" s="115"/>
      <c r="R41" s="115"/>
    </row>
    <row r="42" spans="1:18" ht="12.75" customHeight="1" x14ac:dyDescent="0.35">
      <c r="A42" s="132"/>
      <c r="B42" s="135">
        <v>2</v>
      </c>
      <c r="C42" s="136">
        <f>COUNTIF('Gen Test Cases'!AA:AA,B42)+COUNTIF('DB2 v13 for z_OS Test Cases '!AA:AA,B42)</f>
        <v>6</v>
      </c>
      <c r="D42" s="127">
        <f>COUNTIFS('Gen Test Cases'!AA:AA,B42,'Gen Test Cases'!I:I,$D$35)+COUNTIFS('DB2 v13 for z_OS Test Cases '!AA:AA,B42,'DB2 v13 for z_OS Test Cases '!J:J,$D$35)</f>
        <v>0</v>
      </c>
      <c r="E42" s="127">
        <f>COUNTIFS('Gen Test Cases'!AA:AA,B42,'Gen Test Cases'!I:I,$E$35)+COUNTIFS('DB2 v13 for z_OS Test Cases '!AA:AA,B42,'DB2 v13 for z_OS Test Cases '!J:J,$D$35)</f>
        <v>0</v>
      </c>
      <c r="F42" s="127">
        <f>COUNTIFS('Gen Test Cases'!AA:AA,B42,'Gen Test Cases'!I:I,$F$35)+COUNTIFS('DB2 v13 for z_OS Test Cases '!AA:AA,B42,'DB2 v13 for z_OS Test Cases '!J:J,$D$35)</f>
        <v>0</v>
      </c>
      <c r="G42" s="169">
        <v>2</v>
      </c>
      <c r="H42" s="176">
        <f t="shared" si="2"/>
        <v>12</v>
      </c>
      <c r="I42" s="176">
        <f t="shared" si="3"/>
        <v>0</v>
      </c>
      <c r="J42" s="176"/>
      <c r="K42" s="176"/>
      <c r="L42" s="176"/>
      <c r="M42" s="176"/>
      <c r="N42" s="176"/>
      <c r="O42" s="176"/>
      <c r="P42" s="117"/>
      <c r="Q42" s="115"/>
      <c r="R42" s="115"/>
    </row>
    <row r="43" spans="1:18" ht="12.75" customHeight="1" x14ac:dyDescent="0.35">
      <c r="A43" s="132"/>
      <c r="B43" s="135">
        <v>1</v>
      </c>
      <c r="C43" s="136">
        <f>COUNTIF('Gen Test Cases'!AA:AA,B43)+COUNTIF('DB2 v13 for z_OS Test Cases '!AA:AA,B43)</f>
        <v>0</v>
      </c>
      <c r="D43" s="127">
        <f>COUNTIFS('Gen Test Cases'!AA:AA,B43,'Gen Test Cases'!I:I,$D$35)+COUNTIFS('DB2 v13 for z_OS Test Cases '!AA:AA,B43,'DB2 v13 for z_OS Test Cases '!J:J,$D$35)</f>
        <v>0</v>
      </c>
      <c r="E43" s="127">
        <f>COUNTIFS('Gen Test Cases'!AA:AA,B43,'Gen Test Cases'!I:I,$E$35)+COUNTIFS('DB2 v13 for z_OS Test Cases '!AA:AA,B43,'DB2 v13 for z_OS Test Cases '!J:J,$D$35)</f>
        <v>0</v>
      </c>
      <c r="F43" s="127">
        <f>COUNTIFS('Gen Test Cases'!AA:AA,B43,'Gen Test Cases'!I:I,$F$35)+COUNTIFS('DB2 v13 for z_OS Test Cases '!AA:AA,B43,'DB2 v13 for z_OS Test Cases '!J:J,$D$35)</f>
        <v>0</v>
      </c>
      <c r="G43" s="169">
        <v>1</v>
      </c>
      <c r="H43" s="176">
        <f t="shared" si="2"/>
        <v>0</v>
      </c>
      <c r="I43" s="176">
        <f t="shared" si="3"/>
        <v>0</v>
      </c>
      <c r="J43" s="176"/>
      <c r="K43" s="176"/>
      <c r="L43" s="176"/>
      <c r="M43" s="176"/>
      <c r="N43" s="176"/>
      <c r="O43" s="176"/>
      <c r="P43" s="117"/>
      <c r="Q43" s="115"/>
      <c r="R43" s="115"/>
    </row>
    <row r="44" spans="1:18" ht="12.75" hidden="1" customHeight="1" x14ac:dyDescent="0.35">
      <c r="A44" s="132"/>
      <c r="B44" s="173" t="s">
        <v>66</v>
      </c>
      <c r="C44" s="174"/>
      <c r="D44" s="175">
        <f>SUM(I36:I43)/SUM(H36:H43)*100</f>
        <v>0</v>
      </c>
      <c r="E44" s="176"/>
      <c r="F44" s="176"/>
      <c r="G44" s="176"/>
      <c r="H44" s="176"/>
      <c r="I44" s="176"/>
      <c r="J44" s="176"/>
      <c r="K44" s="176"/>
      <c r="L44" s="176"/>
      <c r="M44" s="176"/>
      <c r="N44" s="176"/>
      <c r="O44" s="176"/>
      <c r="P44" s="117"/>
      <c r="Q44" s="115"/>
      <c r="R44" s="115"/>
    </row>
    <row r="45" spans="1:18" ht="12.75" customHeight="1" x14ac:dyDescent="0.35">
      <c r="A45" s="137"/>
      <c r="B45" s="138"/>
      <c r="C45" s="138"/>
      <c r="D45" s="138"/>
      <c r="E45" s="138"/>
      <c r="F45" s="138"/>
      <c r="G45" s="138"/>
      <c r="H45" s="138"/>
      <c r="I45" s="138"/>
      <c r="J45" s="138"/>
      <c r="K45" s="139"/>
      <c r="L45" s="139"/>
      <c r="M45" s="139"/>
      <c r="N45" s="139"/>
      <c r="O45" s="139"/>
      <c r="P45" s="140"/>
      <c r="Q45" s="115"/>
      <c r="R45" s="115"/>
    </row>
  </sheetData>
  <mergeCells count="2">
    <mergeCell ref="A11:A12"/>
    <mergeCell ref="A30:A31"/>
  </mergeCells>
  <conditionalFormatting sqref="D13">
    <cfRule type="cellIs" dxfId="90" priority="12" stopIfTrue="1" operator="greaterThan">
      <formula>0</formula>
    </cfRule>
  </conditionalFormatting>
  <conditionalFormatting sqref="N13">
    <cfRule type="cellIs" dxfId="89" priority="10" stopIfTrue="1" operator="greaterThan">
      <formula>0</formula>
    </cfRule>
    <cfRule type="cellIs" dxfId="88" priority="11" stopIfTrue="1" operator="lessThan">
      <formula>0</formula>
    </cfRule>
  </conditionalFormatting>
  <conditionalFormatting sqref="K17:K18">
    <cfRule type="expression" dxfId="87" priority="6" stopIfTrue="1">
      <formula>$J$17=0</formula>
    </cfRule>
  </conditionalFormatting>
  <conditionalFormatting sqref="K21:K22">
    <cfRule type="expression" dxfId="86" priority="7" stopIfTrue="1">
      <formula>$J$21=0</formula>
    </cfRule>
  </conditionalFormatting>
  <conditionalFormatting sqref="D32">
    <cfRule type="cellIs" dxfId="85" priority="5" stopIfTrue="1" operator="greaterThan">
      <formula>0</formula>
    </cfRule>
  </conditionalFormatting>
  <conditionalFormatting sqref="N32">
    <cfRule type="cellIs" dxfId="84" priority="3" stopIfTrue="1" operator="greaterThan">
      <formula>0</formula>
    </cfRule>
    <cfRule type="cellIs" dxfId="83" priority="4" stopIfTrue="1" operator="lessThan">
      <formula>0</formula>
    </cfRule>
  </conditionalFormatting>
  <conditionalFormatting sqref="K36:K37">
    <cfRule type="expression" dxfId="82" priority="1" stopIfTrue="1">
      <formula>$J$17=0</formula>
    </cfRule>
  </conditionalFormatting>
  <conditionalFormatting sqref="K40:K41">
    <cfRule type="expression" dxfId="81" priority="2" stopIfTrue="1">
      <formula>$J$21=0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60"/>
  <sheetViews>
    <sheetView zoomScale="80" zoomScaleNormal="80" workbookViewId="0">
      <selection activeCell="S41" sqref="S41"/>
    </sheetView>
  </sheetViews>
  <sheetFormatPr defaultColWidth="11.453125" defaultRowHeight="14.5" x14ac:dyDescent="0.35"/>
  <cols>
    <col min="1" max="13" width="11.453125" style="1" customWidth="1"/>
    <col min="14" max="14" width="9.26953125" style="1" customWidth="1"/>
    <col min="15" max="25" width="11.453125" style="141"/>
    <col min="26" max="16384" width="11.453125" style="1"/>
  </cols>
  <sheetData>
    <row r="1" spans="1:25" x14ac:dyDescent="0.35">
      <c r="A1" s="34" t="s">
        <v>69</v>
      </c>
      <c r="B1" s="35"/>
      <c r="C1" s="35"/>
      <c r="D1" s="35"/>
      <c r="E1" s="35"/>
      <c r="F1" s="35"/>
      <c r="G1" s="35"/>
      <c r="H1" s="35"/>
      <c r="I1" s="35"/>
      <c r="J1" s="35"/>
      <c r="K1" s="35"/>
      <c r="L1" s="35"/>
      <c r="M1" s="35"/>
      <c r="N1" s="36"/>
    </row>
    <row r="2" spans="1:25" customFormat="1" ht="12.75" customHeight="1" x14ac:dyDescent="0.35">
      <c r="A2" s="65" t="s">
        <v>70</v>
      </c>
      <c r="B2" s="66"/>
      <c r="C2" s="66"/>
      <c r="D2" s="66"/>
      <c r="E2" s="66"/>
      <c r="F2" s="66"/>
      <c r="G2" s="66"/>
      <c r="H2" s="66"/>
      <c r="I2" s="66"/>
      <c r="J2" s="66"/>
      <c r="K2" s="66"/>
      <c r="L2" s="66"/>
      <c r="M2" s="66"/>
      <c r="N2" s="67"/>
      <c r="O2" s="141"/>
      <c r="P2" s="141"/>
      <c r="Q2" s="141"/>
      <c r="R2" s="141"/>
      <c r="S2" s="141"/>
      <c r="T2" s="141"/>
      <c r="U2" s="141"/>
      <c r="V2" s="141"/>
      <c r="W2" s="141"/>
      <c r="X2" s="141"/>
      <c r="Y2" s="141"/>
    </row>
    <row r="3" spans="1:25" s="40" customFormat="1" ht="12.75" customHeight="1" x14ac:dyDescent="0.25">
      <c r="A3" s="263" t="s">
        <v>71</v>
      </c>
      <c r="B3" s="264"/>
      <c r="C3" s="264"/>
      <c r="D3" s="264"/>
      <c r="E3" s="264"/>
      <c r="F3" s="264"/>
      <c r="G3" s="264"/>
      <c r="H3" s="264"/>
      <c r="I3" s="264"/>
      <c r="J3" s="264"/>
      <c r="K3" s="264"/>
      <c r="L3" s="264"/>
      <c r="M3" s="264"/>
      <c r="N3" s="265"/>
      <c r="O3" s="193"/>
      <c r="P3" s="193"/>
      <c r="Q3" s="193"/>
      <c r="R3" s="193"/>
      <c r="S3" s="193"/>
      <c r="T3" s="193"/>
      <c r="U3" s="193"/>
      <c r="V3" s="193"/>
      <c r="W3" s="193"/>
      <c r="X3" s="193"/>
      <c r="Y3" s="193"/>
    </row>
    <row r="4" spans="1:25" s="40" customFormat="1" ht="12.5" x14ac:dyDescent="0.25">
      <c r="A4" s="281"/>
      <c r="B4" s="282"/>
      <c r="C4" s="282"/>
      <c r="D4" s="282"/>
      <c r="E4" s="282"/>
      <c r="F4" s="282"/>
      <c r="G4" s="282"/>
      <c r="H4" s="282"/>
      <c r="I4" s="282"/>
      <c r="J4" s="282"/>
      <c r="K4" s="282"/>
      <c r="L4" s="282"/>
      <c r="M4" s="282"/>
      <c r="N4" s="283"/>
      <c r="O4" s="193"/>
      <c r="P4" s="193"/>
      <c r="Q4" s="193"/>
      <c r="R4" s="193"/>
      <c r="S4" s="193"/>
      <c r="T4" s="193"/>
      <c r="U4" s="193"/>
      <c r="V4" s="193"/>
      <c r="W4" s="193"/>
      <c r="X4" s="193"/>
      <c r="Y4" s="193"/>
    </row>
    <row r="5" spans="1:25" s="40" customFormat="1" ht="12.5" x14ac:dyDescent="0.25">
      <c r="A5" s="281"/>
      <c r="B5" s="282"/>
      <c r="C5" s="282"/>
      <c r="D5" s="282"/>
      <c r="E5" s="282"/>
      <c r="F5" s="282"/>
      <c r="G5" s="282"/>
      <c r="H5" s="282"/>
      <c r="I5" s="282"/>
      <c r="J5" s="282"/>
      <c r="K5" s="282"/>
      <c r="L5" s="282"/>
      <c r="M5" s="282"/>
      <c r="N5" s="283"/>
      <c r="O5" s="193"/>
      <c r="P5" s="193"/>
      <c r="Q5" s="193"/>
      <c r="R5" s="193"/>
      <c r="S5" s="193"/>
      <c r="T5" s="193"/>
      <c r="U5" s="193"/>
      <c r="V5" s="193"/>
      <c r="W5" s="193"/>
      <c r="X5" s="193"/>
      <c r="Y5" s="193"/>
    </row>
    <row r="6" spans="1:25" s="40" customFormat="1" ht="12.5" x14ac:dyDescent="0.25">
      <c r="A6" s="281"/>
      <c r="B6" s="282"/>
      <c r="C6" s="282"/>
      <c r="D6" s="282"/>
      <c r="E6" s="282"/>
      <c r="F6" s="282"/>
      <c r="G6" s="282"/>
      <c r="H6" s="282"/>
      <c r="I6" s="282"/>
      <c r="J6" s="282"/>
      <c r="K6" s="282"/>
      <c r="L6" s="282"/>
      <c r="M6" s="282"/>
      <c r="N6" s="283"/>
      <c r="O6" s="193"/>
      <c r="P6" s="193"/>
      <c r="Q6" s="193"/>
      <c r="R6" s="193"/>
      <c r="S6" s="193"/>
      <c r="T6" s="193"/>
      <c r="U6" s="193"/>
      <c r="V6" s="193"/>
      <c r="W6" s="193"/>
      <c r="X6" s="193"/>
      <c r="Y6" s="193"/>
    </row>
    <row r="7" spans="1:25" s="40" customFormat="1" ht="12.5" x14ac:dyDescent="0.25">
      <c r="A7" s="281"/>
      <c r="B7" s="282"/>
      <c r="C7" s="282"/>
      <c r="D7" s="282"/>
      <c r="E7" s="282"/>
      <c r="F7" s="282"/>
      <c r="G7" s="282"/>
      <c r="H7" s="282"/>
      <c r="I7" s="282"/>
      <c r="J7" s="282"/>
      <c r="K7" s="282"/>
      <c r="L7" s="282"/>
      <c r="M7" s="282"/>
      <c r="N7" s="283"/>
      <c r="O7" s="193"/>
      <c r="P7" s="193"/>
      <c r="Q7" s="193"/>
      <c r="R7" s="193"/>
      <c r="S7" s="193"/>
      <c r="T7" s="193"/>
      <c r="U7" s="193"/>
      <c r="V7" s="193"/>
      <c r="W7" s="193"/>
      <c r="X7" s="193"/>
      <c r="Y7" s="193"/>
    </row>
    <row r="8" spans="1:25" s="40" customFormat="1" ht="12.5" x14ac:dyDescent="0.25">
      <c r="A8" s="281"/>
      <c r="B8" s="282"/>
      <c r="C8" s="282"/>
      <c r="D8" s="282"/>
      <c r="E8" s="282"/>
      <c r="F8" s="282"/>
      <c r="G8" s="282"/>
      <c r="H8" s="282"/>
      <c r="I8" s="282"/>
      <c r="J8" s="282"/>
      <c r="K8" s="282"/>
      <c r="L8" s="282"/>
      <c r="M8" s="282"/>
      <c r="N8" s="283"/>
      <c r="O8" s="193"/>
      <c r="P8" s="193"/>
      <c r="Q8" s="193"/>
      <c r="R8" s="193"/>
      <c r="S8" s="193"/>
      <c r="T8" s="193"/>
      <c r="U8" s="193"/>
      <c r="V8" s="193"/>
      <c r="W8" s="193"/>
      <c r="X8" s="193"/>
      <c r="Y8" s="193"/>
    </row>
    <row r="9" spans="1:25" s="40" customFormat="1" ht="0.75" customHeight="1" x14ac:dyDescent="0.25">
      <c r="A9" s="281"/>
      <c r="B9" s="282"/>
      <c r="C9" s="282"/>
      <c r="D9" s="282"/>
      <c r="E9" s="282"/>
      <c r="F9" s="282"/>
      <c r="G9" s="282"/>
      <c r="H9" s="282"/>
      <c r="I9" s="282"/>
      <c r="J9" s="282"/>
      <c r="K9" s="282"/>
      <c r="L9" s="282"/>
      <c r="M9" s="282"/>
      <c r="N9" s="283"/>
      <c r="O9" s="193"/>
      <c r="P9" s="193"/>
      <c r="Q9" s="193"/>
      <c r="R9" s="193"/>
      <c r="S9" s="193"/>
      <c r="T9" s="193"/>
      <c r="U9" s="193"/>
      <c r="V9" s="193"/>
      <c r="W9" s="193"/>
      <c r="X9" s="193"/>
      <c r="Y9" s="193"/>
    </row>
    <row r="10" spans="1:25" s="41" customFormat="1" ht="12.5" x14ac:dyDescent="0.25">
      <c r="A10" s="281"/>
      <c r="B10" s="282"/>
      <c r="C10" s="282"/>
      <c r="D10" s="282"/>
      <c r="E10" s="282"/>
      <c r="F10" s="282"/>
      <c r="G10" s="282"/>
      <c r="H10" s="282"/>
      <c r="I10" s="282"/>
      <c r="J10" s="282"/>
      <c r="K10" s="282"/>
      <c r="L10" s="282"/>
      <c r="M10" s="282"/>
      <c r="N10" s="283"/>
      <c r="O10" s="193"/>
      <c r="P10" s="193"/>
      <c r="Q10" s="193"/>
      <c r="R10" s="193"/>
      <c r="S10" s="193"/>
      <c r="T10" s="193"/>
      <c r="U10" s="193"/>
      <c r="V10" s="193"/>
      <c r="W10" s="193"/>
      <c r="X10" s="193"/>
      <c r="Y10" s="193"/>
    </row>
    <row r="11" spans="1:25" s="41" customFormat="1" ht="12.5" x14ac:dyDescent="0.25">
      <c r="A11" s="281"/>
      <c r="B11" s="282"/>
      <c r="C11" s="282"/>
      <c r="D11" s="282"/>
      <c r="E11" s="282"/>
      <c r="F11" s="282"/>
      <c r="G11" s="282"/>
      <c r="H11" s="282"/>
      <c r="I11" s="282"/>
      <c r="J11" s="282"/>
      <c r="K11" s="282"/>
      <c r="L11" s="282"/>
      <c r="M11" s="282"/>
      <c r="N11" s="283"/>
      <c r="O11" s="193"/>
      <c r="P11" s="193"/>
      <c r="Q11" s="193"/>
      <c r="R11" s="193"/>
      <c r="S11" s="193"/>
      <c r="T11" s="193"/>
      <c r="U11" s="193"/>
      <c r="V11" s="193"/>
      <c r="W11" s="193"/>
      <c r="X11" s="193"/>
      <c r="Y11" s="193"/>
    </row>
    <row r="12" spans="1:25" s="41" customFormat="1" ht="12.75" customHeight="1" x14ac:dyDescent="0.25">
      <c r="A12" s="281"/>
      <c r="B12" s="282"/>
      <c r="C12" s="282"/>
      <c r="D12" s="282"/>
      <c r="E12" s="282"/>
      <c r="F12" s="282"/>
      <c r="G12" s="282"/>
      <c r="H12" s="282"/>
      <c r="I12" s="282"/>
      <c r="J12" s="282"/>
      <c r="K12" s="282"/>
      <c r="L12" s="282"/>
      <c r="M12" s="282"/>
      <c r="N12" s="283"/>
      <c r="O12" s="193"/>
      <c r="P12" s="193"/>
      <c r="Q12" s="193"/>
      <c r="R12" s="193"/>
      <c r="S12" s="193"/>
      <c r="T12" s="193"/>
      <c r="U12" s="193"/>
      <c r="V12" s="193"/>
      <c r="W12" s="193"/>
      <c r="X12" s="193"/>
      <c r="Y12" s="193"/>
    </row>
    <row r="13" spans="1:25" s="41" customFormat="1" ht="12.75" customHeight="1" x14ac:dyDescent="0.25">
      <c r="A13" s="281"/>
      <c r="B13" s="282"/>
      <c r="C13" s="282"/>
      <c r="D13" s="282"/>
      <c r="E13" s="282"/>
      <c r="F13" s="282"/>
      <c r="G13" s="282"/>
      <c r="H13" s="282"/>
      <c r="I13" s="282"/>
      <c r="J13" s="282"/>
      <c r="K13" s="282"/>
      <c r="L13" s="282"/>
      <c r="M13" s="282"/>
      <c r="N13" s="283"/>
      <c r="O13" s="193"/>
      <c r="P13" s="193"/>
      <c r="Q13" s="193"/>
      <c r="R13" s="193"/>
      <c r="S13" s="193"/>
      <c r="T13" s="193"/>
      <c r="U13" s="193"/>
      <c r="V13" s="193"/>
      <c r="W13" s="193"/>
      <c r="X13" s="193"/>
      <c r="Y13" s="193"/>
    </row>
    <row r="14" spans="1:25" s="41" customFormat="1" ht="12.75" customHeight="1" x14ac:dyDescent="0.25">
      <c r="A14" s="281"/>
      <c r="B14" s="282"/>
      <c r="C14" s="282"/>
      <c r="D14" s="282"/>
      <c r="E14" s="282"/>
      <c r="F14" s="282"/>
      <c r="G14" s="282"/>
      <c r="H14" s="282"/>
      <c r="I14" s="282"/>
      <c r="J14" s="282"/>
      <c r="K14" s="282"/>
      <c r="L14" s="282"/>
      <c r="M14" s="282"/>
      <c r="N14" s="283"/>
      <c r="O14" s="193"/>
      <c r="P14" s="193"/>
      <c r="Q14" s="193"/>
      <c r="R14" s="193"/>
      <c r="S14" s="193"/>
      <c r="T14" s="193"/>
      <c r="U14" s="193"/>
      <c r="V14" s="193"/>
      <c r="W14" s="193"/>
      <c r="X14" s="193"/>
      <c r="Y14" s="193"/>
    </row>
    <row r="15" spans="1:25" s="41" customFormat="1" ht="12.5" x14ac:dyDescent="0.25">
      <c r="A15" s="281"/>
      <c r="B15" s="282"/>
      <c r="C15" s="282"/>
      <c r="D15" s="282"/>
      <c r="E15" s="282"/>
      <c r="F15" s="282"/>
      <c r="G15" s="282"/>
      <c r="H15" s="282"/>
      <c r="I15" s="282"/>
      <c r="J15" s="282"/>
      <c r="K15" s="282"/>
      <c r="L15" s="282"/>
      <c r="M15" s="282"/>
      <c r="N15" s="283"/>
      <c r="O15" s="193"/>
      <c r="P15" s="193"/>
      <c r="Q15" s="193"/>
      <c r="R15" s="193"/>
      <c r="S15" s="193"/>
      <c r="T15" s="193"/>
      <c r="U15" s="193"/>
      <c r="V15" s="193"/>
      <c r="W15" s="193"/>
      <c r="X15" s="193"/>
      <c r="Y15" s="193"/>
    </row>
    <row r="16" spans="1:25" s="41" customFormat="1" ht="96" customHeight="1" x14ac:dyDescent="0.25">
      <c r="A16" s="266"/>
      <c r="B16" s="267"/>
      <c r="C16" s="267"/>
      <c r="D16" s="267"/>
      <c r="E16" s="267"/>
      <c r="F16" s="267"/>
      <c r="G16" s="267"/>
      <c r="H16" s="267"/>
      <c r="I16" s="267"/>
      <c r="J16" s="267"/>
      <c r="K16" s="267"/>
      <c r="L16" s="267"/>
      <c r="M16" s="267"/>
      <c r="N16" s="268"/>
      <c r="O16" s="193"/>
      <c r="P16" s="193"/>
      <c r="Q16" s="193"/>
      <c r="R16" s="193"/>
      <c r="S16" s="193"/>
      <c r="T16" s="193"/>
      <c r="U16" s="193"/>
      <c r="V16" s="193"/>
      <c r="W16" s="193"/>
      <c r="X16" s="193"/>
      <c r="Y16" s="193"/>
    </row>
    <row r="17" spans="1:25" ht="12.75" customHeight="1" x14ac:dyDescent="0.35">
      <c r="A17" s="79"/>
      <c r="B17" s="79"/>
      <c r="C17" s="79"/>
      <c r="D17" s="79"/>
      <c r="E17" s="79"/>
      <c r="F17" s="79"/>
      <c r="G17" s="79"/>
      <c r="H17" s="79"/>
      <c r="I17" s="79"/>
      <c r="J17" s="79"/>
      <c r="K17" s="79"/>
      <c r="L17" s="79"/>
      <c r="M17" s="79"/>
      <c r="N17" s="79"/>
    </row>
    <row r="18" spans="1:25" s="41" customFormat="1" ht="12.75" customHeight="1" x14ac:dyDescent="0.25">
      <c r="A18" s="37" t="s">
        <v>72</v>
      </c>
      <c r="B18" s="38"/>
      <c r="C18" s="38"/>
      <c r="D18" s="38"/>
      <c r="E18" s="38"/>
      <c r="F18" s="38"/>
      <c r="G18" s="38"/>
      <c r="H18" s="38"/>
      <c r="I18" s="38"/>
      <c r="J18" s="38"/>
      <c r="K18" s="38"/>
      <c r="L18" s="38"/>
      <c r="M18" s="38"/>
      <c r="N18" s="39"/>
      <c r="O18" s="193"/>
      <c r="P18" s="193"/>
      <c r="Q18" s="193"/>
      <c r="R18" s="193"/>
      <c r="S18" s="193"/>
      <c r="T18" s="193"/>
      <c r="U18" s="193"/>
      <c r="V18" s="193"/>
      <c r="W18" s="193"/>
      <c r="X18" s="193"/>
      <c r="Y18" s="193"/>
    </row>
    <row r="19" spans="1:25" s="41" customFormat="1" ht="13" x14ac:dyDescent="0.25">
      <c r="A19" s="42" t="s">
        <v>73</v>
      </c>
      <c r="B19" s="43"/>
      <c r="C19" s="44"/>
      <c r="D19" s="80" t="s">
        <v>74</v>
      </c>
      <c r="E19" s="81"/>
      <c r="F19" s="81"/>
      <c r="G19" s="81"/>
      <c r="H19" s="81"/>
      <c r="I19" s="81"/>
      <c r="J19" s="81"/>
      <c r="K19" s="81"/>
      <c r="L19" s="81"/>
      <c r="M19" s="81"/>
      <c r="N19" s="82"/>
      <c r="O19" s="193"/>
      <c r="P19" s="193"/>
      <c r="Q19" s="193"/>
      <c r="R19" s="193"/>
      <c r="S19" s="193"/>
      <c r="T19" s="193"/>
      <c r="U19" s="193"/>
      <c r="V19" s="193"/>
      <c r="W19" s="193"/>
      <c r="X19" s="193"/>
      <c r="Y19" s="193"/>
    </row>
    <row r="20" spans="1:25" s="41" customFormat="1" ht="12.75" customHeight="1" x14ac:dyDescent="0.25">
      <c r="A20" s="45"/>
      <c r="B20" s="46"/>
      <c r="C20" s="47"/>
      <c r="D20" s="83" t="s">
        <v>75</v>
      </c>
      <c r="E20" s="84"/>
      <c r="F20" s="84"/>
      <c r="G20" s="84"/>
      <c r="H20" s="84"/>
      <c r="I20" s="84"/>
      <c r="J20" s="84"/>
      <c r="K20" s="84"/>
      <c r="L20" s="84"/>
      <c r="M20" s="84"/>
      <c r="N20" s="85"/>
      <c r="O20" s="193"/>
      <c r="P20" s="193"/>
      <c r="Q20" s="193"/>
      <c r="R20" s="193"/>
      <c r="S20" s="193"/>
      <c r="T20" s="193"/>
      <c r="U20" s="193"/>
      <c r="V20" s="193"/>
      <c r="W20" s="193"/>
      <c r="X20" s="193"/>
      <c r="Y20" s="193"/>
    </row>
    <row r="21" spans="1:25" ht="12.75" customHeight="1" x14ac:dyDescent="0.35">
      <c r="A21" s="48" t="s">
        <v>76</v>
      </c>
      <c r="B21" s="49"/>
      <c r="C21" s="50"/>
      <c r="D21" s="86" t="s">
        <v>77</v>
      </c>
      <c r="E21" s="87"/>
      <c r="F21" s="87"/>
      <c r="G21" s="87"/>
      <c r="H21" s="87"/>
      <c r="I21" s="87"/>
      <c r="J21" s="87"/>
      <c r="K21" s="87"/>
      <c r="L21" s="87"/>
      <c r="M21" s="87"/>
      <c r="N21" s="88"/>
    </row>
    <row r="22" spans="1:25" x14ac:dyDescent="0.35">
      <c r="A22" s="42" t="s">
        <v>78</v>
      </c>
      <c r="B22" s="43"/>
      <c r="C22" s="44"/>
      <c r="D22" s="80" t="s">
        <v>79</v>
      </c>
      <c r="E22" s="81"/>
      <c r="F22" s="81"/>
      <c r="G22" s="81"/>
      <c r="H22" s="81"/>
      <c r="I22" s="81"/>
      <c r="J22" s="81"/>
      <c r="K22" s="81"/>
      <c r="L22" s="81"/>
      <c r="M22" s="81"/>
      <c r="N22" s="82"/>
    </row>
    <row r="23" spans="1:25" ht="12.75" customHeight="1" x14ac:dyDescent="0.35">
      <c r="A23" s="42" t="s">
        <v>80</v>
      </c>
      <c r="B23" s="43"/>
      <c r="C23" s="44"/>
      <c r="D23" s="284" t="s">
        <v>81</v>
      </c>
      <c r="E23" s="285"/>
      <c r="F23" s="285"/>
      <c r="G23" s="285"/>
      <c r="H23" s="285"/>
      <c r="I23" s="285"/>
      <c r="J23" s="285"/>
      <c r="K23" s="285"/>
      <c r="L23" s="285"/>
      <c r="M23" s="285"/>
      <c r="N23" s="286"/>
    </row>
    <row r="24" spans="1:25" x14ac:dyDescent="0.35">
      <c r="A24" s="51"/>
      <c r="B24" s="52"/>
      <c r="C24" s="53"/>
      <c r="D24" s="287"/>
      <c r="E24" s="288"/>
      <c r="F24" s="288"/>
      <c r="G24" s="288"/>
      <c r="H24" s="288"/>
      <c r="I24" s="288"/>
      <c r="J24" s="288"/>
      <c r="K24" s="288"/>
      <c r="L24" s="288"/>
      <c r="M24" s="288"/>
      <c r="N24" s="289"/>
    </row>
    <row r="25" spans="1:25" ht="12.75" customHeight="1" x14ac:dyDescent="0.35">
      <c r="A25" s="89" t="s">
        <v>82</v>
      </c>
      <c r="B25" s="90"/>
      <c r="C25" s="91"/>
      <c r="D25" s="92" t="s">
        <v>83</v>
      </c>
      <c r="E25" s="93"/>
      <c r="F25" s="93"/>
      <c r="G25" s="93"/>
      <c r="H25" s="93"/>
      <c r="I25" s="93"/>
      <c r="J25" s="93"/>
      <c r="K25" s="93"/>
      <c r="L25" s="93"/>
      <c r="M25" s="93"/>
      <c r="N25" s="94"/>
    </row>
    <row r="26" spans="1:25" ht="12.75" customHeight="1" x14ac:dyDescent="0.35">
      <c r="A26" s="51" t="s">
        <v>84</v>
      </c>
      <c r="B26" s="52"/>
      <c r="C26" s="53"/>
      <c r="D26" s="95" t="s">
        <v>85</v>
      </c>
      <c r="E26" s="96"/>
      <c r="F26" s="96"/>
      <c r="G26" s="96"/>
      <c r="H26" s="96"/>
      <c r="I26" s="96"/>
      <c r="J26" s="96"/>
      <c r="K26" s="96"/>
      <c r="L26" s="96"/>
      <c r="M26" s="96"/>
      <c r="N26" s="97"/>
    </row>
    <row r="27" spans="1:25" x14ac:dyDescent="0.35">
      <c r="A27" s="45"/>
      <c r="B27" s="46"/>
      <c r="C27" s="47"/>
      <c r="D27" s="83" t="s">
        <v>86</v>
      </c>
      <c r="E27" s="84"/>
      <c r="F27" s="84"/>
      <c r="G27" s="84"/>
      <c r="H27" s="84"/>
      <c r="I27" s="84"/>
      <c r="J27" s="84"/>
      <c r="K27" s="84"/>
      <c r="L27" s="84"/>
      <c r="M27" s="84"/>
      <c r="N27" s="85"/>
    </row>
    <row r="28" spans="1:25" ht="12.75" customHeight="1" x14ac:dyDescent="0.35">
      <c r="A28" s="42" t="s">
        <v>87</v>
      </c>
      <c r="B28" s="43"/>
      <c r="C28" s="44"/>
      <c r="D28" s="80" t="s">
        <v>88</v>
      </c>
      <c r="E28" s="81"/>
      <c r="F28" s="81"/>
      <c r="G28" s="81"/>
      <c r="H28" s="81"/>
      <c r="I28" s="81"/>
      <c r="J28" s="81"/>
      <c r="K28" s="81"/>
      <c r="L28" s="81"/>
      <c r="M28" s="81"/>
      <c r="N28" s="82"/>
    </row>
    <row r="29" spans="1:25" x14ac:dyDescent="0.35">
      <c r="A29" s="45"/>
      <c r="B29" s="46"/>
      <c r="C29" s="47"/>
      <c r="D29" s="83" t="s">
        <v>89</v>
      </c>
      <c r="E29" s="84"/>
      <c r="F29" s="84"/>
      <c r="G29" s="84"/>
      <c r="H29" s="84"/>
      <c r="I29" s="84"/>
      <c r="J29" s="84"/>
      <c r="K29" s="84"/>
      <c r="L29" s="84"/>
      <c r="M29" s="84"/>
      <c r="N29" s="85"/>
    </row>
    <row r="30" spans="1:25" x14ac:dyDescent="0.35">
      <c r="A30" s="48" t="s">
        <v>90</v>
      </c>
      <c r="B30" s="49"/>
      <c r="C30" s="50"/>
      <c r="D30" s="86" t="s">
        <v>91</v>
      </c>
      <c r="E30" s="87"/>
      <c r="F30" s="87"/>
      <c r="G30" s="87"/>
      <c r="H30" s="87"/>
      <c r="I30" s="87"/>
      <c r="J30" s="87"/>
      <c r="K30" s="87"/>
      <c r="L30" s="87"/>
      <c r="M30" s="87"/>
      <c r="N30" s="88"/>
    </row>
    <row r="31" spans="1:25" x14ac:dyDescent="0.35">
      <c r="A31" s="42" t="s">
        <v>92</v>
      </c>
      <c r="B31" s="43"/>
      <c r="C31" s="44"/>
      <c r="D31" s="80" t="s">
        <v>93</v>
      </c>
      <c r="E31" s="81"/>
      <c r="F31" s="81"/>
      <c r="G31" s="81"/>
      <c r="H31" s="81"/>
      <c r="I31" s="81"/>
      <c r="J31" s="81"/>
      <c r="K31" s="81"/>
      <c r="L31" s="81"/>
      <c r="M31" s="81"/>
      <c r="N31" s="82"/>
    </row>
    <row r="32" spans="1:25" x14ac:dyDescent="0.35">
      <c r="A32" s="45"/>
      <c r="B32" s="46"/>
      <c r="C32" s="47"/>
      <c r="D32" s="83" t="s">
        <v>94</v>
      </c>
      <c r="E32" s="84"/>
      <c r="F32" s="84"/>
      <c r="G32" s="84"/>
      <c r="H32" s="84"/>
      <c r="I32" s="84"/>
      <c r="J32" s="84"/>
      <c r="K32" s="84"/>
      <c r="L32" s="84"/>
      <c r="M32" s="84"/>
      <c r="N32" s="85"/>
    </row>
    <row r="33" spans="1:14" ht="12.75" customHeight="1" x14ac:dyDescent="0.35">
      <c r="A33" s="42" t="s">
        <v>95</v>
      </c>
      <c r="B33" s="43"/>
      <c r="C33" s="44"/>
      <c r="D33" s="80" t="s">
        <v>96</v>
      </c>
      <c r="E33" s="81"/>
      <c r="F33" s="81"/>
      <c r="G33" s="81"/>
      <c r="H33" s="81"/>
      <c r="I33" s="81"/>
      <c r="J33" s="81"/>
      <c r="K33" s="81"/>
      <c r="L33" s="81"/>
      <c r="M33" s="81"/>
      <c r="N33" s="82"/>
    </row>
    <row r="34" spans="1:14" x14ac:dyDescent="0.35">
      <c r="A34" s="51"/>
      <c r="B34" s="52"/>
      <c r="C34" s="53"/>
      <c r="D34" s="95" t="s">
        <v>97</v>
      </c>
      <c r="E34" s="96"/>
      <c r="F34" s="96"/>
      <c r="G34" s="96"/>
      <c r="H34" s="96"/>
      <c r="I34" s="96"/>
      <c r="J34" s="96"/>
      <c r="K34" s="96"/>
      <c r="L34" s="96"/>
      <c r="M34" s="96"/>
      <c r="N34" s="97"/>
    </row>
    <row r="35" spans="1:14" x14ac:dyDescent="0.35">
      <c r="A35" s="51"/>
      <c r="B35" s="52"/>
      <c r="C35" s="53"/>
      <c r="D35" s="95" t="s">
        <v>98</v>
      </c>
      <c r="E35" s="96"/>
      <c r="F35" s="96"/>
      <c r="G35" s="96"/>
      <c r="H35" s="96"/>
      <c r="I35" s="96"/>
      <c r="J35" s="96"/>
      <c r="K35" s="96"/>
      <c r="L35" s="96"/>
      <c r="M35" s="96"/>
      <c r="N35" s="97"/>
    </row>
    <row r="36" spans="1:14" x14ac:dyDescent="0.35">
      <c r="A36" s="51"/>
      <c r="B36" s="52"/>
      <c r="C36" s="53"/>
      <c r="D36" s="95" t="s">
        <v>99</v>
      </c>
      <c r="E36" s="96"/>
      <c r="F36" s="96"/>
      <c r="G36" s="96"/>
      <c r="H36" s="96"/>
      <c r="I36" s="96"/>
      <c r="J36" s="96"/>
      <c r="K36" s="96"/>
      <c r="L36" s="96"/>
      <c r="M36" s="96"/>
      <c r="N36" s="97"/>
    </row>
    <row r="37" spans="1:14" x14ac:dyDescent="0.35">
      <c r="A37" s="45"/>
      <c r="B37" s="46"/>
      <c r="C37" s="47"/>
      <c r="D37" s="83" t="s">
        <v>100</v>
      </c>
      <c r="E37" s="84"/>
      <c r="F37" s="84"/>
      <c r="G37" s="84"/>
      <c r="H37" s="84"/>
      <c r="I37" s="84"/>
      <c r="J37" s="84"/>
      <c r="K37" s="84"/>
      <c r="L37" s="84"/>
      <c r="M37" s="84"/>
      <c r="N37" s="85"/>
    </row>
    <row r="38" spans="1:14" x14ac:dyDescent="0.35">
      <c r="A38" s="42" t="s">
        <v>101</v>
      </c>
      <c r="B38" s="43"/>
      <c r="C38" s="44"/>
      <c r="D38" s="80" t="s">
        <v>102</v>
      </c>
      <c r="E38" s="81"/>
      <c r="F38" s="81"/>
      <c r="G38" s="81"/>
      <c r="H38" s="81"/>
      <c r="I38" s="81"/>
      <c r="J38" s="81"/>
      <c r="K38" s="81"/>
      <c r="L38" s="81"/>
      <c r="M38" s="81"/>
      <c r="N38" s="82"/>
    </row>
    <row r="39" spans="1:14" x14ac:dyDescent="0.35">
      <c r="A39" s="45"/>
      <c r="B39" s="46"/>
      <c r="C39" s="47"/>
      <c r="D39" s="83" t="s">
        <v>103</v>
      </c>
      <c r="E39" s="84"/>
      <c r="F39" s="84"/>
      <c r="G39" s="84"/>
      <c r="H39" s="84"/>
      <c r="I39" s="84"/>
      <c r="J39" s="84"/>
      <c r="K39" s="84"/>
      <c r="L39" s="84"/>
      <c r="M39" s="84"/>
      <c r="N39" s="85"/>
    </row>
    <row r="40" spans="1:14" x14ac:dyDescent="0.35">
      <c r="A40" s="98" t="s">
        <v>104</v>
      </c>
      <c r="B40" s="99"/>
      <c r="C40" s="100"/>
      <c r="D40" s="275" t="s">
        <v>105</v>
      </c>
      <c r="E40" s="276"/>
      <c r="F40" s="276"/>
      <c r="G40" s="276"/>
      <c r="H40" s="276"/>
      <c r="I40" s="276"/>
      <c r="J40" s="276"/>
      <c r="K40" s="276"/>
      <c r="L40" s="276"/>
      <c r="M40" s="276"/>
      <c r="N40" s="277"/>
    </row>
    <row r="41" spans="1:14" x14ac:dyDescent="0.35">
      <c r="A41" s="101"/>
      <c r="B41" s="52"/>
      <c r="C41" s="102"/>
      <c r="D41" s="290"/>
      <c r="E41" s="291"/>
      <c r="F41" s="291"/>
      <c r="G41" s="291"/>
      <c r="H41" s="291"/>
      <c r="I41" s="291"/>
      <c r="J41" s="291"/>
      <c r="K41" s="291"/>
      <c r="L41" s="291"/>
      <c r="M41" s="291"/>
      <c r="N41" s="292"/>
    </row>
    <row r="42" spans="1:14" x14ac:dyDescent="0.35">
      <c r="A42" s="103" t="s">
        <v>106</v>
      </c>
      <c r="B42" s="90"/>
      <c r="C42" s="104"/>
      <c r="D42" s="86" t="s">
        <v>107</v>
      </c>
      <c r="E42" s="87"/>
      <c r="F42" s="87"/>
      <c r="G42" s="87"/>
      <c r="H42" s="87"/>
      <c r="I42" s="87"/>
      <c r="J42" s="87"/>
      <c r="K42" s="87"/>
      <c r="L42" s="87"/>
      <c r="M42" s="87"/>
      <c r="N42" s="88"/>
    </row>
    <row r="43" spans="1:14" x14ac:dyDescent="0.35">
      <c r="A43" s="89" t="s">
        <v>108</v>
      </c>
      <c r="B43" s="90"/>
      <c r="C43" s="104"/>
      <c r="D43" s="86" t="s">
        <v>109</v>
      </c>
      <c r="E43" s="87"/>
      <c r="F43" s="87"/>
      <c r="G43" s="87"/>
      <c r="H43" s="87"/>
      <c r="I43" s="87"/>
      <c r="J43" s="87"/>
      <c r="K43" s="87"/>
      <c r="L43" s="87"/>
      <c r="M43" s="87"/>
      <c r="N43" s="88"/>
    </row>
    <row r="44" spans="1:14" x14ac:dyDescent="0.35">
      <c r="A44" s="269" t="s">
        <v>110</v>
      </c>
      <c r="B44" s="270"/>
      <c r="C44" s="271"/>
      <c r="D44" s="275" t="s">
        <v>111</v>
      </c>
      <c r="E44" s="276"/>
      <c r="F44" s="276"/>
      <c r="G44" s="276"/>
      <c r="H44" s="276"/>
      <c r="I44" s="276"/>
      <c r="J44" s="276"/>
      <c r="K44" s="276"/>
      <c r="L44" s="276"/>
      <c r="M44" s="276"/>
      <c r="N44" s="277"/>
    </row>
    <row r="45" spans="1:14" x14ac:dyDescent="0.35">
      <c r="A45" s="272"/>
      <c r="B45" s="273"/>
      <c r="C45" s="274"/>
      <c r="D45" s="278"/>
      <c r="E45" s="279"/>
      <c r="F45" s="279"/>
      <c r="G45" s="279"/>
      <c r="H45" s="279"/>
      <c r="I45" s="279"/>
      <c r="J45" s="279"/>
      <c r="K45" s="279"/>
      <c r="L45" s="279"/>
      <c r="M45" s="279"/>
      <c r="N45" s="280"/>
    </row>
    <row r="46" spans="1:14" x14ac:dyDescent="0.35">
      <c r="A46" s="269" t="s">
        <v>112</v>
      </c>
      <c r="B46" s="270"/>
      <c r="C46" s="271"/>
      <c r="D46" s="275" t="s">
        <v>113</v>
      </c>
      <c r="E46" s="276"/>
      <c r="F46" s="276"/>
      <c r="G46" s="276"/>
      <c r="H46" s="276"/>
      <c r="I46" s="276"/>
      <c r="J46" s="276"/>
      <c r="K46" s="276"/>
      <c r="L46" s="276"/>
      <c r="M46" s="276"/>
      <c r="N46" s="277"/>
    </row>
    <row r="47" spans="1:14" x14ac:dyDescent="0.35">
      <c r="A47" s="272"/>
      <c r="B47" s="273"/>
      <c r="C47" s="274"/>
      <c r="D47" s="278"/>
      <c r="E47" s="279"/>
      <c r="F47" s="279"/>
      <c r="G47" s="279"/>
      <c r="H47" s="279"/>
      <c r="I47" s="279"/>
      <c r="J47" s="279"/>
      <c r="K47" s="279"/>
      <c r="L47" s="279"/>
      <c r="M47" s="279"/>
      <c r="N47" s="280"/>
    </row>
    <row r="48" spans="1:14" x14ac:dyDescent="0.35">
      <c r="A48" s="98" t="s">
        <v>114</v>
      </c>
      <c r="B48" s="99"/>
      <c r="C48" s="100"/>
      <c r="D48" s="263" t="s">
        <v>115</v>
      </c>
      <c r="E48" s="264"/>
      <c r="F48" s="264"/>
      <c r="G48" s="264"/>
      <c r="H48" s="264"/>
      <c r="I48" s="264"/>
      <c r="J48" s="264"/>
      <c r="K48" s="264"/>
      <c r="L48" s="264"/>
      <c r="M48" s="264"/>
      <c r="N48" s="265"/>
    </row>
    <row r="49" spans="1:14" x14ac:dyDescent="0.35">
      <c r="A49" s="190"/>
      <c r="B49" s="191"/>
      <c r="C49" s="192"/>
      <c r="D49" s="266"/>
      <c r="E49" s="267"/>
      <c r="F49" s="267"/>
      <c r="G49" s="267"/>
      <c r="H49" s="267"/>
      <c r="I49" s="267"/>
      <c r="J49" s="267"/>
      <c r="K49" s="267"/>
      <c r="L49" s="267"/>
      <c r="M49" s="267"/>
      <c r="N49" s="268"/>
    </row>
    <row r="50" spans="1:14" x14ac:dyDescent="0.35">
      <c r="A50" s="141"/>
      <c r="B50" s="141"/>
      <c r="C50" s="141"/>
      <c r="D50" s="141"/>
      <c r="E50" s="141"/>
      <c r="F50" s="141"/>
      <c r="G50" s="141"/>
      <c r="H50" s="141"/>
      <c r="I50" s="141"/>
      <c r="J50" s="141"/>
      <c r="K50" s="141"/>
      <c r="L50" s="141"/>
      <c r="M50" s="141"/>
      <c r="N50" s="141"/>
    </row>
    <row r="51" spans="1:14" x14ac:dyDescent="0.35">
      <c r="A51" s="141"/>
      <c r="B51" s="141"/>
      <c r="C51" s="141"/>
      <c r="D51" s="141"/>
      <c r="E51" s="141"/>
      <c r="F51" s="141"/>
      <c r="G51" s="141"/>
      <c r="H51" s="141"/>
      <c r="I51" s="141"/>
      <c r="J51" s="141"/>
      <c r="K51" s="141"/>
      <c r="L51" s="141"/>
      <c r="M51" s="141"/>
      <c r="N51" s="141"/>
    </row>
    <row r="52" spans="1:14" x14ac:dyDescent="0.35">
      <c r="A52" s="141"/>
      <c r="B52" s="141"/>
      <c r="C52" s="141"/>
      <c r="D52" s="141"/>
      <c r="E52" s="141"/>
      <c r="F52" s="141"/>
      <c r="G52" s="141"/>
      <c r="H52" s="141"/>
      <c r="I52" s="141"/>
      <c r="J52" s="141"/>
      <c r="K52" s="141"/>
      <c r="L52" s="141"/>
      <c r="M52" s="141"/>
      <c r="N52" s="141"/>
    </row>
    <row r="53" spans="1:14" x14ac:dyDescent="0.35">
      <c r="A53" s="141"/>
      <c r="B53" s="141"/>
      <c r="C53" s="141"/>
      <c r="D53" s="141"/>
      <c r="E53" s="141"/>
      <c r="F53" s="141"/>
      <c r="G53" s="141"/>
      <c r="H53" s="141"/>
      <c r="I53" s="141"/>
      <c r="J53" s="141"/>
      <c r="K53" s="141"/>
      <c r="L53" s="141"/>
      <c r="M53" s="141"/>
      <c r="N53" s="141"/>
    </row>
    <row r="54" spans="1:14" x14ac:dyDescent="0.35">
      <c r="A54" s="141"/>
      <c r="B54" s="141"/>
      <c r="C54" s="141"/>
      <c r="D54" s="141"/>
      <c r="E54" s="141"/>
      <c r="F54" s="141"/>
      <c r="G54" s="141"/>
      <c r="H54" s="141"/>
      <c r="I54" s="141"/>
      <c r="J54" s="141"/>
      <c r="K54" s="141"/>
      <c r="L54" s="141"/>
      <c r="M54" s="141"/>
      <c r="N54" s="141"/>
    </row>
    <row r="55" spans="1:14" x14ac:dyDescent="0.35">
      <c r="A55" s="141"/>
      <c r="B55" s="141"/>
      <c r="C55" s="141"/>
      <c r="D55" s="141"/>
      <c r="E55" s="141"/>
      <c r="F55" s="141"/>
      <c r="G55" s="141"/>
      <c r="H55" s="141"/>
      <c r="I55" s="141"/>
      <c r="J55" s="141"/>
      <c r="K55" s="141"/>
      <c r="L55" s="141"/>
      <c r="M55" s="141"/>
      <c r="N55" s="141"/>
    </row>
    <row r="56" spans="1:14" x14ac:dyDescent="0.35">
      <c r="A56" s="141"/>
      <c r="B56" s="141"/>
      <c r="C56" s="141"/>
      <c r="D56" s="141"/>
      <c r="E56" s="141"/>
      <c r="F56" s="141"/>
      <c r="G56" s="141"/>
      <c r="H56" s="141"/>
      <c r="I56" s="141"/>
      <c r="J56" s="141"/>
      <c r="K56" s="141"/>
      <c r="L56" s="141"/>
      <c r="M56" s="141"/>
      <c r="N56" s="141"/>
    </row>
    <row r="57" spans="1:14" x14ac:dyDescent="0.35">
      <c r="A57" s="141"/>
      <c r="B57" s="141"/>
      <c r="C57" s="141"/>
      <c r="D57" s="141"/>
      <c r="E57" s="141"/>
      <c r="F57" s="141"/>
      <c r="G57" s="141"/>
      <c r="H57" s="141"/>
      <c r="I57" s="141"/>
      <c r="J57" s="141"/>
      <c r="K57" s="141"/>
      <c r="L57" s="141"/>
      <c r="M57" s="141"/>
      <c r="N57" s="141"/>
    </row>
    <row r="58" spans="1:14" x14ac:dyDescent="0.35">
      <c r="A58" s="141"/>
      <c r="B58" s="141"/>
      <c r="C58" s="141"/>
      <c r="D58" s="141"/>
      <c r="E58" s="141"/>
      <c r="F58" s="141"/>
      <c r="G58" s="141"/>
      <c r="H58" s="141"/>
      <c r="I58" s="141"/>
      <c r="J58" s="141"/>
      <c r="K58" s="141"/>
      <c r="L58" s="141"/>
      <c r="M58" s="141"/>
      <c r="N58" s="141"/>
    </row>
    <row r="59" spans="1:14" x14ac:dyDescent="0.35">
      <c r="A59" s="141"/>
      <c r="B59" s="141"/>
      <c r="C59" s="141"/>
      <c r="D59" s="141"/>
      <c r="E59" s="141"/>
      <c r="F59" s="141"/>
      <c r="G59" s="141"/>
      <c r="H59" s="141"/>
      <c r="I59" s="141"/>
      <c r="J59" s="141"/>
      <c r="K59" s="141"/>
      <c r="L59" s="141"/>
      <c r="M59" s="141"/>
      <c r="N59" s="141"/>
    </row>
    <row r="60" spans="1:14" x14ac:dyDescent="0.35">
      <c r="A60" s="141"/>
      <c r="B60" s="141"/>
      <c r="C60" s="141"/>
      <c r="D60" s="141"/>
      <c r="E60" s="141"/>
      <c r="F60" s="141"/>
      <c r="G60" s="141"/>
      <c r="H60" s="141"/>
      <c r="I60" s="141"/>
      <c r="J60" s="141"/>
      <c r="K60" s="141"/>
      <c r="L60" s="141"/>
      <c r="M60" s="141"/>
      <c r="N60" s="141"/>
    </row>
  </sheetData>
  <mergeCells count="8">
    <mergeCell ref="D48:N49"/>
    <mergeCell ref="A46:C47"/>
    <mergeCell ref="D46:N47"/>
    <mergeCell ref="A3:N16"/>
    <mergeCell ref="D23:N24"/>
    <mergeCell ref="D40:N41"/>
    <mergeCell ref="A44:C45"/>
    <mergeCell ref="D44:N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44"/>
  <sheetViews>
    <sheetView zoomScale="80" zoomScaleNormal="80" workbookViewId="0">
      <selection activeCell="I3" sqref="I3:I27"/>
    </sheetView>
  </sheetViews>
  <sheetFormatPr defaultColWidth="8.7265625" defaultRowHeight="14.5" x14ac:dyDescent="0.35"/>
  <cols>
    <col min="1" max="1" width="12.453125" style="195" customWidth="1"/>
    <col min="2" max="2" width="11.26953125" style="195" customWidth="1"/>
    <col min="3" max="3" width="21.26953125" style="195" customWidth="1"/>
    <col min="4" max="4" width="20.453125" style="195" customWidth="1"/>
    <col min="5" max="5" width="35" style="195" customWidth="1"/>
    <col min="6" max="6" width="36.81640625" style="195" customWidth="1"/>
    <col min="7" max="7" width="32" style="195" customWidth="1"/>
    <col min="8" max="8" width="23.26953125" style="206" customWidth="1"/>
    <col min="9" max="9" width="17.7265625" style="195" customWidth="1"/>
    <col min="10" max="10" width="18" style="195" customWidth="1"/>
    <col min="11" max="11" width="13.26953125" style="195" customWidth="1"/>
    <col min="12" max="12" width="16.7265625" style="195" customWidth="1"/>
    <col min="13" max="13" width="92.7265625" style="78" customWidth="1"/>
    <col min="14" max="24" width="8.7265625" style="195"/>
    <col min="25" max="25" width="9.1796875" customWidth="1"/>
    <col min="26" max="26" width="8.7265625" style="195"/>
    <col min="27" max="27" width="21.26953125" style="78" hidden="1" customWidth="1"/>
    <col min="28" max="16384" width="8.7265625" style="195"/>
  </cols>
  <sheetData>
    <row r="1" spans="1:27" x14ac:dyDescent="0.35">
      <c r="A1" s="183" t="s">
        <v>60</v>
      </c>
      <c r="B1" s="184"/>
      <c r="C1" s="184"/>
      <c r="D1" s="184"/>
      <c r="E1" s="184"/>
      <c r="F1" s="184"/>
      <c r="G1" s="184"/>
      <c r="H1" s="203"/>
      <c r="I1" s="184"/>
      <c r="J1" s="184"/>
      <c r="K1" s="184"/>
      <c r="L1" s="185"/>
      <c r="M1" s="184"/>
      <c r="AA1" s="184"/>
    </row>
    <row r="2" spans="1:27" ht="35.25" customHeight="1" x14ac:dyDescent="0.35">
      <c r="A2" s="57" t="s">
        <v>116</v>
      </c>
      <c r="B2" s="57" t="s">
        <v>117</v>
      </c>
      <c r="C2" s="71" t="s">
        <v>118</v>
      </c>
      <c r="D2" s="75" t="s">
        <v>119</v>
      </c>
      <c r="E2" s="75" t="s">
        <v>120</v>
      </c>
      <c r="F2" s="75" t="s">
        <v>121</v>
      </c>
      <c r="G2" s="75" t="s">
        <v>122</v>
      </c>
      <c r="H2" s="75" t="s">
        <v>123</v>
      </c>
      <c r="I2" s="75" t="s">
        <v>124</v>
      </c>
      <c r="J2" s="75" t="s">
        <v>125</v>
      </c>
      <c r="K2" s="75" t="s">
        <v>126</v>
      </c>
      <c r="L2" s="75" t="s">
        <v>127</v>
      </c>
      <c r="M2" s="75" t="s">
        <v>128</v>
      </c>
      <c r="AA2" s="76" t="s">
        <v>129</v>
      </c>
    </row>
    <row r="3" spans="1:27" ht="85.5" customHeight="1" x14ac:dyDescent="0.35">
      <c r="A3" s="214" t="s">
        <v>130</v>
      </c>
      <c r="B3" s="214" t="s">
        <v>131</v>
      </c>
      <c r="C3" s="215" t="s">
        <v>132</v>
      </c>
      <c r="D3" s="214" t="s">
        <v>133</v>
      </c>
      <c r="E3" s="214" t="s">
        <v>134</v>
      </c>
      <c r="F3" s="214" t="s">
        <v>135</v>
      </c>
      <c r="G3" s="214" t="s">
        <v>136</v>
      </c>
      <c r="H3" s="214"/>
      <c r="I3" s="216"/>
      <c r="J3" s="214"/>
      <c r="K3" s="209" t="s">
        <v>137</v>
      </c>
      <c r="L3" s="209" t="s">
        <v>138</v>
      </c>
      <c r="M3" s="210" t="s">
        <v>139</v>
      </c>
      <c r="AA3" s="194" t="e">
        <f>IF(OR(I3="Fail",ISBLANK(I3)),INDEX('Issue Code Table'!C:C,MATCH(L:L,'Issue Code Table'!A:A,0)),IF(K3="Critical",6,IF(K3="Significant",5,IF(K3="Moderate",3,2))))</f>
        <v>#N/A</v>
      </c>
    </row>
    <row r="4" spans="1:27" ht="72" customHeight="1" x14ac:dyDescent="0.35">
      <c r="A4" s="214" t="s">
        <v>140</v>
      </c>
      <c r="B4" s="214" t="s">
        <v>141</v>
      </c>
      <c r="C4" s="215" t="s">
        <v>142</v>
      </c>
      <c r="D4" s="214" t="s">
        <v>133</v>
      </c>
      <c r="E4" s="214" t="s">
        <v>143</v>
      </c>
      <c r="F4" s="214" t="s">
        <v>144</v>
      </c>
      <c r="G4" s="214" t="s">
        <v>145</v>
      </c>
      <c r="H4" s="214"/>
      <c r="I4" s="216"/>
      <c r="J4" s="214"/>
      <c r="K4" s="209" t="s">
        <v>146</v>
      </c>
      <c r="L4" s="209" t="s">
        <v>147</v>
      </c>
      <c r="M4" s="210" t="s">
        <v>148</v>
      </c>
      <c r="AA4" s="194">
        <f>IF(OR(I4="Fail",ISBLANK(I4)),INDEX('Issue Code Table'!C:C,MATCH(L:L,'Issue Code Table'!A:A,0)),IF(K4="Critical",6,IF(K4="Significant",5,IF(K4="Moderate",3,2))))</f>
        <v>2</v>
      </c>
    </row>
    <row r="5" spans="1:27" ht="69" customHeight="1" x14ac:dyDescent="0.35">
      <c r="A5" s="214" t="s">
        <v>149</v>
      </c>
      <c r="B5" s="214" t="s">
        <v>150</v>
      </c>
      <c r="C5" s="215" t="s">
        <v>151</v>
      </c>
      <c r="D5" s="214" t="s">
        <v>133</v>
      </c>
      <c r="E5" s="214" t="s">
        <v>152</v>
      </c>
      <c r="F5" s="214" t="s">
        <v>153</v>
      </c>
      <c r="G5" s="214" t="s">
        <v>154</v>
      </c>
      <c r="H5" s="214"/>
      <c r="I5" s="216"/>
      <c r="J5" s="214"/>
      <c r="K5" s="209" t="s">
        <v>155</v>
      </c>
      <c r="L5" s="209" t="s">
        <v>156</v>
      </c>
      <c r="M5" s="210" t="s">
        <v>157</v>
      </c>
      <c r="AA5" s="194">
        <f>IF(OR(I5="Fail",ISBLANK(I5)),INDEX('Issue Code Table'!C:C,MATCH(L:L,'Issue Code Table'!A:A,0)),IF(K5="Critical",6,IF(K5="Significant",5,IF(K5="Moderate",3,2))))</f>
        <v>5</v>
      </c>
    </row>
    <row r="6" spans="1:27" ht="81.75" customHeight="1" x14ac:dyDescent="0.35">
      <c r="A6" s="214" t="s">
        <v>158</v>
      </c>
      <c r="B6" s="214" t="s">
        <v>159</v>
      </c>
      <c r="C6" s="215" t="s">
        <v>160</v>
      </c>
      <c r="D6" s="214" t="s">
        <v>133</v>
      </c>
      <c r="E6" s="209" t="s">
        <v>161</v>
      </c>
      <c r="F6" s="214" t="s">
        <v>162</v>
      </c>
      <c r="G6" s="214" t="s">
        <v>163</v>
      </c>
      <c r="H6" s="214"/>
      <c r="I6" s="216"/>
      <c r="J6" s="214"/>
      <c r="K6" s="209" t="s">
        <v>146</v>
      </c>
      <c r="L6" s="209" t="s">
        <v>164</v>
      </c>
      <c r="M6" s="210" t="s">
        <v>165</v>
      </c>
      <c r="AA6" s="194" t="e">
        <f>IF(OR(I6="Fail",ISBLANK(I6)),INDEX('Issue Code Table'!C:C,MATCH(L:L,'Issue Code Table'!A:A,0)),IF(K6="Critical",6,IF(K6="Significant",5,IF(K6="Moderate",3,2))))</f>
        <v>#N/A</v>
      </c>
    </row>
    <row r="7" spans="1:27" ht="71.25" customHeight="1" x14ac:dyDescent="0.35">
      <c r="A7" s="214" t="s">
        <v>166</v>
      </c>
      <c r="B7" s="214" t="s">
        <v>167</v>
      </c>
      <c r="C7" s="215" t="s">
        <v>168</v>
      </c>
      <c r="D7" s="214" t="s">
        <v>133</v>
      </c>
      <c r="E7" s="214" t="s">
        <v>169</v>
      </c>
      <c r="F7" s="214" t="s">
        <v>170</v>
      </c>
      <c r="G7" s="214" t="s">
        <v>171</v>
      </c>
      <c r="H7" s="214"/>
      <c r="I7" s="216"/>
      <c r="J7" s="214"/>
      <c r="K7" s="209" t="s">
        <v>155</v>
      </c>
      <c r="L7" s="209" t="s">
        <v>172</v>
      </c>
      <c r="M7" s="210" t="s">
        <v>173</v>
      </c>
      <c r="AA7" s="194">
        <f>IF(OR(I7="Fail",ISBLANK(I7)),INDEX('Issue Code Table'!C:C,MATCH(L:L,'Issue Code Table'!A:A,0)),IF(K7="Critical",6,IF(K7="Significant",5,IF(K7="Moderate",3,2))))</f>
        <v>7</v>
      </c>
    </row>
    <row r="8" spans="1:27" ht="85.5" customHeight="1" x14ac:dyDescent="0.35">
      <c r="A8" s="214" t="s">
        <v>174</v>
      </c>
      <c r="B8" s="214" t="s">
        <v>175</v>
      </c>
      <c r="C8" s="215" t="s">
        <v>176</v>
      </c>
      <c r="D8" s="214" t="s">
        <v>133</v>
      </c>
      <c r="E8" s="214" t="s">
        <v>177</v>
      </c>
      <c r="F8" s="214" t="s">
        <v>178</v>
      </c>
      <c r="G8" s="214" t="s">
        <v>179</v>
      </c>
      <c r="H8" s="214"/>
      <c r="I8" s="216"/>
      <c r="J8" s="214"/>
      <c r="K8" s="209" t="s">
        <v>155</v>
      </c>
      <c r="L8" s="209" t="s">
        <v>180</v>
      </c>
      <c r="M8" s="210" t="s">
        <v>181</v>
      </c>
      <c r="AA8" s="194">
        <f>IF(OR(I8="Fail",ISBLANK(I8)),INDEX('Issue Code Table'!C:C,MATCH(L:L,'Issue Code Table'!A:A,0)),IF(K8="Critical",6,IF(K8="Significant",5,IF(K8="Moderate",3,2))))</f>
        <v>7</v>
      </c>
    </row>
    <row r="9" spans="1:27" ht="73.5" customHeight="1" x14ac:dyDescent="0.35">
      <c r="A9" s="214" t="s">
        <v>182</v>
      </c>
      <c r="B9" s="214" t="s">
        <v>183</v>
      </c>
      <c r="C9" s="215" t="s">
        <v>184</v>
      </c>
      <c r="D9" s="214" t="s">
        <v>133</v>
      </c>
      <c r="E9" s="214" t="s">
        <v>185</v>
      </c>
      <c r="F9" s="214" t="s">
        <v>186</v>
      </c>
      <c r="G9" s="214" t="s">
        <v>187</v>
      </c>
      <c r="H9" s="214"/>
      <c r="I9" s="216"/>
      <c r="J9" s="68" t="s">
        <v>188</v>
      </c>
      <c r="K9" s="209" t="s">
        <v>155</v>
      </c>
      <c r="L9" s="209" t="s">
        <v>189</v>
      </c>
      <c r="M9" s="217" t="s">
        <v>190</v>
      </c>
      <c r="AA9" s="194">
        <f>IF(OR(I9="Fail",ISBLANK(I9)),INDEX('Issue Code Table'!C:C,MATCH(L:L,'Issue Code Table'!A:A,0)),IF(K9="Critical",6,IF(K9="Significant",5,IF(K9="Moderate",3,2))))</f>
        <v>6</v>
      </c>
    </row>
    <row r="10" spans="1:27" ht="68.25" customHeight="1" x14ac:dyDescent="0.35">
      <c r="A10" s="214" t="s">
        <v>191</v>
      </c>
      <c r="B10" s="214" t="s">
        <v>183</v>
      </c>
      <c r="C10" s="215" t="s">
        <v>184</v>
      </c>
      <c r="D10" s="214" t="s">
        <v>133</v>
      </c>
      <c r="E10" s="214" t="s">
        <v>192</v>
      </c>
      <c r="F10" s="218" t="s">
        <v>193</v>
      </c>
      <c r="G10" s="218" t="s">
        <v>194</v>
      </c>
      <c r="H10" s="214"/>
      <c r="I10" s="216"/>
      <c r="J10" s="214"/>
      <c r="K10" s="209" t="s">
        <v>195</v>
      </c>
      <c r="L10" s="209" t="s">
        <v>196</v>
      </c>
      <c r="M10" s="210" t="s">
        <v>197</v>
      </c>
      <c r="AA10" s="194">
        <f>IF(OR(I10="Fail",ISBLANK(I10)),INDEX('Issue Code Table'!C:C,MATCH(L:L,'Issue Code Table'!A:A,0)),IF(K10="Critical",6,IF(K10="Significant",5,IF(K10="Moderate",3,2))))</f>
        <v>4</v>
      </c>
    </row>
    <row r="11" spans="1:27" ht="83.25" customHeight="1" x14ac:dyDescent="0.35">
      <c r="A11" s="214" t="s">
        <v>198</v>
      </c>
      <c r="B11" s="214" t="s">
        <v>183</v>
      </c>
      <c r="C11" s="215" t="s">
        <v>184</v>
      </c>
      <c r="D11" s="214" t="s">
        <v>133</v>
      </c>
      <c r="E11" s="214" t="s">
        <v>199</v>
      </c>
      <c r="F11" s="214" t="s">
        <v>200</v>
      </c>
      <c r="G11" s="214" t="s">
        <v>201</v>
      </c>
      <c r="H11" s="214"/>
      <c r="I11" s="216"/>
      <c r="J11" s="68" t="s">
        <v>202</v>
      </c>
      <c r="K11" s="209" t="s">
        <v>155</v>
      </c>
      <c r="L11" s="209" t="s">
        <v>203</v>
      </c>
      <c r="M11" s="217" t="s">
        <v>204</v>
      </c>
      <c r="AA11" s="194">
        <f>IF(OR(I11="Fail",ISBLANK(I11)),INDEX('Issue Code Table'!C:C,MATCH(L:L,'Issue Code Table'!A:A,0)),IF(K11="Critical",6,IF(K11="Significant",5,IF(K11="Moderate",3,2))))</f>
        <v>5</v>
      </c>
    </row>
    <row r="12" spans="1:27" ht="76.5" customHeight="1" x14ac:dyDescent="0.35">
      <c r="A12" s="214" t="s">
        <v>205</v>
      </c>
      <c r="B12" s="214" t="s">
        <v>183</v>
      </c>
      <c r="C12" s="215" t="s">
        <v>184</v>
      </c>
      <c r="D12" s="214" t="s">
        <v>133</v>
      </c>
      <c r="E12" s="214" t="s">
        <v>206</v>
      </c>
      <c r="F12" s="214" t="s">
        <v>207</v>
      </c>
      <c r="G12" s="214" t="s">
        <v>208</v>
      </c>
      <c r="H12" s="214"/>
      <c r="I12" s="216"/>
      <c r="J12" s="214"/>
      <c r="K12" s="209" t="s">
        <v>195</v>
      </c>
      <c r="L12" s="209" t="s">
        <v>209</v>
      </c>
      <c r="M12" s="210" t="s">
        <v>210</v>
      </c>
      <c r="AA12" s="194">
        <f>IF(OR(I12="Fail",ISBLANK(I12)),INDEX('Issue Code Table'!C:C,MATCH(L:L,'Issue Code Table'!A:A,0)),IF(K12="Critical",6,IF(K12="Significant",5,IF(K12="Moderate",3,2))))</f>
        <v>3</v>
      </c>
    </row>
    <row r="13" spans="1:27" ht="75" customHeight="1" x14ac:dyDescent="0.35">
      <c r="A13" s="214" t="s">
        <v>211</v>
      </c>
      <c r="B13" s="231" t="s">
        <v>212</v>
      </c>
      <c r="C13" s="231" t="s">
        <v>213</v>
      </c>
      <c r="D13" s="231" t="s">
        <v>214</v>
      </c>
      <c r="E13" s="231" t="s">
        <v>215</v>
      </c>
      <c r="F13" s="231" t="s">
        <v>216</v>
      </c>
      <c r="G13" s="231" t="s">
        <v>217</v>
      </c>
      <c r="H13" s="231"/>
      <c r="I13" s="216"/>
      <c r="J13" s="232"/>
      <c r="K13" s="209" t="s">
        <v>155</v>
      </c>
      <c r="L13" s="233" t="s">
        <v>218</v>
      </c>
      <c r="M13" s="234" t="s">
        <v>219</v>
      </c>
      <c r="AA13" s="194">
        <f>IF(OR(I13="Fail",ISBLANK(I13)),INDEX('Issue Code Table'!C:C,MATCH(L:L,'Issue Code Table'!A:A,0)),IF(K13="Critical",6,IF(K13="Significant",5,IF(K13="Moderate",3,2))))</f>
        <v>5</v>
      </c>
    </row>
    <row r="14" spans="1:27" ht="89.25" customHeight="1" x14ac:dyDescent="0.35">
      <c r="A14" s="214" t="s">
        <v>220</v>
      </c>
      <c r="B14" s="214" t="s">
        <v>221</v>
      </c>
      <c r="C14" s="215" t="s">
        <v>222</v>
      </c>
      <c r="D14" s="214" t="s">
        <v>133</v>
      </c>
      <c r="E14" s="214" t="s">
        <v>223</v>
      </c>
      <c r="F14" s="214" t="s">
        <v>224</v>
      </c>
      <c r="G14" s="214" t="s">
        <v>225</v>
      </c>
      <c r="H14" s="214"/>
      <c r="I14" s="216"/>
      <c r="J14" s="214"/>
      <c r="K14" s="209" t="s">
        <v>155</v>
      </c>
      <c r="L14" s="209" t="s">
        <v>226</v>
      </c>
      <c r="M14" s="217" t="s">
        <v>227</v>
      </c>
      <c r="AA14" s="194">
        <f>IF(OR(I14="Fail",ISBLANK(I14)),INDEX('Issue Code Table'!C:C,MATCH(L:L,'Issue Code Table'!A:A,0)),IF(K14="Critical",6,IF(K14="Significant",5,IF(K14="Moderate",3,2))))</f>
        <v>5</v>
      </c>
    </row>
    <row r="15" spans="1:27" ht="49.5" customHeight="1" x14ac:dyDescent="0.35">
      <c r="A15" s="214" t="s">
        <v>228</v>
      </c>
      <c r="B15" s="214" t="s">
        <v>221</v>
      </c>
      <c r="C15" s="215" t="s">
        <v>222</v>
      </c>
      <c r="D15" s="214" t="s">
        <v>133</v>
      </c>
      <c r="E15" s="214" t="s">
        <v>229</v>
      </c>
      <c r="F15" s="214" t="s">
        <v>230</v>
      </c>
      <c r="G15" s="214" t="s">
        <v>231</v>
      </c>
      <c r="H15" s="214"/>
      <c r="I15" s="216"/>
      <c r="J15" s="214"/>
      <c r="K15" s="209" t="s">
        <v>155</v>
      </c>
      <c r="L15" s="209" t="s">
        <v>156</v>
      </c>
      <c r="M15" s="210" t="s">
        <v>157</v>
      </c>
      <c r="AA15" s="194">
        <f>IF(OR(I15="Fail",ISBLANK(I15)),INDEX('Issue Code Table'!C:C,MATCH(L:L,'Issue Code Table'!A:A,0)),IF(K15="Critical",6,IF(K15="Significant",5,IF(K15="Moderate",3,2))))</f>
        <v>5</v>
      </c>
    </row>
    <row r="16" spans="1:27" ht="75" customHeight="1" x14ac:dyDescent="0.35">
      <c r="A16" s="214" t="s">
        <v>232</v>
      </c>
      <c r="B16" s="214" t="s">
        <v>221</v>
      </c>
      <c r="C16" s="215" t="s">
        <v>222</v>
      </c>
      <c r="D16" s="214" t="s">
        <v>133</v>
      </c>
      <c r="E16" s="214" t="s">
        <v>233</v>
      </c>
      <c r="F16" s="214" t="s">
        <v>234</v>
      </c>
      <c r="G16" s="214" t="s">
        <v>235</v>
      </c>
      <c r="H16" s="214"/>
      <c r="I16" s="216"/>
      <c r="J16" s="214"/>
      <c r="K16" s="209" t="s">
        <v>155</v>
      </c>
      <c r="L16" s="209" t="s">
        <v>236</v>
      </c>
      <c r="M16" s="217" t="s">
        <v>237</v>
      </c>
      <c r="AA16" s="194">
        <f>IF(OR(I16="Fail",ISBLANK(I16)),INDEX('Issue Code Table'!C:C,MATCH(L:L,'Issue Code Table'!A:A,0)),IF(K16="Critical",6,IF(K16="Significant",5,IF(K16="Moderate",3,2))))</f>
        <v>5</v>
      </c>
    </row>
    <row r="17" spans="1:27" ht="99" customHeight="1" x14ac:dyDescent="0.35">
      <c r="A17" s="214" t="s">
        <v>238</v>
      </c>
      <c r="B17" s="214" t="s">
        <v>239</v>
      </c>
      <c r="C17" s="215" t="s">
        <v>240</v>
      </c>
      <c r="D17" s="214" t="s">
        <v>133</v>
      </c>
      <c r="E17" s="214" t="s">
        <v>241</v>
      </c>
      <c r="F17" s="214" t="s">
        <v>242</v>
      </c>
      <c r="G17" s="214" t="s">
        <v>243</v>
      </c>
      <c r="H17" s="214"/>
      <c r="I17" s="216"/>
      <c r="J17" s="214"/>
      <c r="K17" s="209" t="s">
        <v>195</v>
      </c>
      <c r="L17" s="209" t="s">
        <v>244</v>
      </c>
      <c r="M17" s="210" t="s">
        <v>245</v>
      </c>
      <c r="AA17" s="194">
        <f>IF(OR(I17="Fail",ISBLANK(I17)),INDEX('Issue Code Table'!C:C,MATCH(L:L,'Issue Code Table'!A:A,0)),IF(K17="Critical",6,IF(K17="Significant",5,IF(K17="Moderate",3,2))))</f>
        <v>2</v>
      </c>
    </row>
    <row r="18" spans="1:27" ht="80.25" customHeight="1" x14ac:dyDescent="0.35">
      <c r="A18" s="214" t="s">
        <v>246</v>
      </c>
      <c r="B18" s="214" t="s">
        <v>247</v>
      </c>
      <c r="C18" s="215" t="s">
        <v>248</v>
      </c>
      <c r="D18" s="214" t="s">
        <v>133</v>
      </c>
      <c r="E18" s="214" t="s">
        <v>249</v>
      </c>
      <c r="F18" s="214" t="s">
        <v>250</v>
      </c>
      <c r="G18" s="214" t="s">
        <v>251</v>
      </c>
      <c r="H18" s="214"/>
      <c r="I18" s="216"/>
      <c r="J18" s="214"/>
      <c r="K18" s="209" t="s">
        <v>195</v>
      </c>
      <c r="L18" s="209" t="s">
        <v>252</v>
      </c>
      <c r="M18" s="210" t="s">
        <v>253</v>
      </c>
      <c r="AA18" s="194" t="e">
        <f>IF(OR(I18="Fail",ISBLANK(I18)),INDEX('Issue Code Table'!C:C,MATCH(L:L,'Issue Code Table'!A:A,0)),IF(K18="Critical",6,IF(K18="Significant",5,IF(K18="Moderate",3,2))))</f>
        <v>#N/A</v>
      </c>
    </row>
    <row r="19" spans="1:27" ht="100" x14ac:dyDescent="0.35">
      <c r="A19" s="214" t="s">
        <v>254</v>
      </c>
      <c r="B19" s="214" t="s">
        <v>255</v>
      </c>
      <c r="C19" s="215" t="s">
        <v>256</v>
      </c>
      <c r="D19" s="214" t="s">
        <v>133</v>
      </c>
      <c r="E19" s="214" t="s">
        <v>257</v>
      </c>
      <c r="F19" s="214" t="s">
        <v>258</v>
      </c>
      <c r="G19" s="214" t="s">
        <v>259</v>
      </c>
      <c r="H19" s="214"/>
      <c r="I19" s="216"/>
      <c r="J19" s="214"/>
      <c r="K19" s="209" t="s">
        <v>155</v>
      </c>
      <c r="L19" s="209" t="s">
        <v>260</v>
      </c>
      <c r="M19" s="210" t="s">
        <v>261</v>
      </c>
      <c r="AA19" s="194" t="e">
        <f>IF(OR(I19="Fail",ISBLANK(I19)),INDEX('Issue Code Table'!C:C,MATCH(L:L,'Issue Code Table'!A:A,0)),IF(K19="Critical",6,IF(K19="Significant",5,IF(K19="Moderate",3,2))))</f>
        <v>#N/A</v>
      </c>
    </row>
    <row r="20" spans="1:27" ht="80.25" customHeight="1" x14ac:dyDescent="0.35">
      <c r="A20" s="214" t="s">
        <v>262</v>
      </c>
      <c r="B20" s="214" t="s">
        <v>263</v>
      </c>
      <c r="C20" s="215" t="s">
        <v>264</v>
      </c>
      <c r="D20" s="214" t="s">
        <v>133</v>
      </c>
      <c r="E20" s="214" t="s">
        <v>265</v>
      </c>
      <c r="F20" s="214" t="s">
        <v>266</v>
      </c>
      <c r="G20" s="214" t="s">
        <v>267</v>
      </c>
      <c r="H20" s="214"/>
      <c r="I20" s="216"/>
      <c r="J20" s="214"/>
      <c r="K20" s="209" t="s">
        <v>195</v>
      </c>
      <c r="L20" s="209" t="s">
        <v>268</v>
      </c>
      <c r="M20" s="217" t="s">
        <v>269</v>
      </c>
      <c r="AA20" s="194">
        <f>IF(OR(I20="Fail",ISBLANK(I20)),INDEX('Issue Code Table'!C:C,MATCH(L:L,'Issue Code Table'!A:A,0)),IF(K20="Critical",6,IF(K20="Significant",5,IF(K20="Moderate",3,2))))</f>
        <v>3</v>
      </c>
    </row>
    <row r="21" spans="1:27" ht="90" customHeight="1" x14ac:dyDescent="0.35">
      <c r="A21" s="214" t="s">
        <v>270</v>
      </c>
      <c r="B21" s="214" t="s">
        <v>271</v>
      </c>
      <c r="C21" s="215" t="s">
        <v>272</v>
      </c>
      <c r="D21" s="214" t="s">
        <v>133</v>
      </c>
      <c r="E21" s="214" t="s">
        <v>273</v>
      </c>
      <c r="F21" s="214" t="s">
        <v>274</v>
      </c>
      <c r="G21" s="214" t="s">
        <v>275</v>
      </c>
      <c r="H21" s="214"/>
      <c r="I21" s="216"/>
      <c r="J21" s="214"/>
      <c r="K21" s="209" t="s">
        <v>195</v>
      </c>
      <c r="L21" s="209" t="s">
        <v>276</v>
      </c>
      <c r="M21" s="217" t="s">
        <v>277</v>
      </c>
      <c r="AA21" s="194">
        <f>IF(OR(I21="Fail",ISBLANK(I21)),INDEX('Issue Code Table'!C:C,MATCH(L:L,'Issue Code Table'!A:A,0)),IF(K21="Critical",6,IF(K21="Significant",5,IF(K21="Moderate",3,2))))</f>
        <v>4</v>
      </c>
    </row>
    <row r="22" spans="1:27" ht="86.25" customHeight="1" x14ac:dyDescent="0.35">
      <c r="A22" s="214" t="s">
        <v>278</v>
      </c>
      <c r="B22" s="214" t="s">
        <v>279</v>
      </c>
      <c r="C22" s="215" t="s">
        <v>280</v>
      </c>
      <c r="D22" s="214" t="s">
        <v>133</v>
      </c>
      <c r="E22" s="214" t="s">
        <v>281</v>
      </c>
      <c r="F22" s="214" t="s">
        <v>282</v>
      </c>
      <c r="G22" s="214" t="s">
        <v>283</v>
      </c>
      <c r="H22" s="214"/>
      <c r="I22" s="216"/>
      <c r="J22" s="214"/>
      <c r="K22" s="209" t="s">
        <v>195</v>
      </c>
      <c r="L22" s="209" t="s">
        <v>276</v>
      </c>
      <c r="M22" s="217" t="s">
        <v>277</v>
      </c>
      <c r="AA22" s="194">
        <f>IF(OR(I22="Fail",ISBLANK(I22)),INDEX('Issue Code Table'!C:C,MATCH(L:L,'Issue Code Table'!A:A,0)),IF(K22="Critical",6,IF(K22="Significant",5,IF(K22="Moderate",3,2))))</f>
        <v>4</v>
      </c>
    </row>
    <row r="23" spans="1:27" ht="150" x14ac:dyDescent="0.35">
      <c r="A23" s="214" t="s">
        <v>284</v>
      </c>
      <c r="B23" s="214" t="s">
        <v>285</v>
      </c>
      <c r="C23" s="215" t="s">
        <v>286</v>
      </c>
      <c r="D23" s="214" t="s">
        <v>133</v>
      </c>
      <c r="E23" s="214" t="s">
        <v>287</v>
      </c>
      <c r="F23" s="214" t="s">
        <v>288</v>
      </c>
      <c r="G23" s="214" t="s">
        <v>289</v>
      </c>
      <c r="H23" s="214"/>
      <c r="I23" s="216"/>
      <c r="J23" s="60" t="s">
        <v>290</v>
      </c>
      <c r="K23" s="209" t="s">
        <v>155</v>
      </c>
      <c r="L23" s="242" t="s">
        <v>291</v>
      </c>
      <c r="M23" s="242" t="s">
        <v>292</v>
      </c>
      <c r="AA23" s="194">
        <f>IF(OR(I23="Fail",ISBLANK(I23)),INDEX('Issue Code Table'!C:C,MATCH(L:L,'Issue Code Table'!A:A,0)),IF(K23="Critical",6,IF(K23="Significant",5,IF(K23="Moderate",3,2))))</f>
        <v>6</v>
      </c>
    </row>
    <row r="24" spans="1:27" ht="74.25" customHeight="1" x14ac:dyDescent="0.35">
      <c r="A24" s="214" t="s">
        <v>293</v>
      </c>
      <c r="B24" s="218" t="s">
        <v>294</v>
      </c>
      <c r="C24" s="218" t="s">
        <v>295</v>
      </c>
      <c r="D24" s="214" t="s">
        <v>133</v>
      </c>
      <c r="E24" s="214" t="s">
        <v>296</v>
      </c>
      <c r="F24" s="218" t="s">
        <v>297</v>
      </c>
      <c r="G24" s="218" t="s">
        <v>298</v>
      </c>
      <c r="H24" s="214"/>
      <c r="I24" s="216"/>
      <c r="J24" s="215"/>
      <c r="K24" s="209" t="s">
        <v>146</v>
      </c>
      <c r="L24" s="209" t="s">
        <v>299</v>
      </c>
      <c r="M24" s="214" t="s">
        <v>300</v>
      </c>
      <c r="AA24" s="194" t="e">
        <f>IF(OR(I24="Fail",ISBLANK(I24)),INDEX('Issue Code Table'!C:C,MATCH(L:L,'Issue Code Table'!A:A,0)),IF(K24="Critical",6,IF(K24="Significant",5,IF(K24="Moderate",3,2))))</f>
        <v>#N/A</v>
      </c>
    </row>
    <row r="25" spans="1:27" ht="87" customHeight="1" x14ac:dyDescent="0.35">
      <c r="A25" s="214" t="s">
        <v>301</v>
      </c>
      <c r="B25" s="214" t="s">
        <v>302</v>
      </c>
      <c r="C25" s="215" t="s">
        <v>303</v>
      </c>
      <c r="D25" s="214" t="s">
        <v>133</v>
      </c>
      <c r="E25" s="214" t="s">
        <v>304</v>
      </c>
      <c r="F25" s="214" t="s">
        <v>305</v>
      </c>
      <c r="G25" s="214" t="s">
        <v>306</v>
      </c>
      <c r="H25" s="214"/>
      <c r="I25" s="216"/>
      <c r="J25" s="214"/>
      <c r="K25" s="209" t="s">
        <v>195</v>
      </c>
      <c r="L25" s="209" t="s">
        <v>307</v>
      </c>
      <c r="M25" s="210" t="s">
        <v>308</v>
      </c>
      <c r="AA25" s="194">
        <f>IF(OR(I25="Fail",ISBLANK(I25)),INDEX('Issue Code Table'!C:C,MATCH(L:L,'Issue Code Table'!A:A,0)),IF(K25="Critical",6,IF(K25="Significant",5,IF(K25="Moderate",3,2))))</f>
        <v>4</v>
      </c>
    </row>
    <row r="26" spans="1:27" ht="87" customHeight="1" x14ac:dyDescent="0.35">
      <c r="A26" s="214" t="s">
        <v>309</v>
      </c>
      <c r="B26" s="211" t="s">
        <v>271</v>
      </c>
      <c r="C26" s="212" t="s">
        <v>272</v>
      </c>
      <c r="D26" s="214" t="s">
        <v>133</v>
      </c>
      <c r="E26" s="213" t="s">
        <v>310</v>
      </c>
      <c r="F26" s="213" t="s">
        <v>311</v>
      </c>
      <c r="G26" s="213" t="s">
        <v>312</v>
      </c>
      <c r="H26" s="214"/>
      <c r="I26" s="216"/>
      <c r="J26" s="219"/>
      <c r="K26" s="209" t="s">
        <v>195</v>
      </c>
      <c r="L26" s="209" t="s">
        <v>313</v>
      </c>
      <c r="M26" s="210" t="s">
        <v>314</v>
      </c>
      <c r="AA26" s="194">
        <f>IF(OR(I26="Fail",ISBLANK(I26)),INDEX('Issue Code Table'!C:C,MATCH(L:L,'Issue Code Table'!A:A,0)),IF(K26="Critical",6,IF(K26="Significant",5,IF(K26="Moderate",3,2))))</f>
        <v>2</v>
      </c>
    </row>
    <row r="27" spans="1:27" ht="121.5" customHeight="1" x14ac:dyDescent="0.35">
      <c r="A27" s="214" t="s">
        <v>315</v>
      </c>
      <c r="B27" s="211" t="s">
        <v>316</v>
      </c>
      <c r="C27" s="212" t="s">
        <v>317</v>
      </c>
      <c r="D27" s="214" t="s">
        <v>133</v>
      </c>
      <c r="E27" s="213" t="s">
        <v>318</v>
      </c>
      <c r="F27" s="213" t="s">
        <v>319</v>
      </c>
      <c r="G27" s="213" t="s">
        <v>320</v>
      </c>
      <c r="H27" s="214"/>
      <c r="I27" s="216"/>
      <c r="J27" s="219"/>
      <c r="K27" s="209" t="s">
        <v>146</v>
      </c>
      <c r="L27" s="231" t="s">
        <v>321</v>
      </c>
      <c r="M27" s="240" t="s">
        <v>322</v>
      </c>
      <c r="AA27" s="194">
        <f>IF(OR(I27="Fail",ISBLANK(I27)),INDEX('Issue Code Table'!C:C,MATCH(L:L,'Issue Code Table'!A:A,0)),IF(K27="Critical",6,IF(K27="Significant",5,IF(K27="Moderate",3,2))))</f>
        <v>2</v>
      </c>
    </row>
    <row r="28" spans="1:27" x14ac:dyDescent="0.35">
      <c r="A28" s="196"/>
      <c r="B28" s="196"/>
      <c r="C28" s="196"/>
      <c r="D28" s="196"/>
      <c r="E28" s="196"/>
      <c r="F28" s="196"/>
      <c r="G28" s="196"/>
      <c r="H28" s="204"/>
      <c r="I28" s="196"/>
      <c r="J28" s="196"/>
      <c r="K28" s="196"/>
      <c r="L28" s="196"/>
      <c r="M28" s="196"/>
      <c r="AA28" s="196"/>
    </row>
    <row r="29" spans="1:27" hidden="1" x14ac:dyDescent="0.35">
      <c r="H29" s="205" t="s">
        <v>61</v>
      </c>
      <c r="AA29" s="195"/>
    </row>
    <row r="30" spans="1:27" hidden="1" x14ac:dyDescent="0.35">
      <c r="H30" s="205" t="s">
        <v>62</v>
      </c>
    </row>
    <row r="31" spans="1:27" hidden="1" x14ac:dyDescent="0.35">
      <c r="H31" s="205" t="s">
        <v>50</v>
      </c>
    </row>
    <row r="32" spans="1:27" ht="12.75" hidden="1" customHeight="1" x14ac:dyDescent="0.35">
      <c r="H32" s="205" t="s">
        <v>323</v>
      </c>
    </row>
    <row r="33" spans="8:8" hidden="1" x14ac:dyDescent="0.35"/>
    <row r="34" spans="8:8" hidden="1" x14ac:dyDescent="0.35">
      <c r="H34" s="205" t="s">
        <v>324</v>
      </c>
    </row>
    <row r="35" spans="8:8" hidden="1" x14ac:dyDescent="0.35">
      <c r="H35" s="205" t="s">
        <v>137</v>
      </c>
    </row>
    <row r="36" spans="8:8" hidden="1" x14ac:dyDescent="0.35">
      <c r="H36" s="205" t="s">
        <v>155</v>
      </c>
    </row>
    <row r="37" spans="8:8" hidden="1" x14ac:dyDescent="0.35">
      <c r="H37" s="205" t="s">
        <v>195</v>
      </c>
    </row>
    <row r="38" spans="8:8" hidden="1" x14ac:dyDescent="0.35">
      <c r="H38" s="205" t="s">
        <v>146</v>
      </c>
    </row>
    <row r="39" spans="8:8" hidden="1" x14ac:dyDescent="0.35"/>
    <row r="40" spans="8:8" hidden="1" x14ac:dyDescent="0.35"/>
    <row r="41" spans="8:8" hidden="1" x14ac:dyDescent="0.35"/>
    <row r="42" spans="8:8" hidden="1" x14ac:dyDescent="0.35"/>
    <row r="43" spans="8:8" hidden="1" x14ac:dyDescent="0.35"/>
    <row r="44" spans="8:8" hidden="1" x14ac:dyDescent="0.35"/>
  </sheetData>
  <protectedRanges>
    <protectedRange password="E1A2" sqref="AA2" name="Range1"/>
    <protectedRange password="E1A2" sqref="L2:M2" name="Range1_5_1_2"/>
    <protectedRange password="E1A2" sqref="L3" name="Range1_1_3"/>
    <protectedRange password="E1A2" sqref="L13:M13" name="Range1_3_1"/>
  </protectedRanges>
  <autoFilter ref="A2:AA27" xr:uid="{00000000-0009-0000-0000-000003000000}"/>
  <phoneticPr fontId="13" type="noConversion"/>
  <conditionalFormatting sqref="I3:I27">
    <cfRule type="cellIs" dxfId="80" priority="17" stopIfTrue="1" operator="equal">
      <formula>"Fail"</formula>
    </cfRule>
    <cfRule type="cellIs" dxfId="79" priority="22" stopIfTrue="1" operator="equal">
      <formula>"Pass"</formula>
    </cfRule>
    <cfRule type="cellIs" dxfId="78" priority="23" stopIfTrue="1" operator="equal">
      <formula>"Info"</formula>
    </cfRule>
  </conditionalFormatting>
  <conditionalFormatting sqref="L3:L27">
    <cfRule type="expression" dxfId="77" priority="46" stopIfTrue="1">
      <formula>ISERROR(AA3)</formula>
    </cfRule>
  </conditionalFormatting>
  <dataValidations count="2">
    <dataValidation type="list" allowBlank="1" showInputMessage="1" showErrorMessage="1" sqref="I3:I27" xr:uid="{00000000-0002-0000-0300-000000000000}">
      <formula1>$H$29:$H$32</formula1>
    </dataValidation>
    <dataValidation type="list" allowBlank="1" showInputMessage="1" showErrorMessage="1" sqref="K3:K27" xr:uid="{00000000-0002-0000-0300-000001000000}">
      <formula1>$H$35:$H$38</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C3948-F1E5-416D-85DC-A7C0D9BA999D}">
  <sheetPr>
    <tabColor theme="4" tint="-0.249977111117893"/>
  </sheetPr>
  <dimension ref="A1:AA224"/>
  <sheetViews>
    <sheetView zoomScale="80" zoomScaleNormal="80" workbookViewId="0">
      <pane ySplit="2" topLeftCell="A3" activePane="bottomLeft" state="frozen"/>
      <selection activeCell="O1" sqref="O1"/>
      <selection pane="bottomLeft" activeCell="J3" sqref="J3:J204"/>
    </sheetView>
  </sheetViews>
  <sheetFormatPr defaultColWidth="11.453125" defaultRowHeight="12.5" x14ac:dyDescent="0.25"/>
  <cols>
    <col min="1" max="1" width="12.7265625" style="58" customWidth="1"/>
    <col min="2" max="2" width="10" style="58" customWidth="1"/>
    <col min="3" max="3" width="14.7265625" style="62" customWidth="1"/>
    <col min="4" max="4" width="14.26953125" style="58" customWidth="1"/>
    <col min="5" max="5" width="20" style="58" customWidth="1"/>
    <col min="6" max="6" width="27.1796875" style="58" customWidth="1"/>
    <col min="7" max="7" width="40.26953125" style="58" customWidth="1"/>
    <col min="8" max="8" width="26.54296875" style="70" customWidth="1"/>
    <col min="9" max="10" width="17.453125" style="58" customWidth="1"/>
    <col min="11" max="11" width="33.81640625" style="58" hidden="1" customWidth="1"/>
    <col min="12" max="12" width="14.7265625" style="58" customWidth="1"/>
    <col min="13" max="14" width="23" style="58" customWidth="1"/>
    <col min="15" max="15" width="45.7265625" style="58" customWidth="1"/>
    <col min="16" max="16" width="3.453125" style="58" customWidth="1"/>
    <col min="17" max="17" width="14.7265625" style="58" customWidth="1"/>
    <col min="18" max="18" width="23" style="58" customWidth="1"/>
    <col min="19" max="19" width="43.7265625" style="58" customWidth="1"/>
    <col min="20" max="20" width="85.54296875" style="58" customWidth="1"/>
    <col min="21" max="21" width="84.54296875" style="58" hidden="1" customWidth="1"/>
    <col min="22" max="22" width="36.453125" style="58" hidden="1" customWidth="1"/>
    <col min="23" max="26" width="11.453125" style="58"/>
    <col min="27" max="27" width="11.453125" style="58" hidden="1" customWidth="1"/>
    <col min="28" max="16384" width="11.453125" style="58"/>
  </cols>
  <sheetData>
    <row r="1" spans="1:27" ht="13" x14ac:dyDescent="0.3">
      <c r="A1" s="183" t="s">
        <v>60</v>
      </c>
      <c r="B1" s="184"/>
      <c r="C1" s="184"/>
      <c r="D1" s="184"/>
      <c r="E1" s="184"/>
      <c r="F1" s="184"/>
      <c r="G1" s="184"/>
      <c r="H1" s="184"/>
      <c r="I1" s="184"/>
      <c r="J1" s="184"/>
      <c r="K1" s="184"/>
      <c r="L1" s="185"/>
      <c r="M1" s="186"/>
      <c r="N1" s="186"/>
      <c r="O1" s="186"/>
      <c r="P1" s="186"/>
      <c r="Q1" s="186"/>
      <c r="R1" s="186"/>
      <c r="S1" s="186"/>
      <c r="T1" s="186"/>
      <c r="U1" s="186"/>
      <c r="V1" s="186"/>
      <c r="W1" s="195"/>
      <c r="X1" s="195"/>
      <c r="Y1" s="195"/>
      <c r="Z1" s="195"/>
      <c r="AA1" s="186"/>
    </row>
    <row r="2" spans="1:27" ht="42.75" customHeight="1" x14ac:dyDescent="0.25">
      <c r="A2" s="57" t="s">
        <v>116</v>
      </c>
      <c r="B2" s="57" t="s">
        <v>117</v>
      </c>
      <c r="C2" s="187" t="s">
        <v>118</v>
      </c>
      <c r="D2" s="57" t="s">
        <v>119</v>
      </c>
      <c r="E2" s="57" t="s">
        <v>325</v>
      </c>
      <c r="F2" s="57" t="s">
        <v>120</v>
      </c>
      <c r="G2" s="57" t="s">
        <v>121</v>
      </c>
      <c r="H2" s="59" t="s">
        <v>122</v>
      </c>
      <c r="I2" s="59" t="s">
        <v>123</v>
      </c>
      <c r="J2" s="59" t="s">
        <v>124</v>
      </c>
      <c r="K2" s="61" t="s">
        <v>326</v>
      </c>
      <c r="L2" s="59" t="s">
        <v>125</v>
      </c>
      <c r="M2" s="59" t="s">
        <v>126</v>
      </c>
      <c r="N2" s="59" t="s">
        <v>127</v>
      </c>
      <c r="O2" s="59" t="s">
        <v>327</v>
      </c>
      <c r="P2" s="196"/>
      <c r="Q2" s="63" t="s">
        <v>328</v>
      </c>
      <c r="R2" s="64" t="s">
        <v>329</v>
      </c>
      <c r="S2" s="64" t="s">
        <v>330</v>
      </c>
      <c r="T2" s="64" t="s">
        <v>331</v>
      </c>
      <c r="U2" s="241" t="s">
        <v>332</v>
      </c>
      <c r="V2" s="241" t="s">
        <v>333</v>
      </c>
      <c r="W2" s="195"/>
      <c r="X2" s="195"/>
      <c r="Y2" s="195"/>
      <c r="Z2" s="195"/>
      <c r="AA2" s="180" t="s">
        <v>129</v>
      </c>
    </row>
    <row r="3" spans="1:27" ht="82.5" customHeight="1" x14ac:dyDescent="0.25">
      <c r="A3" s="222" t="s">
        <v>334</v>
      </c>
      <c r="B3" s="221" t="s">
        <v>335</v>
      </c>
      <c r="C3" s="221" t="s">
        <v>336</v>
      </c>
      <c r="D3" s="214" t="s">
        <v>133</v>
      </c>
      <c r="E3" s="214" t="s">
        <v>337</v>
      </c>
      <c r="F3" s="239" t="s">
        <v>338</v>
      </c>
      <c r="G3" s="239" t="s">
        <v>339</v>
      </c>
      <c r="H3" s="214" t="s">
        <v>340</v>
      </c>
      <c r="I3" s="68"/>
      <c r="J3" s="77"/>
      <c r="K3" s="68" t="s">
        <v>341</v>
      </c>
      <c r="L3" s="60"/>
      <c r="M3" s="60" t="s">
        <v>155</v>
      </c>
      <c r="N3" s="60" t="s">
        <v>342</v>
      </c>
      <c r="O3" s="60" t="s">
        <v>343</v>
      </c>
      <c r="P3" s="243"/>
      <c r="Q3" s="69" t="s">
        <v>344</v>
      </c>
      <c r="R3" s="69" t="s">
        <v>345</v>
      </c>
      <c r="S3" s="214" t="s">
        <v>346</v>
      </c>
      <c r="T3" s="239" t="s">
        <v>347</v>
      </c>
      <c r="U3" s="239" t="s">
        <v>347</v>
      </c>
      <c r="V3" s="239" t="s">
        <v>348</v>
      </c>
      <c r="W3" s="195"/>
      <c r="X3" s="195"/>
      <c r="Y3" s="195"/>
      <c r="Z3" s="195"/>
      <c r="AA3" s="244" t="e">
        <f>IF(OR(J3="Fail",ISBLANK(J3)),INDEX('Issue Code Table'!C:C,MATCH(N:N,'Issue Code Table'!A:A,0)),IF(M3="Critical",6,IF(M3="Significant",5,IF(M3="Moderate",3,2))))</f>
        <v>#N/A</v>
      </c>
    </row>
    <row r="4" spans="1:27" ht="82.5" customHeight="1" x14ac:dyDescent="0.25">
      <c r="A4" s="222" t="s">
        <v>349</v>
      </c>
      <c r="B4" s="221" t="s">
        <v>350</v>
      </c>
      <c r="C4" s="221" t="s">
        <v>351</v>
      </c>
      <c r="D4" s="214" t="s">
        <v>133</v>
      </c>
      <c r="E4" s="214" t="s">
        <v>352</v>
      </c>
      <c r="F4" s="239" t="s">
        <v>353</v>
      </c>
      <c r="G4" s="239" t="s">
        <v>354</v>
      </c>
      <c r="H4" s="214" t="s">
        <v>355</v>
      </c>
      <c r="I4" s="68"/>
      <c r="J4" s="77"/>
      <c r="K4" s="68" t="s">
        <v>356</v>
      </c>
      <c r="L4" s="60"/>
      <c r="M4" s="60" t="s">
        <v>155</v>
      </c>
      <c r="N4" s="60" t="s">
        <v>226</v>
      </c>
      <c r="O4" s="60" t="s">
        <v>227</v>
      </c>
      <c r="P4" s="243"/>
      <c r="Q4" s="69" t="s">
        <v>357</v>
      </c>
      <c r="R4" s="69" t="s">
        <v>358</v>
      </c>
      <c r="S4" s="214" t="s">
        <v>359</v>
      </c>
      <c r="T4" s="239" t="s">
        <v>4432</v>
      </c>
      <c r="U4" s="214" t="s">
        <v>360</v>
      </c>
      <c r="V4" s="239" t="s">
        <v>361</v>
      </c>
      <c r="W4" s="195"/>
      <c r="X4" s="195"/>
      <c r="Y4" s="195"/>
      <c r="Z4" s="195"/>
      <c r="AA4" s="244">
        <f>IF(OR(J4="Fail",ISBLANK(J4)),INDEX('Issue Code Table'!C:C,MATCH(N:N,'Issue Code Table'!A:A,0)),IF(M4="Critical",6,IF(M4="Significant",5,IF(M4="Moderate",3,2))))</f>
        <v>5</v>
      </c>
    </row>
    <row r="5" spans="1:27" ht="82.5" customHeight="1" x14ac:dyDescent="0.25">
      <c r="A5" s="222" t="s">
        <v>362</v>
      </c>
      <c r="B5" s="221" t="s">
        <v>350</v>
      </c>
      <c r="C5" s="221" t="s">
        <v>351</v>
      </c>
      <c r="D5" s="214" t="s">
        <v>363</v>
      </c>
      <c r="E5" s="214" t="s">
        <v>364</v>
      </c>
      <c r="F5" s="239" t="s">
        <v>365</v>
      </c>
      <c r="G5" s="239" t="s">
        <v>366</v>
      </c>
      <c r="H5" s="214" t="s">
        <v>367</v>
      </c>
      <c r="I5" s="69"/>
      <c r="J5" s="77"/>
      <c r="K5" s="68" t="s">
        <v>368</v>
      </c>
      <c r="L5" s="60"/>
      <c r="M5" s="60" t="s">
        <v>155</v>
      </c>
      <c r="N5" s="60" t="s">
        <v>369</v>
      </c>
      <c r="O5" s="60" t="s">
        <v>370</v>
      </c>
      <c r="P5" s="243"/>
      <c r="Q5" s="69" t="s">
        <v>371</v>
      </c>
      <c r="R5" s="69" t="s">
        <v>372</v>
      </c>
      <c r="S5" s="214" t="s">
        <v>373</v>
      </c>
      <c r="T5" s="239" t="s">
        <v>374</v>
      </c>
      <c r="U5" s="214" t="s">
        <v>375</v>
      </c>
      <c r="V5" s="239" t="s">
        <v>376</v>
      </c>
      <c r="W5" s="195"/>
      <c r="X5" s="195"/>
      <c r="Y5" s="195"/>
      <c r="Z5" s="195"/>
      <c r="AA5" s="244">
        <f>IF(OR(J5="Fail",ISBLANK(J5)),INDEX('Issue Code Table'!C:C,MATCH(N:N,'Issue Code Table'!A:A,0)),IF(M5="Critical",6,IF(M5="Significant",5,IF(M5="Moderate",3,2))))</f>
        <v>5</v>
      </c>
    </row>
    <row r="6" spans="1:27" ht="82.5" customHeight="1" x14ac:dyDescent="0.25">
      <c r="A6" s="222" t="s">
        <v>377</v>
      </c>
      <c r="B6" s="221" t="s">
        <v>271</v>
      </c>
      <c r="C6" s="221" t="s">
        <v>272</v>
      </c>
      <c r="D6" s="214" t="s">
        <v>363</v>
      </c>
      <c r="E6" s="214" t="s">
        <v>378</v>
      </c>
      <c r="F6" s="239" t="s">
        <v>379</v>
      </c>
      <c r="G6" s="239" t="s">
        <v>380</v>
      </c>
      <c r="H6" s="214" t="s">
        <v>381</v>
      </c>
      <c r="I6" s="68"/>
      <c r="J6" s="77"/>
      <c r="K6" s="68" t="s">
        <v>382</v>
      </c>
      <c r="L6" s="60"/>
      <c r="M6" s="60" t="s">
        <v>195</v>
      </c>
      <c r="N6" s="60" t="s">
        <v>276</v>
      </c>
      <c r="O6" s="60" t="s">
        <v>277</v>
      </c>
      <c r="P6" s="243"/>
      <c r="Q6" s="69" t="s">
        <v>371</v>
      </c>
      <c r="R6" s="69" t="s">
        <v>383</v>
      </c>
      <c r="S6" s="214" t="s">
        <v>384</v>
      </c>
      <c r="T6" s="239" t="s">
        <v>385</v>
      </c>
      <c r="U6" s="214" t="s">
        <v>386</v>
      </c>
      <c r="V6" s="239"/>
      <c r="W6" s="195"/>
      <c r="X6" s="195"/>
      <c r="Y6" s="195"/>
      <c r="Z6" s="195"/>
      <c r="AA6" s="244">
        <f>IF(OR(J6="Fail",ISBLANK(J6)),INDEX('Issue Code Table'!C:C,MATCH(N:N,'Issue Code Table'!A:A,0)),IF(M6="Critical",6,IF(M6="Significant",5,IF(M6="Moderate",3,2))))</f>
        <v>4</v>
      </c>
    </row>
    <row r="7" spans="1:27" ht="82.5" customHeight="1" x14ac:dyDescent="0.25">
      <c r="A7" s="222" t="s">
        <v>387</v>
      </c>
      <c r="B7" s="221" t="s">
        <v>388</v>
      </c>
      <c r="C7" s="221" t="s">
        <v>389</v>
      </c>
      <c r="D7" s="214" t="s">
        <v>363</v>
      </c>
      <c r="E7" s="214" t="s">
        <v>390</v>
      </c>
      <c r="F7" s="239" t="s">
        <v>391</v>
      </c>
      <c r="G7" s="239" t="s">
        <v>392</v>
      </c>
      <c r="H7" s="214" t="s">
        <v>393</v>
      </c>
      <c r="I7" s="68"/>
      <c r="J7" s="77"/>
      <c r="K7" s="68" t="s">
        <v>394</v>
      </c>
      <c r="L7" s="60"/>
      <c r="M7" s="60" t="s">
        <v>155</v>
      </c>
      <c r="N7" s="60" t="s">
        <v>395</v>
      </c>
      <c r="O7" s="60" t="s">
        <v>396</v>
      </c>
      <c r="P7" s="243"/>
      <c r="Q7" s="69" t="s">
        <v>371</v>
      </c>
      <c r="R7" s="69" t="s">
        <v>397</v>
      </c>
      <c r="S7" s="214" t="s">
        <v>398</v>
      </c>
      <c r="T7" s="239" t="s">
        <v>399</v>
      </c>
      <c r="U7" s="214" t="s">
        <v>400</v>
      </c>
      <c r="V7" s="239" t="s">
        <v>401</v>
      </c>
      <c r="W7" s="195"/>
      <c r="X7" s="195"/>
      <c r="Y7" s="195"/>
      <c r="Z7" s="195"/>
      <c r="AA7" s="244">
        <f>IF(OR(J7="Fail",ISBLANK(J7)),INDEX('Issue Code Table'!C:C,MATCH(N:N,'Issue Code Table'!A:A,0)),IF(M7="Critical",6,IF(M7="Significant",5,IF(M7="Moderate",3,2))))</f>
        <v>5</v>
      </c>
    </row>
    <row r="8" spans="1:27" ht="82.5" customHeight="1" x14ac:dyDescent="0.25">
      <c r="A8" s="222" t="s">
        <v>402</v>
      </c>
      <c r="B8" s="221" t="s">
        <v>271</v>
      </c>
      <c r="C8" s="221" t="s">
        <v>272</v>
      </c>
      <c r="D8" s="214" t="s">
        <v>363</v>
      </c>
      <c r="E8" s="214" t="s">
        <v>403</v>
      </c>
      <c r="F8" s="239" t="s">
        <v>404</v>
      </c>
      <c r="G8" s="239" t="s">
        <v>405</v>
      </c>
      <c r="H8" s="214" t="s">
        <v>406</v>
      </c>
      <c r="I8" s="68"/>
      <c r="J8" s="77"/>
      <c r="K8" s="68" t="s">
        <v>407</v>
      </c>
      <c r="L8" s="60"/>
      <c r="M8" s="60" t="s">
        <v>195</v>
      </c>
      <c r="N8" s="60" t="s">
        <v>276</v>
      </c>
      <c r="O8" s="60" t="s">
        <v>277</v>
      </c>
      <c r="P8" s="243"/>
      <c r="Q8" s="69" t="s">
        <v>371</v>
      </c>
      <c r="R8" s="69" t="s">
        <v>408</v>
      </c>
      <c r="S8" s="214" t="s">
        <v>409</v>
      </c>
      <c r="T8" s="239" t="s">
        <v>410</v>
      </c>
      <c r="U8" s="214" t="s">
        <v>411</v>
      </c>
      <c r="V8" s="239"/>
      <c r="W8" s="195"/>
      <c r="X8" s="195"/>
      <c r="Y8" s="195"/>
      <c r="Z8" s="195"/>
      <c r="AA8" s="244">
        <f>IF(OR(J8="Fail",ISBLANK(J8)),INDEX('Issue Code Table'!C:C,MATCH(N:N,'Issue Code Table'!A:A,0)),IF(M8="Critical",6,IF(M8="Significant",5,IF(M8="Moderate",3,2))))</f>
        <v>4</v>
      </c>
    </row>
    <row r="9" spans="1:27" ht="82.5" customHeight="1" x14ac:dyDescent="0.25">
      <c r="A9" s="222" t="s">
        <v>412</v>
      </c>
      <c r="B9" s="221" t="s">
        <v>271</v>
      </c>
      <c r="C9" s="221" t="s">
        <v>272</v>
      </c>
      <c r="D9" s="214" t="s">
        <v>363</v>
      </c>
      <c r="E9" s="214" t="s">
        <v>413</v>
      </c>
      <c r="F9" s="239" t="s">
        <v>414</v>
      </c>
      <c r="G9" s="239" t="s">
        <v>415</v>
      </c>
      <c r="H9" s="214" t="s">
        <v>416</v>
      </c>
      <c r="I9" s="68"/>
      <c r="J9" s="77"/>
      <c r="K9" s="68" t="s">
        <v>417</v>
      </c>
      <c r="L9" s="60"/>
      <c r="M9" s="60" t="s">
        <v>195</v>
      </c>
      <c r="N9" s="60" t="s">
        <v>276</v>
      </c>
      <c r="O9" s="60" t="s">
        <v>277</v>
      </c>
      <c r="P9" s="243"/>
      <c r="Q9" s="69" t="s">
        <v>371</v>
      </c>
      <c r="R9" s="69" t="s">
        <v>418</v>
      </c>
      <c r="S9" s="214" t="s">
        <v>409</v>
      </c>
      <c r="T9" s="239" t="s">
        <v>419</v>
      </c>
      <c r="U9" s="214" t="s">
        <v>420</v>
      </c>
      <c r="V9" s="239"/>
      <c r="W9" s="195"/>
      <c r="X9" s="195"/>
      <c r="Y9" s="195"/>
      <c r="Z9" s="195"/>
      <c r="AA9" s="244">
        <f>IF(OR(J9="Fail",ISBLANK(J9)),INDEX('Issue Code Table'!C:C,MATCH(N:N,'Issue Code Table'!A:A,0)),IF(M9="Critical",6,IF(M9="Significant",5,IF(M9="Moderate",3,2))))</f>
        <v>4</v>
      </c>
    </row>
    <row r="10" spans="1:27" ht="82.5" customHeight="1" x14ac:dyDescent="0.25">
      <c r="A10" s="222" t="s">
        <v>421</v>
      </c>
      <c r="B10" s="221" t="s">
        <v>422</v>
      </c>
      <c r="C10" s="221" t="s">
        <v>423</v>
      </c>
      <c r="D10" s="214" t="s">
        <v>363</v>
      </c>
      <c r="E10" s="214" t="s">
        <v>424</v>
      </c>
      <c r="F10" s="239" t="s">
        <v>425</v>
      </c>
      <c r="G10" s="239" t="s">
        <v>426</v>
      </c>
      <c r="H10" s="214" t="s">
        <v>427</v>
      </c>
      <c r="I10" s="68"/>
      <c r="J10" s="77"/>
      <c r="K10" s="214" t="s">
        <v>428</v>
      </c>
      <c r="L10" s="60"/>
      <c r="M10" s="60" t="s">
        <v>155</v>
      </c>
      <c r="N10" s="242" t="s">
        <v>429</v>
      </c>
      <c r="O10" s="242" t="s">
        <v>430</v>
      </c>
      <c r="P10" s="243"/>
      <c r="Q10" s="69" t="s">
        <v>371</v>
      </c>
      <c r="R10" s="69" t="s">
        <v>431</v>
      </c>
      <c r="S10" s="214" t="s">
        <v>432</v>
      </c>
      <c r="T10" s="239" t="s">
        <v>433</v>
      </c>
      <c r="U10" s="214" t="s">
        <v>434</v>
      </c>
      <c r="V10" s="239" t="s">
        <v>435</v>
      </c>
      <c r="W10" s="195"/>
      <c r="X10" s="195"/>
      <c r="Y10" s="195"/>
      <c r="Z10" s="195"/>
      <c r="AA10" s="244">
        <f>IF(OR(J10="Fail",ISBLANK(J10)),INDEX('Issue Code Table'!C:C,MATCH(N:N,'Issue Code Table'!A:A,0)),IF(M10="Critical",6,IF(M10="Significant",5,IF(M10="Moderate",3,2))))</f>
        <v>5</v>
      </c>
    </row>
    <row r="11" spans="1:27" ht="82.5" customHeight="1" x14ac:dyDescent="0.25">
      <c r="A11" s="222" t="s">
        <v>436</v>
      </c>
      <c r="B11" s="221" t="s">
        <v>422</v>
      </c>
      <c r="C11" s="221" t="s">
        <v>423</v>
      </c>
      <c r="D11" s="214" t="s">
        <v>363</v>
      </c>
      <c r="E11" s="214" t="s">
        <v>437</v>
      </c>
      <c r="F11" s="239" t="s">
        <v>438</v>
      </c>
      <c r="G11" s="239" t="s">
        <v>439</v>
      </c>
      <c r="H11" s="214" t="s">
        <v>440</v>
      </c>
      <c r="I11" s="214"/>
      <c r="J11" s="77"/>
      <c r="K11" s="68" t="s">
        <v>441</v>
      </c>
      <c r="L11" s="60"/>
      <c r="M11" s="60" t="s">
        <v>155</v>
      </c>
      <c r="N11" s="242" t="s">
        <v>429</v>
      </c>
      <c r="O11" s="242" t="s">
        <v>430</v>
      </c>
      <c r="P11" s="243"/>
      <c r="Q11" s="69" t="s">
        <v>371</v>
      </c>
      <c r="R11" s="69" t="s">
        <v>442</v>
      </c>
      <c r="S11" s="214" t="s">
        <v>443</v>
      </c>
      <c r="T11" s="239" t="s">
        <v>444</v>
      </c>
      <c r="U11" s="214" t="s">
        <v>445</v>
      </c>
      <c r="V11" s="239" t="s">
        <v>446</v>
      </c>
      <c r="W11" s="195"/>
      <c r="X11" s="195"/>
      <c r="Y11" s="195"/>
      <c r="Z11" s="195"/>
      <c r="AA11" s="244">
        <f>IF(OR(J11="Fail",ISBLANK(J11)),INDEX('Issue Code Table'!C:C,MATCH(N:N,'Issue Code Table'!A:A,0)),IF(M11="Critical",6,IF(M11="Significant",5,IF(M11="Moderate",3,2))))</f>
        <v>5</v>
      </c>
    </row>
    <row r="12" spans="1:27" ht="82.5" customHeight="1" x14ac:dyDescent="0.25">
      <c r="A12" s="222" t="s">
        <v>447</v>
      </c>
      <c r="B12" s="239" t="s">
        <v>422</v>
      </c>
      <c r="C12" s="247" t="s">
        <v>423</v>
      </c>
      <c r="D12" s="214" t="s">
        <v>363</v>
      </c>
      <c r="E12" s="214" t="s">
        <v>448</v>
      </c>
      <c r="F12" s="239" t="s">
        <v>449</v>
      </c>
      <c r="G12" s="239" t="s">
        <v>450</v>
      </c>
      <c r="H12" s="214" t="s">
        <v>451</v>
      </c>
      <c r="I12" s="68"/>
      <c r="J12" s="77"/>
      <c r="K12" s="68" t="s">
        <v>452</v>
      </c>
      <c r="L12" s="60"/>
      <c r="M12" s="60" t="s">
        <v>195</v>
      </c>
      <c r="N12" s="60" t="s">
        <v>453</v>
      </c>
      <c r="O12" s="60" t="s">
        <v>454</v>
      </c>
      <c r="P12" s="243"/>
      <c r="Q12" s="69" t="s">
        <v>371</v>
      </c>
      <c r="R12" s="69" t="s">
        <v>455</v>
      </c>
      <c r="S12" s="214" t="s">
        <v>456</v>
      </c>
      <c r="T12" s="239" t="s">
        <v>457</v>
      </c>
      <c r="U12" s="214" t="s">
        <v>458</v>
      </c>
      <c r="V12" s="239"/>
      <c r="W12" s="195"/>
      <c r="X12" s="195"/>
      <c r="Y12" s="195"/>
      <c r="Z12" s="195"/>
      <c r="AA12" s="244">
        <f>IF(OR(J12="Fail",ISBLANK(J12)),INDEX('Issue Code Table'!C:C,MATCH(N:N,'Issue Code Table'!A:A,0)),IF(M12="Critical",6,IF(M12="Significant",5,IF(M12="Moderate",3,2))))</f>
        <v>4</v>
      </c>
    </row>
    <row r="13" spans="1:27" ht="82.5" customHeight="1" x14ac:dyDescent="0.25">
      <c r="A13" s="222" t="s">
        <v>459</v>
      </c>
      <c r="B13" s="221" t="s">
        <v>255</v>
      </c>
      <c r="C13" s="221" t="s">
        <v>460</v>
      </c>
      <c r="D13" s="214" t="s">
        <v>363</v>
      </c>
      <c r="E13" s="214" t="s">
        <v>461</v>
      </c>
      <c r="F13" s="239" t="s">
        <v>462</v>
      </c>
      <c r="G13" s="239" t="s">
        <v>463</v>
      </c>
      <c r="H13" s="214" t="s">
        <v>464</v>
      </c>
      <c r="I13" s="68"/>
      <c r="J13" s="77"/>
      <c r="K13" s="69" t="s">
        <v>465</v>
      </c>
      <c r="L13" s="60"/>
      <c r="M13" s="60" t="s">
        <v>195</v>
      </c>
      <c r="N13" s="60" t="s">
        <v>466</v>
      </c>
      <c r="O13" s="60" t="s">
        <v>467</v>
      </c>
      <c r="P13" s="243"/>
      <c r="Q13" s="69" t="s">
        <v>371</v>
      </c>
      <c r="R13" s="69" t="s">
        <v>468</v>
      </c>
      <c r="S13" s="214" t="s">
        <v>469</v>
      </c>
      <c r="T13" s="239" t="s">
        <v>470</v>
      </c>
      <c r="U13" s="214" t="s">
        <v>471</v>
      </c>
      <c r="V13" s="239"/>
      <c r="W13" s="195"/>
      <c r="X13" s="195"/>
      <c r="Y13" s="195"/>
      <c r="Z13" s="195"/>
      <c r="AA13" s="244">
        <f>IF(OR(J13="Fail",ISBLANK(J13)),INDEX('Issue Code Table'!C:C,MATCH(N:N,'Issue Code Table'!A:A,0)),IF(M13="Critical",6,IF(M13="Significant",5,IF(M13="Moderate",3,2))))</f>
        <v>4</v>
      </c>
    </row>
    <row r="14" spans="1:27" ht="82.5" customHeight="1" x14ac:dyDescent="0.25">
      <c r="A14" s="222" t="s">
        <v>472</v>
      </c>
      <c r="B14" s="221" t="s">
        <v>473</v>
      </c>
      <c r="C14" s="221" t="s">
        <v>474</v>
      </c>
      <c r="D14" s="214" t="s">
        <v>363</v>
      </c>
      <c r="E14" s="214" t="s">
        <v>475</v>
      </c>
      <c r="F14" s="239" t="s">
        <v>476</v>
      </c>
      <c r="G14" s="239" t="s">
        <v>477</v>
      </c>
      <c r="H14" s="214" t="s">
        <v>478</v>
      </c>
      <c r="I14" s="68"/>
      <c r="J14" s="77"/>
      <c r="K14" s="69" t="s">
        <v>479</v>
      </c>
      <c r="L14" s="60"/>
      <c r="M14" s="60" t="s">
        <v>155</v>
      </c>
      <c r="N14" s="60" t="s">
        <v>369</v>
      </c>
      <c r="O14" s="60" t="s">
        <v>370</v>
      </c>
      <c r="P14" s="243"/>
      <c r="Q14" s="69" t="s">
        <v>371</v>
      </c>
      <c r="R14" s="69" t="s">
        <v>480</v>
      </c>
      <c r="S14" s="214" t="s">
        <v>481</v>
      </c>
      <c r="T14" s="239" t="s">
        <v>482</v>
      </c>
      <c r="U14" s="214" t="s">
        <v>483</v>
      </c>
      <c r="V14" s="239" t="s">
        <v>484</v>
      </c>
      <c r="W14" s="195"/>
      <c r="X14" s="195"/>
      <c r="Y14" s="195"/>
      <c r="Z14" s="195"/>
      <c r="AA14" s="244">
        <f>IF(OR(J14="Fail",ISBLANK(J14)),INDEX('Issue Code Table'!C:C,MATCH(N:N,'Issue Code Table'!A:A,0)),IF(M14="Critical",6,IF(M14="Significant",5,IF(M14="Moderate",3,2))))</f>
        <v>5</v>
      </c>
    </row>
    <row r="15" spans="1:27" ht="82.5" customHeight="1" x14ac:dyDescent="0.25">
      <c r="A15" s="222" t="s">
        <v>485</v>
      </c>
      <c r="B15" s="221" t="s">
        <v>350</v>
      </c>
      <c r="C15" s="221" t="s">
        <v>351</v>
      </c>
      <c r="D15" s="214" t="s">
        <v>363</v>
      </c>
      <c r="E15" s="214" t="s">
        <v>486</v>
      </c>
      <c r="F15" s="239" t="s">
        <v>487</v>
      </c>
      <c r="G15" s="239" t="s">
        <v>488</v>
      </c>
      <c r="H15" s="214" t="s">
        <v>489</v>
      </c>
      <c r="I15" s="68"/>
      <c r="J15" s="77"/>
      <c r="K15" s="69" t="s">
        <v>490</v>
      </c>
      <c r="L15" s="60"/>
      <c r="M15" s="60" t="s">
        <v>155</v>
      </c>
      <c r="N15" s="60" t="s">
        <v>369</v>
      </c>
      <c r="O15" s="60" t="s">
        <v>370</v>
      </c>
      <c r="P15" s="243"/>
      <c r="Q15" s="69" t="s">
        <v>371</v>
      </c>
      <c r="R15" s="69" t="s">
        <v>491</v>
      </c>
      <c r="S15" s="214" t="s">
        <v>492</v>
      </c>
      <c r="T15" s="239" t="s">
        <v>493</v>
      </c>
      <c r="U15" s="214" t="s">
        <v>494</v>
      </c>
      <c r="V15" s="239" t="s">
        <v>495</v>
      </c>
      <c r="W15" s="195"/>
      <c r="X15" s="195"/>
      <c r="Y15" s="195"/>
      <c r="Z15" s="195"/>
      <c r="AA15" s="244">
        <f>IF(OR(J15="Fail",ISBLANK(J15)),INDEX('Issue Code Table'!C:C,MATCH(N:N,'Issue Code Table'!A:A,0)),IF(M15="Critical",6,IF(M15="Significant",5,IF(M15="Moderate",3,2))))</f>
        <v>5</v>
      </c>
    </row>
    <row r="16" spans="1:27" ht="82.5" customHeight="1" x14ac:dyDescent="0.25">
      <c r="A16" s="222" t="s">
        <v>496</v>
      </c>
      <c r="B16" s="221" t="s">
        <v>350</v>
      </c>
      <c r="C16" s="221" t="s">
        <v>351</v>
      </c>
      <c r="D16" s="214" t="s">
        <v>363</v>
      </c>
      <c r="E16" s="214" t="s">
        <v>497</v>
      </c>
      <c r="F16" s="239" t="s">
        <v>498</v>
      </c>
      <c r="G16" s="239" t="s">
        <v>499</v>
      </c>
      <c r="H16" s="214" t="s">
        <v>500</v>
      </c>
      <c r="I16" s="68"/>
      <c r="J16" s="77"/>
      <c r="K16" s="69" t="s">
        <v>501</v>
      </c>
      <c r="L16" s="60"/>
      <c r="M16" s="60" t="s">
        <v>155</v>
      </c>
      <c r="N16" s="60" t="s">
        <v>369</v>
      </c>
      <c r="O16" s="60" t="s">
        <v>370</v>
      </c>
      <c r="P16" s="243"/>
      <c r="Q16" s="69" t="s">
        <v>371</v>
      </c>
      <c r="R16" s="69" t="s">
        <v>502</v>
      </c>
      <c r="S16" s="214" t="s">
        <v>503</v>
      </c>
      <c r="T16" s="239" t="s">
        <v>504</v>
      </c>
      <c r="U16" s="214" t="s">
        <v>505</v>
      </c>
      <c r="V16" s="239" t="s">
        <v>506</v>
      </c>
      <c r="W16" s="195"/>
      <c r="X16" s="195"/>
      <c r="Y16" s="195"/>
      <c r="Z16" s="195"/>
      <c r="AA16" s="244">
        <f>IF(OR(J16="Fail",ISBLANK(J16)),INDEX('Issue Code Table'!C:C,MATCH(N:N,'Issue Code Table'!A:A,0)),IF(M16="Critical",6,IF(M16="Significant",5,IF(M16="Moderate",3,2))))</f>
        <v>5</v>
      </c>
    </row>
    <row r="17" spans="1:27" ht="82.5" customHeight="1" x14ac:dyDescent="0.25">
      <c r="A17" s="222" t="s">
        <v>507</v>
      </c>
      <c r="B17" s="221" t="s">
        <v>350</v>
      </c>
      <c r="C17" s="221" t="s">
        <v>351</v>
      </c>
      <c r="D17" s="214" t="s">
        <v>363</v>
      </c>
      <c r="E17" s="214" t="s">
        <v>508</v>
      </c>
      <c r="F17" s="239" t="s">
        <v>509</v>
      </c>
      <c r="G17" s="239" t="s">
        <v>510</v>
      </c>
      <c r="H17" s="214" t="s">
        <v>511</v>
      </c>
      <c r="I17" s="68"/>
      <c r="J17" s="77"/>
      <c r="K17" s="69" t="s">
        <v>512</v>
      </c>
      <c r="L17" s="60"/>
      <c r="M17" s="60" t="s">
        <v>155</v>
      </c>
      <c r="N17" s="60" t="s">
        <v>369</v>
      </c>
      <c r="O17" s="60" t="s">
        <v>370</v>
      </c>
      <c r="P17" s="243"/>
      <c r="Q17" s="69" t="s">
        <v>371</v>
      </c>
      <c r="R17" s="69" t="s">
        <v>513</v>
      </c>
      <c r="S17" s="214" t="s">
        <v>514</v>
      </c>
      <c r="T17" s="239" t="s">
        <v>515</v>
      </c>
      <c r="U17" s="214" t="s">
        <v>516</v>
      </c>
      <c r="V17" s="239" t="s">
        <v>517</v>
      </c>
      <c r="W17" s="195"/>
      <c r="X17" s="195"/>
      <c r="Y17" s="195"/>
      <c r="Z17" s="195"/>
      <c r="AA17" s="244">
        <f>IF(OR(J17="Fail",ISBLANK(J17)),INDEX('Issue Code Table'!C:C,MATCH(N:N,'Issue Code Table'!A:A,0)),IF(M17="Critical",6,IF(M17="Significant",5,IF(M17="Moderate",3,2))))</f>
        <v>5</v>
      </c>
    </row>
    <row r="18" spans="1:27" ht="82.5" customHeight="1" x14ac:dyDescent="0.25">
      <c r="A18" s="222" t="s">
        <v>518</v>
      </c>
      <c r="B18" s="251" t="s">
        <v>285</v>
      </c>
      <c r="C18" s="252" t="s">
        <v>519</v>
      </c>
      <c r="D18" s="214" t="s">
        <v>363</v>
      </c>
      <c r="E18" s="214" t="s">
        <v>520</v>
      </c>
      <c r="F18" s="239" t="s">
        <v>521</v>
      </c>
      <c r="G18" s="239" t="s">
        <v>522</v>
      </c>
      <c r="H18" s="214" t="s">
        <v>523</v>
      </c>
      <c r="I18" s="68"/>
      <c r="J18" s="77"/>
      <c r="K18" s="69" t="s">
        <v>524</v>
      </c>
      <c r="L18" s="60"/>
      <c r="M18" s="60" t="s">
        <v>155</v>
      </c>
      <c r="N18" s="242" t="s">
        <v>291</v>
      </c>
      <c r="O18" s="242" t="s">
        <v>292</v>
      </c>
      <c r="P18" s="243"/>
      <c r="Q18" s="69" t="s">
        <v>525</v>
      </c>
      <c r="R18" s="69" t="s">
        <v>526</v>
      </c>
      <c r="S18" s="214" t="s">
        <v>527</v>
      </c>
      <c r="T18" s="239" t="s">
        <v>528</v>
      </c>
      <c r="U18" s="214" t="s">
        <v>529</v>
      </c>
      <c r="V18" s="239" t="s">
        <v>530</v>
      </c>
      <c r="W18" s="195"/>
      <c r="X18" s="195"/>
      <c r="Y18" s="195"/>
      <c r="Z18" s="195"/>
      <c r="AA18" s="244">
        <f>IF(OR(J18="Fail",ISBLANK(J18)),INDEX('Issue Code Table'!C:C,MATCH(N:N,'Issue Code Table'!A:A,0)),IF(M18="Critical",6,IF(M18="Significant",5,IF(M18="Moderate",3,2))))</f>
        <v>6</v>
      </c>
    </row>
    <row r="19" spans="1:27" ht="82.5" customHeight="1" x14ac:dyDescent="0.25">
      <c r="A19" s="222" t="s">
        <v>531</v>
      </c>
      <c r="B19" s="221" t="s">
        <v>422</v>
      </c>
      <c r="C19" s="221" t="s">
        <v>423</v>
      </c>
      <c r="D19" s="214" t="s">
        <v>363</v>
      </c>
      <c r="E19" s="214" t="s">
        <v>532</v>
      </c>
      <c r="F19" s="239" t="s">
        <v>533</v>
      </c>
      <c r="G19" s="239" t="s">
        <v>534</v>
      </c>
      <c r="H19" s="214" t="s">
        <v>535</v>
      </c>
      <c r="I19" s="68"/>
      <c r="J19" s="77"/>
      <c r="K19" s="69" t="s">
        <v>536</v>
      </c>
      <c r="L19" s="60" t="s">
        <v>537</v>
      </c>
      <c r="M19" s="60" t="s">
        <v>155</v>
      </c>
      <c r="N19" s="60" t="s">
        <v>369</v>
      </c>
      <c r="O19" s="60" t="s">
        <v>370</v>
      </c>
      <c r="P19" s="243"/>
      <c r="Q19" s="69" t="s">
        <v>525</v>
      </c>
      <c r="R19" s="69" t="s">
        <v>538</v>
      </c>
      <c r="S19" s="214" t="s">
        <v>539</v>
      </c>
      <c r="T19" s="239" t="s">
        <v>540</v>
      </c>
      <c r="U19" s="214" t="s">
        <v>541</v>
      </c>
      <c r="V19" s="239" t="s">
        <v>542</v>
      </c>
      <c r="W19" s="195"/>
      <c r="X19" s="195"/>
      <c r="Y19" s="195"/>
      <c r="Z19" s="195"/>
      <c r="AA19" s="244">
        <f>IF(OR(J19="Fail",ISBLANK(J19)),INDEX('Issue Code Table'!C:C,MATCH(N:N,'Issue Code Table'!A:A,0)),IF(M19="Critical",6,IF(M19="Significant",5,IF(M19="Moderate",3,2))))</f>
        <v>5</v>
      </c>
    </row>
    <row r="20" spans="1:27" ht="82.5" customHeight="1" x14ac:dyDescent="0.25">
      <c r="A20" s="222" t="s">
        <v>543</v>
      </c>
      <c r="B20" s="221" t="s">
        <v>422</v>
      </c>
      <c r="C20" s="221" t="s">
        <v>423</v>
      </c>
      <c r="D20" s="214" t="s">
        <v>363</v>
      </c>
      <c r="E20" s="214" t="s">
        <v>544</v>
      </c>
      <c r="F20" s="239" t="s">
        <v>545</v>
      </c>
      <c r="G20" s="239" t="s">
        <v>546</v>
      </c>
      <c r="H20" s="214" t="s">
        <v>547</v>
      </c>
      <c r="I20" s="68"/>
      <c r="J20" s="77"/>
      <c r="K20" s="69" t="s">
        <v>548</v>
      </c>
      <c r="L20" s="60"/>
      <c r="M20" s="60" t="s">
        <v>155</v>
      </c>
      <c r="N20" s="60" t="s">
        <v>369</v>
      </c>
      <c r="O20" s="60" t="s">
        <v>370</v>
      </c>
      <c r="P20" s="243"/>
      <c r="Q20" s="69" t="s">
        <v>525</v>
      </c>
      <c r="R20" s="69" t="s">
        <v>549</v>
      </c>
      <c r="S20" s="214" t="s">
        <v>550</v>
      </c>
      <c r="T20" s="239" t="s">
        <v>551</v>
      </c>
      <c r="U20" s="214" t="s">
        <v>552</v>
      </c>
      <c r="V20" s="239" t="s">
        <v>553</v>
      </c>
      <c r="W20" s="195"/>
      <c r="X20" s="195"/>
      <c r="Y20" s="195"/>
      <c r="Z20" s="195"/>
      <c r="AA20" s="244">
        <f>IF(OR(J20="Fail",ISBLANK(J20)),INDEX('Issue Code Table'!C:C,MATCH(N:N,'Issue Code Table'!A:A,0)),IF(M20="Critical",6,IF(M20="Significant",5,IF(M20="Moderate",3,2))))</f>
        <v>5</v>
      </c>
    </row>
    <row r="21" spans="1:27" ht="82.5" customHeight="1" x14ac:dyDescent="0.25">
      <c r="A21" s="222" t="s">
        <v>554</v>
      </c>
      <c r="B21" s="221" t="s">
        <v>221</v>
      </c>
      <c r="C21" s="221" t="s">
        <v>222</v>
      </c>
      <c r="D21" s="214" t="s">
        <v>363</v>
      </c>
      <c r="E21" s="214" t="s">
        <v>555</v>
      </c>
      <c r="F21" s="239" t="s">
        <v>556</v>
      </c>
      <c r="G21" s="239" t="s">
        <v>557</v>
      </c>
      <c r="H21" s="214" t="s">
        <v>558</v>
      </c>
      <c r="I21" s="68"/>
      <c r="J21" s="77"/>
      <c r="K21" s="69" t="s">
        <v>559</v>
      </c>
      <c r="L21" s="60" t="s">
        <v>537</v>
      </c>
      <c r="M21" s="60" t="s">
        <v>155</v>
      </c>
      <c r="N21" s="60" t="s">
        <v>226</v>
      </c>
      <c r="O21" s="60" t="s">
        <v>227</v>
      </c>
      <c r="P21" s="243"/>
      <c r="Q21" s="69" t="s">
        <v>525</v>
      </c>
      <c r="R21" s="69" t="s">
        <v>560</v>
      </c>
      <c r="S21" s="214" t="s">
        <v>561</v>
      </c>
      <c r="T21" s="239" t="s">
        <v>562</v>
      </c>
      <c r="U21" s="214" t="s">
        <v>563</v>
      </c>
      <c r="V21" s="239" t="s">
        <v>564</v>
      </c>
      <c r="W21" s="195"/>
      <c r="X21" s="195"/>
      <c r="Y21" s="195"/>
      <c r="Z21" s="195"/>
      <c r="AA21" s="244">
        <f>IF(OR(J21="Fail",ISBLANK(J21)),INDEX('Issue Code Table'!C:C,MATCH(N:N,'Issue Code Table'!A:A,0)),IF(M21="Critical",6,IF(M21="Significant",5,IF(M21="Moderate",3,2))))</f>
        <v>5</v>
      </c>
    </row>
    <row r="22" spans="1:27" ht="82.5" customHeight="1" x14ac:dyDescent="0.25">
      <c r="A22" s="222" t="s">
        <v>565</v>
      </c>
      <c r="B22" s="221" t="s">
        <v>221</v>
      </c>
      <c r="C22" s="221" t="s">
        <v>222</v>
      </c>
      <c r="D22" s="214" t="s">
        <v>363</v>
      </c>
      <c r="E22" s="214" t="s">
        <v>566</v>
      </c>
      <c r="F22" s="239" t="s">
        <v>567</v>
      </c>
      <c r="G22" s="239" t="s">
        <v>568</v>
      </c>
      <c r="H22" s="214" t="s">
        <v>569</v>
      </c>
      <c r="I22" s="68"/>
      <c r="J22" s="77"/>
      <c r="K22" s="69" t="s">
        <v>570</v>
      </c>
      <c r="L22" s="60"/>
      <c r="M22" s="60" t="s">
        <v>155</v>
      </c>
      <c r="N22" s="60" t="s">
        <v>226</v>
      </c>
      <c r="O22" s="60" t="s">
        <v>227</v>
      </c>
      <c r="P22" s="243"/>
      <c r="Q22" s="69" t="s">
        <v>525</v>
      </c>
      <c r="R22" s="69" t="s">
        <v>571</v>
      </c>
      <c r="S22" s="214" t="s">
        <v>572</v>
      </c>
      <c r="T22" s="239" t="s">
        <v>573</v>
      </c>
      <c r="U22" s="214" t="s">
        <v>574</v>
      </c>
      <c r="V22" s="239" t="s">
        <v>575</v>
      </c>
      <c r="W22" s="195"/>
      <c r="X22" s="195"/>
      <c r="Y22" s="195"/>
      <c r="Z22" s="195"/>
      <c r="AA22" s="244">
        <f>IF(OR(J22="Fail",ISBLANK(J22)),INDEX('Issue Code Table'!C:C,MATCH(N:N,'Issue Code Table'!A:A,0)),IF(M22="Critical",6,IF(M22="Significant",5,IF(M22="Moderate",3,2))))</f>
        <v>5</v>
      </c>
    </row>
    <row r="23" spans="1:27" ht="82.5" customHeight="1" x14ac:dyDescent="0.25">
      <c r="A23" s="222" t="s">
        <v>576</v>
      </c>
      <c r="B23" s="221" t="s">
        <v>221</v>
      </c>
      <c r="C23" s="221" t="s">
        <v>222</v>
      </c>
      <c r="D23" s="214" t="s">
        <v>133</v>
      </c>
      <c r="E23" s="214" t="s">
        <v>577</v>
      </c>
      <c r="F23" s="239" t="s">
        <v>578</v>
      </c>
      <c r="G23" s="239" t="s">
        <v>579</v>
      </c>
      <c r="H23" s="214" t="s">
        <v>580</v>
      </c>
      <c r="I23" s="68"/>
      <c r="J23" s="77"/>
      <c r="K23" s="68" t="s">
        <v>581</v>
      </c>
      <c r="L23" s="60"/>
      <c r="M23" s="60" t="s">
        <v>155</v>
      </c>
      <c r="N23" s="60" t="s">
        <v>369</v>
      </c>
      <c r="O23" s="60" t="s">
        <v>370</v>
      </c>
      <c r="P23" s="243"/>
      <c r="Q23" s="69" t="s">
        <v>582</v>
      </c>
      <c r="R23" s="69" t="s">
        <v>583</v>
      </c>
      <c r="S23" s="214" t="s">
        <v>584</v>
      </c>
      <c r="T23" s="239" t="s">
        <v>585</v>
      </c>
      <c r="U23" s="214" t="s">
        <v>586</v>
      </c>
      <c r="V23" s="239" t="s">
        <v>587</v>
      </c>
      <c r="W23" s="195"/>
      <c r="X23" s="195"/>
      <c r="Y23" s="195"/>
      <c r="Z23" s="195"/>
      <c r="AA23" s="244">
        <f>IF(OR(J23="Fail",ISBLANK(J23)),INDEX('Issue Code Table'!C:C,MATCH(N:N,'Issue Code Table'!A:A,0)),IF(M23="Critical",6,IF(M23="Significant",5,IF(M23="Moderate",3,2))))</f>
        <v>5</v>
      </c>
    </row>
    <row r="24" spans="1:27" ht="82.5" customHeight="1" x14ac:dyDescent="0.25">
      <c r="A24" s="222" t="s">
        <v>588</v>
      </c>
      <c r="B24" s="221" t="s">
        <v>221</v>
      </c>
      <c r="C24" s="221" t="s">
        <v>222</v>
      </c>
      <c r="D24" s="214" t="s">
        <v>133</v>
      </c>
      <c r="E24" s="214" t="s">
        <v>589</v>
      </c>
      <c r="F24" s="239" t="s">
        <v>590</v>
      </c>
      <c r="G24" s="239" t="s">
        <v>591</v>
      </c>
      <c r="H24" s="214" t="s">
        <v>592</v>
      </c>
      <c r="I24" s="68"/>
      <c r="J24" s="77"/>
      <c r="K24" s="68" t="s">
        <v>593</v>
      </c>
      <c r="L24" s="60"/>
      <c r="M24" s="60" t="s">
        <v>155</v>
      </c>
      <c r="N24" s="60" t="s">
        <v>369</v>
      </c>
      <c r="O24" s="60" t="s">
        <v>370</v>
      </c>
      <c r="P24" s="243"/>
      <c r="Q24" s="69" t="s">
        <v>582</v>
      </c>
      <c r="R24" s="69" t="s">
        <v>594</v>
      </c>
      <c r="S24" s="214" t="s">
        <v>595</v>
      </c>
      <c r="T24" s="239" t="s">
        <v>596</v>
      </c>
      <c r="U24" s="214" t="s">
        <v>597</v>
      </c>
      <c r="V24" s="239" t="s">
        <v>598</v>
      </c>
      <c r="W24" s="195"/>
      <c r="X24" s="195"/>
      <c r="Y24" s="195"/>
      <c r="Z24" s="195"/>
      <c r="AA24" s="244">
        <f>IF(OR(J24="Fail",ISBLANK(J24)),INDEX('Issue Code Table'!C:C,MATCH(N:N,'Issue Code Table'!A:A,0)),IF(M24="Critical",6,IF(M24="Significant",5,IF(M24="Moderate",3,2))))</f>
        <v>5</v>
      </c>
    </row>
    <row r="25" spans="1:27" ht="82.5" customHeight="1" x14ac:dyDescent="0.25">
      <c r="A25" s="222" t="s">
        <v>599</v>
      </c>
      <c r="B25" s="221" t="s">
        <v>221</v>
      </c>
      <c r="C25" s="221" t="s">
        <v>222</v>
      </c>
      <c r="D25" s="214" t="s">
        <v>363</v>
      </c>
      <c r="E25" s="214" t="s">
        <v>600</v>
      </c>
      <c r="F25" s="239" t="s">
        <v>601</v>
      </c>
      <c r="G25" s="239" t="s">
        <v>602</v>
      </c>
      <c r="H25" s="214" t="s">
        <v>603</v>
      </c>
      <c r="I25" s="68"/>
      <c r="J25" s="77"/>
      <c r="K25" s="68" t="s">
        <v>604</v>
      </c>
      <c r="L25" s="60"/>
      <c r="M25" s="60" t="s">
        <v>155</v>
      </c>
      <c r="N25" s="60" t="s">
        <v>226</v>
      </c>
      <c r="O25" s="60" t="s">
        <v>227</v>
      </c>
      <c r="P25" s="243"/>
      <c r="Q25" s="69" t="s">
        <v>582</v>
      </c>
      <c r="R25" s="69" t="s">
        <v>605</v>
      </c>
      <c r="S25" s="214" t="s">
        <v>606</v>
      </c>
      <c r="T25" s="239" t="s">
        <v>607</v>
      </c>
      <c r="U25" s="214" t="s">
        <v>608</v>
      </c>
      <c r="V25" s="239" t="s">
        <v>609</v>
      </c>
      <c r="W25" s="195"/>
      <c r="X25" s="195"/>
      <c r="Y25" s="195"/>
      <c r="Z25" s="195"/>
      <c r="AA25" s="244">
        <f>IF(OR(J25="Fail",ISBLANK(J25)),INDEX('Issue Code Table'!C:C,MATCH(N:N,'Issue Code Table'!A:A,0)),IF(M25="Critical",6,IF(M25="Significant",5,IF(M25="Moderate",3,2))))</f>
        <v>5</v>
      </c>
    </row>
    <row r="26" spans="1:27" ht="82.5" customHeight="1" x14ac:dyDescent="0.25">
      <c r="A26" s="222" t="s">
        <v>610</v>
      </c>
      <c r="B26" s="221" t="s">
        <v>611</v>
      </c>
      <c r="C26" s="221" t="s">
        <v>612</v>
      </c>
      <c r="D26" s="214" t="s">
        <v>363</v>
      </c>
      <c r="E26" s="214" t="s">
        <v>613</v>
      </c>
      <c r="F26" s="239" t="s">
        <v>614</v>
      </c>
      <c r="G26" s="239" t="s">
        <v>615</v>
      </c>
      <c r="H26" s="214" t="s">
        <v>616</v>
      </c>
      <c r="I26" s="68"/>
      <c r="J26" s="77"/>
      <c r="K26" s="69" t="s">
        <v>617</v>
      </c>
      <c r="L26" s="60"/>
      <c r="M26" s="60" t="s">
        <v>195</v>
      </c>
      <c r="N26" s="60" t="s">
        <v>466</v>
      </c>
      <c r="O26" s="60" t="s">
        <v>467</v>
      </c>
      <c r="P26" s="243"/>
      <c r="Q26" s="69" t="s">
        <v>618</v>
      </c>
      <c r="R26" s="69" t="s">
        <v>619</v>
      </c>
      <c r="S26" s="214" t="s">
        <v>620</v>
      </c>
      <c r="T26" s="239" t="s">
        <v>621</v>
      </c>
      <c r="U26" s="214" t="s">
        <v>622</v>
      </c>
      <c r="V26" s="239"/>
      <c r="W26" s="195"/>
      <c r="X26" s="195"/>
      <c r="Y26" s="195"/>
      <c r="Z26" s="195"/>
      <c r="AA26" s="244">
        <f>IF(OR(J26="Fail",ISBLANK(J26)),INDEX('Issue Code Table'!C:C,MATCH(N:N,'Issue Code Table'!A:A,0)),IF(M26="Critical",6,IF(M26="Significant",5,IF(M26="Moderate",3,2))))</f>
        <v>4</v>
      </c>
    </row>
    <row r="27" spans="1:27" ht="82.5" customHeight="1" x14ac:dyDescent="0.25">
      <c r="A27" s="222" t="s">
        <v>623</v>
      </c>
      <c r="B27" s="221" t="s">
        <v>422</v>
      </c>
      <c r="C27" s="221" t="s">
        <v>423</v>
      </c>
      <c r="D27" s="214" t="s">
        <v>363</v>
      </c>
      <c r="E27" s="214" t="s">
        <v>624</v>
      </c>
      <c r="F27" s="239" t="s">
        <v>625</v>
      </c>
      <c r="G27" s="239" t="s">
        <v>626</v>
      </c>
      <c r="H27" s="214" t="s">
        <v>627</v>
      </c>
      <c r="I27" s="68"/>
      <c r="J27" s="77"/>
      <c r="K27" s="68" t="s">
        <v>628</v>
      </c>
      <c r="L27" s="60"/>
      <c r="M27" s="60" t="s">
        <v>146</v>
      </c>
      <c r="N27" s="60" t="s">
        <v>629</v>
      </c>
      <c r="O27" s="60" t="s">
        <v>630</v>
      </c>
      <c r="P27" s="243"/>
      <c r="Q27" s="69" t="s">
        <v>618</v>
      </c>
      <c r="R27" s="69" t="s">
        <v>631</v>
      </c>
      <c r="S27" s="214" t="s">
        <v>632</v>
      </c>
      <c r="T27" s="239" t="s">
        <v>633</v>
      </c>
      <c r="U27" s="214" t="s">
        <v>634</v>
      </c>
      <c r="V27" s="239"/>
      <c r="W27" s="195"/>
      <c r="X27" s="195"/>
      <c r="Y27" s="195"/>
      <c r="Z27" s="195"/>
      <c r="AA27" s="244">
        <f>IF(OR(J27="Fail",ISBLANK(J27)),INDEX('Issue Code Table'!C:C,MATCH(N:N,'Issue Code Table'!A:A,0)),IF(M27="Critical",6,IF(M27="Significant",5,IF(M27="Moderate",3,2))))</f>
        <v>2</v>
      </c>
    </row>
    <row r="28" spans="1:27" ht="82.5" customHeight="1" x14ac:dyDescent="0.25">
      <c r="A28" s="222" t="s">
        <v>635</v>
      </c>
      <c r="B28" s="221" t="s">
        <v>422</v>
      </c>
      <c r="C28" s="221" t="s">
        <v>423</v>
      </c>
      <c r="D28" s="214" t="s">
        <v>363</v>
      </c>
      <c r="E28" s="214" t="s">
        <v>636</v>
      </c>
      <c r="F28" s="239" t="s">
        <v>637</v>
      </c>
      <c r="G28" s="239" t="s">
        <v>638</v>
      </c>
      <c r="H28" s="214" t="s">
        <v>639</v>
      </c>
      <c r="I28" s="68"/>
      <c r="J28" s="77"/>
      <c r="K28" s="68" t="s">
        <v>640</v>
      </c>
      <c r="L28" s="60"/>
      <c r="M28" s="60" t="s">
        <v>155</v>
      </c>
      <c r="N28" s="60" t="s">
        <v>172</v>
      </c>
      <c r="O28" s="60" t="s">
        <v>173</v>
      </c>
      <c r="P28" s="243"/>
      <c r="Q28" s="69" t="s">
        <v>618</v>
      </c>
      <c r="R28" s="69" t="s">
        <v>641</v>
      </c>
      <c r="S28" s="214" t="s">
        <v>642</v>
      </c>
      <c r="T28" s="239" t="s">
        <v>643</v>
      </c>
      <c r="U28" s="214" t="s">
        <v>644</v>
      </c>
      <c r="V28" s="239" t="s">
        <v>645</v>
      </c>
      <c r="W28" s="195"/>
      <c r="X28" s="195"/>
      <c r="Y28" s="195"/>
      <c r="Z28" s="195"/>
      <c r="AA28" s="244">
        <f>IF(OR(J28="Fail",ISBLANK(J28)),INDEX('Issue Code Table'!C:C,MATCH(N:N,'Issue Code Table'!A:A,0)),IF(M28="Critical",6,IF(M28="Significant",5,IF(M28="Moderate",3,2))))</f>
        <v>7</v>
      </c>
    </row>
    <row r="29" spans="1:27" ht="82.5" customHeight="1" x14ac:dyDescent="0.25">
      <c r="A29" s="222" t="s">
        <v>646</v>
      </c>
      <c r="B29" s="221" t="s">
        <v>221</v>
      </c>
      <c r="C29" s="221" t="s">
        <v>222</v>
      </c>
      <c r="D29" s="214" t="s">
        <v>363</v>
      </c>
      <c r="E29" s="214" t="s">
        <v>647</v>
      </c>
      <c r="F29" s="239" t="s">
        <v>648</v>
      </c>
      <c r="G29" s="239" t="s">
        <v>649</v>
      </c>
      <c r="H29" s="214" t="s">
        <v>650</v>
      </c>
      <c r="I29" s="68"/>
      <c r="J29" s="77"/>
      <c r="K29" s="214" t="s">
        <v>651</v>
      </c>
      <c r="L29" s="60"/>
      <c r="M29" s="60" t="s">
        <v>195</v>
      </c>
      <c r="N29" s="60" t="s">
        <v>276</v>
      </c>
      <c r="O29" s="60" t="s">
        <v>277</v>
      </c>
      <c r="P29" s="243"/>
      <c r="Q29" s="69" t="s">
        <v>618</v>
      </c>
      <c r="R29" s="69" t="s">
        <v>652</v>
      </c>
      <c r="S29" s="214" t="s">
        <v>653</v>
      </c>
      <c r="T29" s="239" t="s">
        <v>654</v>
      </c>
      <c r="U29" s="214" t="s">
        <v>655</v>
      </c>
      <c r="V29" s="239"/>
      <c r="W29" s="195"/>
      <c r="X29" s="195"/>
      <c r="Y29" s="195"/>
      <c r="Z29" s="195"/>
      <c r="AA29" s="244">
        <f>IF(OR(J29="Fail",ISBLANK(J29)),INDEX('Issue Code Table'!C:C,MATCH(N:N,'Issue Code Table'!A:A,0)),IF(M29="Critical",6,IF(M29="Significant",5,IF(M29="Moderate",3,2))))</f>
        <v>4</v>
      </c>
    </row>
    <row r="30" spans="1:27" ht="82.5" customHeight="1" x14ac:dyDescent="0.25">
      <c r="A30" s="222" t="s">
        <v>656</v>
      </c>
      <c r="B30" s="221" t="s">
        <v>221</v>
      </c>
      <c r="C30" s="221" t="s">
        <v>222</v>
      </c>
      <c r="D30" s="214" t="s">
        <v>363</v>
      </c>
      <c r="E30" s="214" t="s">
        <v>657</v>
      </c>
      <c r="F30" s="239" t="s">
        <v>658</v>
      </c>
      <c r="G30" s="239" t="s">
        <v>659</v>
      </c>
      <c r="H30" s="214" t="s">
        <v>660</v>
      </c>
      <c r="I30" s="68"/>
      <c r="J30" s="77"/>
      <c r="K30" s="68" t="s">
        <v>661</v>
      </c>
      <c r="L30" s="60"/>
      <c r="M30" s="60" t="s">
        <v>195</v>
      </c>
      <c r="N30" s="60" t="s">
        <v>276</v>
      </c>
      <c r="O30" s="60" t="s">
        <v>277</v>
      </c>
      <c r="P30" s="243"/>
      <c r="Q30" s="69" t="s">
        <v>618</v>
      </c>
      <c r="R30" s="69" t="s">
        <v>662</v>
      </c>
      <c r="S30" s="214" t="s">
        <v>663</v>
      </c>
      <c r="T30" s="239" t="s">
        <v>664</v>
      </c>
      <c r="U30" s="214" t="s">
        <v>665</v>
      </c>
      <c r="V30" s="239"/>
      <c r="W30" s="195"/>
      <c r="X30" s="195"/>
      <c r="Y30" s="195"/>
      <c r="Z30" s="195"/>
      <c r="AA30" s="244">
        <f>IF(OR(J30="Fail",ISBLANK(J30)),INDEX('Issue Code Table'!C:C,MATCH(N:N,'Issue Code Table'!A:A,0)),IF(M30="Critical",6,IF(M30="Significant",5,IF(M30="Moderate",3,2))))</f>
        <v>4</v>
      </c>
    </row>
    <row r="31" spans="1:27" ht="82.5" customHeight="1" x14ac:dyDescent="0.25">
      <c r="A31" s="222" t="s">
        <v>666</v>
      </c>
      <c r="B31" s="221" t="s">
        <v>221</v>
      </c>
      <c r="C31" s="221" t="s">
        <v>222</v>
      </c>
      <c r="D31" s="214" t="s">
        <v>363</v>
      </c>
      <c r="E31" s="214" t="s">
        <v>667</v>
      </c>
      <c r="F31" s="239" t="s">
        <v>668</v>
      </c>
      <c r="G31" s="239" t="s">
        <v>669</v>
      </c>
      <c r="H31" s="214" t="s">
        <v>670</v>
      </c>
      <c r="I31" s="68"/>
      <c r="J31" s="77"/>
      <c r="K31" s="68" t="s">
        <v>671</v>
      </c>
      <c r="L31" s="60"/>
      <c r="M31" s="60" t="s">
        <v>195</v>
      </c>
      <c r="N31" s="60" t="s">
        <v>276</v>
      </c>
      <c r="O31" s="60" t="s">
        <v>277</v>
      </c>
      <c r="P31" s="243"/>
      <c r="Q31" s="69" t="s">
        <v>618</v>
      </c>
      <c r="R31" s="69" t="s">
        <v>672</v>
      </c>
      <c r="S31" s="214" t="s">
        <v>673</v>
      </c>
      <c r="T31" s="239" t="s">
        <v>674</v>
      </c>
      <c r="U31" s="214" t="s">
        <v>675</v>
      </c>
      <c r="V31" s="239"/>
      <c r="W31" s="195"/>
      <c r="X31" s="195"/>
      <c r="Y31" s="195"/>
      <c r="Z31" s="195"/>
      <c r="AA31" s="244">
        <f>IF(OR(J31="Fail",ISBLANK(J31)),INDEX('Issue Code Table'!C:C,MATCH(N:N,'Issue Code Table'!A:A,0)),IF(M31="Critical",6,IF(M31="Significant",5,IF(M31="Moderate",3,2))))</f>
        <v>4</v>
      </c>
    </row>
    <row r="32" spans="1:27" ht="82.5" customHeight="1" x14ac:dyDescent="0.25">
      <c r="A32" s="222" t="s">
        <v>676</v>
      </c>
      <c r="B32" s="221" t="s">
        <v>221</v>
      </c>
      <c r="C32" s="221" t="s">
        <v>222</v>
      </c>
      <c r="D32" s="214" t="s">
        <v>363</v>
      </c>
      <c r="E32" s="214" t="s">
        <v>677</v>
      </c>
      <c r="F32" s="239" t="s">
        <v>678</v>
      </c>
      <c r="G32" s="239" t="s">
        <v>679</v>
      </c>
      <c r="H32" s="214" t="s">
        <v>680</v>
      </c>
      <c r="I32" s="68"/>
      <c r="J32" s="77"/>
      <c r="K32" s="214" t="s">
        <v>681</v>
      </c>
      <c r="L32" s="60"/>
      <c r="M32" s="60" t="s">
        <v>195</v>
      </c>
      <c r="N32" s="60" t="s">
        <v>276</v>
      </c>
      <c r="O32" s="60" t="s">
        <v>277</v>
      </c>
      <c r="P32" s="243"/>
      <c r="Q32" s="69" t="s">
        <v>618</v>
      </c>
      <c r="R32" s="69" t="s">
        <v>682</v>
      </c>
      <c r="S32" s="214" t="s">
        <v>683</v>
      </c>
      <c r="T32" s="239" t="s">
        <v>684</v>
      </c>
      <c r="U32" s="214" t="s">
        <v>685</v>
      </c>
      <c r="V32" s="239"/>
      <c r="W32" s="195"/>
      <c r="X32" s="195"/>
      <c r="Y32" s="195"/>
      <c r="Z32" s="195"/>
      <c r="AA32" s="244">
        <f>IF(OR(J32="Fail",ISBLANK(J32)),INDEX('Issue Code Table'!C:C,MATCH(N:N,'Issue Code Table'!A:A,0)),IF(M32="Critical",6,IF(M32="Significant",5,IF(M32="Moderate",3,2))))</f>
        <v>4</v>
      </c>
    </row>
    <row r="33" spans="1:27" ht="82.5" customHeight="1" x14ac:dyDescent="0.25">
      <c r="A33" s="222" t="s">
        <v>686</v>
      </c>
      <c r="B33" s="221" t="s">
        <v>221</v>
      </c>
      <c r="C33" s="221" t="s">
        <v>222</v>
      </c>
      <c r="D33" s="214" t="s">
        <v>133</v>
      </c>
      <c r="E33" s="214" t="s">
        <v>687</v>
      </c>
      <c r="F33" s="239" t="s">
        <v>688</v>
      </c>
      <c r="G33" s="239" t="s">
        <v>689</v>
      </c>
      <c r="H33" s="214" t="s">
        <v>690</v>
      </c>
      <c r="I33" s="68"/>
      <c r="J33" s="77"/>
      <c r="K33" s="68" t="s">
        <v>691</v>
      </c>
      <c r="L33" s="60"/>
      <c r="M33" s="60" t="s">
        <v>195</v>
      </c>
      <c r="N33" s="60" t="s">
        <v>276</v>
      </c>
      <c r="O33" s="60" t="s">
        <v>277</v>
      </c>
      <c r="P33" s="243"/>
      <c r="Q33" s="69" t="s">
        <v>618</v>
      </c>
      <c r="R33" s="69" t="s">
        <v>692</v>
      </c>
      <c r="S33" s="214" t="s">
        <v>693</v>
      </c>
      <c r="T33" s="239" t="s">
        <v>694</v>
      </c>
      <c r="U33" s="214" t="s">
        <v>695</v>
      </c>
      <c r="V33" s="239"/>
      <c r="W33" s="195"/>
      <c r="X33" s="195"/>
      <c r="Y33" s="195"/>
      <c r="Z33" s="195"/>
      <c r="AA33" s="244">
        <f>IF(OR(J33="Fail",ISBLANK(J33)),INDEX('Issue Code Table'!C:C,MATCH(N:N,'Issue Code Table'!A:A,0)),IF(M33="Critical",6,IF(M33="Significant",5,IF(M33="Moderate",3,2))))</f>
        <v>4</v>
      </c>
    </row>
    <row r="34" spans="1:27" ht="82.5" customHeight="1" x14ac:dyDescent="0.25">
      <c r="A34" s="222" t="s">
        <v>696</v>
      </c>
      <c r="B34" s="221" t="s">
        <v>221</v>
      </c>
      <c r="C34" s="221" t="s">
        <v>222</v>
      </c>
      <c r="D34" s="214" t="s">
        <v>133</v>
      </c>
      <c r="E34" s="214" t="s">
        <v>697</v>
      </c>
      <c r="F34" s="239" t="s">
        <v>698</v>
      </c>
      <c r="G34" s="239" t="s">
        <v>699</v>
      </c>
      <c r="H34" s="214" t="s">
        <v>700</v>
      </c>
      <c r="I34" s="68"/>
      <c r="J34" s="77"/>
      <c r="K34" s="68" t="s">
        <v>701</v>
      </c>
      <c r="L34" s="60"/>
      <c r="M34" s="60" t="s">
        <v>146</v>
      </c>
      <c r="N34" s="60" t="s">
        <v>313</v>
      </c>
      <c r="O34" s="60" t="s">
        <v>702</v>
      </c>
      <c r="P34" s="243"/>
      <c r="Q34" s="69" t="s">
        <v>618</v>
      </c>
      <c r="R34" s="69" t="s">
        <v>703</v>
      </c>
      <c r="S34" s="214" t="s">
        <v>704</v>
      </c>
      <c r="T34" s="239" t="s">
        <v>705</v>
      </c>
      <c r="U34" s="214" t="s">
        <v>706</v>
      </c>
      <c r="V34" s="239"/>
      <c r="W34" s="195"/>
      <c r="X34" s="195"/>
      <c r="Y34" s="195"/>
      <c r="Z34" s="195"/>
      <c r="AA34" s="244">
        <f>IF(OR(J34="Fail",ISBLANK(J34)),INDEX('Issue Code Table'!C:C,MATCH(N:N,'Issue Code Table'!A:A,0)),IF(M34="Critical",6,IF(M34="Significant",5,IF(M34="Moderate",3,2))))</f>
        <v>2</v>
      </c>
    </row>
    <row r="35" spans="1:27" ht="82.5" customHeight="1" x14ac:dyDescent="0.25">
      <c r="A35" s="222" t="s">
        <v>707</v>
      </c>
      <c r="B35" s="221" t="s">
        <v>611</v>
      </c>
      <c r="C35" s="221" t="s">
        <v>612</v>
      </c>
      <c r="D35" s="214" t="s">
        <v>363</v>
      </c>
      <c r="E35" s="214" t="s">
        <v>708</v>
      </c>
      <c r="F35" s="239" t="s">
        <v>709</v>
      </c>
      <c r="G35" s="239" t="s">
        <v>710</v>
      </c>
      <c r="H35" s="214" t="s">
        <v>711</v>
      </c>
      <c r="I35" s="68"/>
      <c r="J35" s="77"/>
      <c r="K35" s="68" t="s">
        <v>712</v>
      </c>
      <c r="L35" s="60"/>
      <c r="M35" s="60" t="s">
        <v>195</v>
      </c>
      <c r="N35" s="60" t="s">
        <v>466</v>
      </c>
      <c r="O35" s="60" t="s">
        <v>467</v>
      </c>
      <c r="P35" s="243"/>
      <c r="Q35" s="69" t="s">
        <v>618</v>
      </c>
      <c r="R35" s="69" t="s">
        <v>713</v>
      </c>
      <c r="S35" s="214" t="s">
        <v>714</v>
      </c>
      <c r="T35" s="239" t="s">
        <v>715</v>
      </c>
      <c r="U35" s="214" t="s">
        <v>716</v>
      </c>
      <c r="V35" s="239"/>
      <c r="W35" s="195"/>
      <c r="X35" s="195"/>
      <c r="Y35" s="195"/>
      <c r="Z35" s="195"/>
      <c r="AA35" s="244">
        <f>IF(OR(J35="Fail",ISBLANK(J35)),INDEX('Issue Code Table'!C:C,MATCH(N:N,'Issue Code Table'!A:A,0)),IF(M35="Critical",6,IF(M35="Significant",5,IF(M35="Moderate",3,2))))</f>
        <v>4</v>
      </c>
    </row>
    <row r="36" spans="1:27" ht="82.5" customHeight="1" x14ac:dyDescent="0.25">
      <c r="A36" s="222" t="s">
        <v>717</v>
      </c>
      <c r="B36" s="239" t="s">
        <v>422</v>
      </c>
      <c r="C36" s="247" t="s">
        <v>423</v>
      </c>
      <c r="D36" s="214" t="s">
        <v>363</v>
      </c>
      <c r="E36" s="214" t="s">
        <v>718</v>
      </c>
      <c r="F36" s="239" t="s">
        <v>719</v>
      </c>
      <c r="G36" s="239" t="s">
        <v>720</v>
      </c>
      <c r="H36" s="214" t="s">
        <v>721</v>
      </c>
      <c r="I36" s="68"/>
      <c r="J36" s="77"/>
      <c r="K36" s="68" t="s">
        <v>722</v>
      </c>
      <c r="L36" s="60"/>
      <c r="M36" s="60" t="s">
        <v>195</v>
      </c>
      <c r="N36" s="60" t="s">
        <v>453</v>
      </c>
      <c r="O36" s="60" t="s">
        <v>454</v>
      </c>
      <c r="P36" s="243"/>
      <c r="Q36" s="69" t="s">
        <v>618</v>
      </c>
      <c r="R36" s="69" t="s">
        <v>723</v>
      </c>
      <c r="S36" s="214" t="s">
        <v>456</v>
      </c>
      <c r="T36" s="239" t="s">
        <v>724</v>
      </c>
      <c r="U36" s="214" t="s">
        <v>725</v>
      </c>
      <c r="V36" s="239"/>
      <c r="W36" s="195"/>
      <c r="X36" s="195"/>
      <c r="Y36" s="195"/>
      <c r="Z36" s="195"/>
      <c r="AA36" s="244">
        <f>IF(OR(J36="Fail",ISBLANK(J36)),INDEX('Issue Code Table'!C:C,MATCH(N:N,'Issue Code Table'!A:A,0)),IF(M36="Critical",6,IF(M36="Significant",5,IF(M36="Moderate",3,2))))</f>
        <v>4</v>
      </c>
    </row>
    <row r="37" spans="1:27" ht="82.5" customHeight="1" x14ac:dyDescent="0.25">
      <c r="A37" s="222" t="s">
        <v>726</v>
      </c>
      <c r="B37" s="221" t="s">
        <v>422</v>
      </c>
      <c r="C37" s="221" t="s">
        <v>423</v>
      </c>
      <c r="D37" s="214" t="s">
        <v>133</v>
      </c>
      <c r="E37" s="214" t="s">
        <v>727</v>
      </c>
      <c r="F37" s="239" t="s">
        <v>728</v>
      </c>
      <c r="G37" s="239" t="s">
        <v>729</v>
      </c>
      <c r="H37" s="214" t="s">
        <v>730</v>
      </c>
      <c r="I37" s="68"/>
      <c r="J37" s="77"/>
      <c r="K37" s="68" t="s">
        <v>731</v>
      </c>
      <c r="L37" s="60"/>
      <c r="M37" s="60" t="s">
        <v>155</v>
      </c>
      <c r="N37" s="60" t="s">
        <v>732</v>
      </c>
      <c r="O37" s="60" t="s">
        <v>733</v>
      </c>
      <c r="P37" s="243"/>
      <c r="Q37" s="69" t="s">
        <v>618</v>
      </c>
      <c r="R37" s="69" t="s">
        <v>734</v>
      </c>
      <c r="S37" s="214" t="s">
        <v>735</v>
      </c>
      <c r="T37" s="239" t="s">
        <v>736</v>
      </c>
      <c r="U37" s="214" t="s">
        <v>737</v>
      </c>
      <c r="V37" s="239" t="s">
        <v>738</v>
      </c>
      <c r="W37" s="195"/>
      <c r="X37" s="195"/>
      <c r="Y37" s="195"/>
      <c r="Z37" s="195"/>
      <c r="AA37" s="244">
        <f>IF(OR(J37="Fail",ISBLANK(J37)),INDEX('Issue Code Table'!C:C,MATCH(N:N,'Issue Code Table'!A:A,0)),IF(M37="Critical",6,IF(M37="Significant",5,IF(M37="Moderate",3,2))))</f>
        <v>5</v>
      </c>
    </row>
    <row r="38" spans="1:27" ht="82.5" customHeight="1" x14ac:dyDescent="0.25">
      <c r="A38" s="222" t="s">
        <v>739</v>
      </c>
      <c r="B38" s="221" t="s">
        <v>422</v>
      </c>
      <c r="C38" s="221" t="s">
        <v>423</v>
      </c>
      <c r="D38" s="214" t="s">
        <v>133</v>
      </c>
      <c r="E38" s="214" t="s">
        <v>740</v>
      </c>
      <c r="F38" s="239" t="s">
        <v>741</v>
      </c>
      <c r="G38" s="239" t="s">
        <v>742</v>
      </c>
      <c r="H38" s="214" t="s">
        <v>743</v>
      </c>
      <c r="I38" s="68"/>
      <c r="J38" s="77"/>
      <c r="K38" s="68" t="s">
        <v>744</v>
      </c>
      <c r="L38" s="60"/>
      <c r="M38" s="60" t="s">
        <v>155</v>
      </c>
      <c r="N38" s="60" t="s">
        <v>369</v>
      </c>
      <c r="O38" s="60" t="s">
        <v>370</v>
      </c>
      <c r="P38" s="243"/>
      <c r="Q38" s="69" t="s">
        <v>618</v>
      </c>
      <c r="R38" s="69" t="s">
        <v>745</v>
      </c>
      <c r="S38" s="214" t="s">
        <v>746</v>
      </c>
      <c r="T38" s="239" t="s">
        <v>747</v>
      </c>
      <c r="U38" s="214" t="s">
        <v>748</v>
      </c>
      <c r="V38" s="239" t="s">
        <v>749</v>
      </c>
      <c r="W38" s="195"/>
      <c r="X38" s="195"/>
      <c r="Y38" s="195"/>
      <c r="Z38" s="195"/>
      <c r="AA38" s="244">
        <f>IF(OR(J38="Fail",ISBLANK(J38)),INDEX('Issue Code Table'!C:C,MATCH(N:N,'Issue Code Table'!A:A,0)),IF(M38="Critical",6,IF(M38="Significant",5,IF(M38="Moderate",3,2))))</f>
        <v>5</v>
      </c>
    </row>
    <row r="39" spans="1:27" ht="82.5" customHeight="1" x14ac:dyDescent="0.25">
      <c r="A39" s="222" t="s">
        <v>750</v>
      </c>
      <c r="B39" s="221" t="s">
        <v>422</v>
      </c>
      <c r="C39" s="221" t="s">
        <v>423</v>
      </c>
      <c r="D39" s="214" t="s">
        <v>363</v>
      </c>
      <c r="E39" s="214" t="s">
        <v>751</v>
      </c>
      <c r="F39" s="239" t="s">
        <v>752</v>
      </c>
      <c r="G39" s="239" t="s">
        <v>753</v>
      </c>
      <c r="H39" s="214" t="s">
        <v>754</v>
      </c>
      <c r="I39" s="68"/>
      <c r="J39" s="77"/>
      <c r="K39" s="68" t="s">
        <v>755</v>
      </c>
      <c r="L39" s="60"/>
      <c r="M39" s="60" t="s">
        <v>155</v>
      </c>
      <c r="N39" s="60" t="s">
        <v>172</v>
      </c>
      <c r="O39" s="60" t="s">
        <v>173</v>
      </c>
      <c r="P39" s="243"/>
      <c r="Q39" s="69" t="s">
        <v>618</v>
      </c>
      <c r="R39" s="69" t="s">
        <v>756</v>
      </c>
      <c r="S39" s="214" t="s">
        <v>757</v>
      </c>
      <c r="T39" s="239" t="s">
        <v>758</v>
      </c>
      <c r="U39" s="214" t="s">
        <v>759</v>
      </c>
      <c r="V39" s="239" t="s">
        <v>760</v>
      </c>
      <c r="W39" s="195"/>
      <c r="X39" s="195"/>
      <c r="Y39" s="195"/>
      <c r="Z39" s="195"/>
      <c r="AA39" s="244">
        <f>IF(OR(J39="Fail",ISBLANK(J39)),INDEX('Issue Code Table'!C:C,MATCH(N:N,'Issue Code Table'!A:A,0)),IF(M39="Critical",6,IF(M39="Significant",5,IF(M39="Moderate",3,2))))</f>
        <v>7</v>
      </c>
    </row>
    <row r="40" spans="1:27" ht="82.5" customHeight="1" x14ac:dyDescent="0.25">
      <c r="A40" s="222" t="s">
        <v>761</v>
      </c>
      <c r="B40" s="221" t="s">
        <v>279</v>
      </c>
      <c r="C40" s="221" t="s">
        <v>280</v>
      </c>
      <c r="D40" s="214" t="s">
        <v>363</v>
      </c>
      <c r="E40" s="214" t="s">
        <v>762</v>
      </c>
      <c r="F40" s="239" t="s">
        <v>763</v>
      </c>
      <c r="G40" s="239" t="s">
        <v>764</v>
      </c>
      <c r="H40" s="214" t="s">
        <v>765</v>
      </c>
      <c r="I40" s="68"/>
      <c r="J40" s="77"/>
      <c r="K40" s="214" t="s">
        <v>766</v>
      </c>
      <c r="L40" s="60"/>
      <c r="M40" s="60" t="s">
        <v>155</v>
      </c>
      <c r="N40" s="60" t="s">
        <v>767</v>
      </c>
      <c r="O40" s="60" t="s">
        <v>768</v>
      </c>
      <c r="P40" s="243"/>
      <c r="Q40" s="69" t="s">
        <v>769</v>
      </c>
      <c r="R40" s="69" t="s">
        <v>770</v>
      </c>
      <c r="S40" s="214" t="s">
        <v>771</v>
      </c>
      <c r="T40" s="239" t="s">
        <v>772</v>
      </c>
      <c r="U40" s="214" t="s">
        <v>773</v>
      </c>
      <c r="V40" s="214" t="s">
        <v>774</v>
      </c>
      <c r="W40" s="195"/>
      <c r="X40" s="195"/>
      <c r="Y40" s="195"/>
      <c r="Z40" s="195"/>
      <c r="AA40" s="244">
        <f>IF(OR(J40="Fail",ISBLANK(J40)),INDEX('Issue Code Table'!C:C,MATCH(N:N,'Issue Code Table'!A:A,0)),IF(M40="Critical",6,IF(M40="Significant",5,IF(M40="Moderate",3,2))))</f>
        <v>5</v>
      </c>
    </row>
    <row r="41" spans="1:27" ht="82.5" customHeight="1" x14ac:dyDescent="0.25">
      <c r="A41" s="222" t="s">
        <v>775</v>
      </c>
      <c r="B41" s="221" t="s">
        <v>279</v>
      </c>
      <c r="C41" s="221" t="s">
        <v>280</v>
      </c>
      <c r="D41" s="214" t="s">
        <v>363</v>
      </c>
      <c r="E41" s="214" t="s">
        <v>776</v>
      </c>
      <c r="F41" s="239" t="s">
        <v>777</v>
      </c>
      <c r="G41" s="239" t="s">
        <v>778</v>
      </c>
      <c r="H41" s="214" t="s">
        <v>779</v>
      </c>
      <c r="I41" s="68"/>
      <c r="J41" s="77"/>
      <c r="K41" s="214" t="s">
        <v>780</v>
      </c>
      <c r="L41" s="60"/>
      <c r="M41" s="60" t="s">
        <v>155</v>
      </c>
      <c r="N41" s="60" t="s">
        <v>767</v>
      </c>
      <c r="O41" s="60" t="s">
        <v>768</v>
      </c>
      <c r="P41" s="243"/>
      <c r="Q41" s="69" t="s">
        <v>769</v>
      </c>
      <c r="R41" s="69" t="s">
        <v>781</v>
      </c>
      <c r="S41" s="214" t="s">
        <v>782</v>
      </c>
      <c r="T41" s="239" t="s">
        <v>783</v>
      </c>
      <c r="U41" s="214" t="s">
        <v>784</v>
      </c>
      <c r="V41" s="214" t="s">
        <v>785</v>
      </c>
      <c r="W41" s="195"/>
      <c r="X41" s="195"/>
      <c r="Y41" s="195"/>
      <c r="Z41" s="195"/>
      <c r="AA41" s="244">
        <f>IF(OR(J41="Fail",ISBLANK(J41)),INDEX('Issue Code Table'!C:C,MATCH(N:N,'Issue Code Table'!A:A,0)),IF(M41="Critical",6,IF(M41="Significant",5,IF(M41="Moderate",3,2))))</f>
        <v>5</v>
      </c>
    </row>
    <row r="42" spans="1:27" ht="82.5" customHeight="1" x14ac:dyDescent="0.25">
      <c r="A42" s="222" t="s">
        <v>786</v>
      </c>
      <c r="B42" s="221" t="s">
        <v>279</v>
      </c>
      <c r="C42" s="221" t="s">
        <v>280</v>
      </c>
      <c r="D42" s="214" t="s">
        <v>363</v>
      </c>
      <c r="E42" s="214" t="s">
        <v>787</v>
      </c>
      <c r="F42" s="239" t="s">
        <v>788</v>
      </c>
      <c r="G42" s="239" t="s">
        <v>789</v>
      </c>
      <c r="H42" s="214" t="s">
        <v>790</v>
      </c>
      <c r="I42" s="68"/>
      <c r="J42" s="77"/>
      <c r="K42" s="214" t="s">
        <v>791</v>
      </c>
      <c r="L42" s="60"/>
      <c r="M42" s="60" t="s">
        <v>155</v>
      </c>
      <c r="N42" s="60" t="s">
        <v>767</v>
      </c>
      <c r="O42" s="60" t="s">
        <v>768</v>
      </c>
      <c r="P42" s="243"/>
      <c r="Q42" s="69" t="s">
        <v>769</v>
      </c>
      <c r="R42" s="69" t="s">
        <v>792</v>
      </c>
      <c r="S42" s="214" t="s">
        <v>793</v>
      </c>
      <c r="T42" s="239" t="s">
        <v>794</v>
      </c>
      <c r="U42" s="214" t="s">
        <v>795</v>
      </c>
      <c r="V42" s="214" t="s">
        <v>796</v>
      </c>
      <c r="W42" s="195"/>
      <c r="X42" s="195"/>
      <c r="Y42" s="195"/>
      <c r="Z42" s="195"/>
      <c r="AA42" s="244">
        <f>IF(OR(J42="Fail",ISBLANK(J42)),INDEX('Issue Code Table'!C:C,MATCH(N:N,'Issue Code Table'!A:A,0)),IF(M42="Critical",6,IF(M42="Significant",5,IF(M42="Moderate",3,2))))</f>
        <v>5</v>
      </c>
    </row>
    <row r="43" spans="1:27" ht="82.5" customHeight="1" x14ac:dyDescent="0.25">
      <c r="A43" s="222" t="s">
        <v>797</v>
      </c>
      <c r="B43" s="221" t="s">
        <v>279</v>
      </c>
      <c r="C43" s="221" t="s">
        <v>280</v>
      </c>
      <c r="D43" s="214" t="s">
        <v>363</v>
      </c>
      <c r="E43" s="214" t="s">
        <v>798</v>
      </c>
      <c r="F43" s="239" t="s">
        <v>799</v>
      </c>
      <c r="G43" s="239" t="s">
        <v>800</v>
      </c>
      <c r="H43" s="214" t="s">
        <v>801</v>
      </c>
      <c r="I43" s="68"/>
      <c r="J43" s="77"/>
      <c r="K43" s="214" t="s">
        <v>802</v>
      </c>
      <c r="L43" s="60"/>
      <c r="M43" s="60" t="s">
        <v>155</v>
      </c>
      <c r="N43" s="60" t="s">
        <v>226</v>
      </c>
      <c r="O43" s="60" t="s">
        <v>227</v>
      </c>
      <c r="P43" s="243"/>
      <c r="Q43" s="69" t="s">
        <v>769</v>
      </c>
      <c r="R43" s="69" t="s">
        <v>803</v>
      </c>
      <c r="S43" s="214" t="s">
        <v>804</v>
      </c>
      <c r="T43" s="239" t="s">
        <v>805</v>
      </c>
      <c r="U43" s="214" t="s">
        <v>806</v>
      </c>
      <c r="V43" s="214" t="s">
        <v>807</v>
      </c>
      <c r="W43" s="195"/>
      <c r="X43" s="195"/>
      <c r="Y43" s="195"/>
      <c r="Z43" s="195"/>
      <c r="AA43" s="244">
        <f>IF(OR(J43="Fail",ISBLANK(J43)),INDEX('Issue Code Table'!C:C,MATCH(N:N,'Issue Code Table'!A:A,0)),IF(M43="Critical",6,IF(M43="Significant",5,IF(M43="Moderate",3,2))))</f>
        <v>5</v>
      </c>
    </row>
    <row r="44" spans="1:27" ht="82.5" customHeight="1" x14ac:dyDescent="0.25">
      <c r="A44" s="222" t="s">
        <v>808</v>
      </c>
      <c r="B44" s="221" t="s">
        <v>279</v>
      </c>
      <c r="C44" s="221" t="s">
        <v>280</v>
      </c>
      <c r="D44" s="214" t="s">
        <v>363</v>
      </c>
      <c r="E44" s="214" t="s">
        <v>809</v>
      </c>
      <c r="F44" s="239" t="s">
        <v>810</v>
      </c>
      <c r="G44" s="239" t="s">
        <v>811</v>
      </c>
      <c r="H44" s="214" t="s">
        <v>812</v>
      </c>
      <c r="I44" s="68"/>
      <c r="J44" s="77"/>
      <c r="K44" s="214" t="s">
        <v>813</v>
      </c>
      <c r="L44" s="60"/>
      <c r="M44" s="60" t="s">
        <v>155</v>
      </c>
      <c r="N44" s="60" t="s">
        <v>226</v>
      </c>
      <c r="O44" s="60" t="s">
        <v>227</v>
      </c>
      <c r="P44" s="243"/>
      <c r="Q44" s="69" t="s">
        <v>769</v>
      </c>
      <c r="R44" s="69" t="s">
        <v>814</v>
      </c>
      <c r="S44" s="214" t="s">
        <v>815</v>
      </c>
      <c r="T44" s="239" t="s">
        <v>816</v>
      </c>
      <c r="U44" s="214" t="s">
        <v>817</v>
      </c>
      <c r="V44" s="214" t="s">
        <v>818</v>
      </c>
      <c r="W44" s="195"/>
      <c r="X44" s="195"/>
      <c r="Y44" s="195"/>
      <c r="Z44" s="195"/>
      <c r="AA44" s="244">
        <f>IF(OR(J44="Fail",ISBLANK(J44)),INDEX('Issue Code Table'!C:C,MATCH(N:N,'Issue Code Table'!A:A,0)),IF(M44="Critical",6,IF(M44="Significant",5,IF(M44="Moderate",3,2))))</f>
        <v>5</v>
      </c>
    </row>
    <row r="45" spans="1:27" ht="82.5" customHeight="1" x14ac:dyDescent="0.25">
      <c r="A45" s="222" t="s">
        <v>819</v>
      </c>
      <c r="B45" s="221" t="s">
        <v>279</v>
      </c>
      <c r="C45" s="221" t="s">
        <v>280</v>
      </c>
      <c r="D45" s="214" t="s">
        <v>363</v>
      </c>
      <c r="E45" s="214" t="s">
        <v>820</v>
      </c>
      <c r="F45" s="239" t="s">
        <v>821</v>
      </c>
      <c r="G45" s="239" t="s">
        <v>822</v>
      </c>
      <c r="H45" s="214" t="s">
        <v>823</v>
      </c>
      <c r="I45" s="68"/>
      <c r="J45" s="77"/>
      <c r="K45" s="214" t="s">
        <v>824</v>
      </c>
      <c r="L45" s="60"/>
      <c r="M45" s="60" t="s">
        <v>155</v>
      </c>
      <c r="N45" s="60" t="s">
        <v>226</v>
      </c>
      <c r="O45" s="60" t="s">
        <v>227</v>
      </c>
      <c r="P45" s="243"/>
      <c r="Q45" s="69" t="s">
        <v>769</v>
      </c>
      <c r="R45" s="69" t="s">
        <v>825</v>
      </c>
      <c r="S45" s="214" t="s">
        <v>826</v>
      </c>
      <c r="T45" s="239" t="s">
        <v>827</v>
      </c>
      <c r="U45" s="214" t="s">
        <v>828</v>
      </c>
      <c r="V45" s="214" t="s">
        <v>829</v>
      </c>
      <c r="W45" s="195"/>
      <c r="X45" s="195"/>
      <c r="Y45" s="195"/>
      <c r="Z45" s="195"/>
      <c r="AA45" s="244">
        <f>IF(OR(J45="Fail",ISBLANK(J45)),INDEX('Issue Code Table'!C:C,MATCH(N:N,'Issue Code Table'!A:A,0)),IF(M45="Critical",6,IF(M45="Significant",5,IF(M45="Moderate",3,2))))</f>
        <v>5</v>
      </c>
    </row>
    <row r="46" spans="1:27" ht="82.5" customHeight="1" x14ac:dyDescent="0.25">
      <c r="A46" s="222" t="s">
        <v>830</v>
      </c>
      <c r="B46" s="221" t="s">
        <v>279</v>
      </c>
      <c r="C46" s="221" t="s">
        <v>280</v>
      </c>
      <c r="D46" s="214" t="s">
        <v>363</v>
      </c>
      <c r="E46" s="214" t="s">
        <v>831</v>
      </c>
      <c r="F46" s="239" t="s">
        <v>832</v>
      </c>
      <c r="G46" s="239" t="s">
        <v>833</v>
      </c>
      <c r="H46" s="214" t="s">
        <v>834</v>
      </c>
      <c r="I46" s="68"/>
      <c r="J46" s="77"/>
      <c r="K46" s="214" t="s">
        <v>835</v>
      </c>
      <c r="L46" s="60"/>
      <c r="M46" s="60" t="s">
        <v>155</v>
      </c>
      <c r="N46" s="60" t="s">
        <v>226</v>
      </c>
      <c r="O46" s="60" t="s">
        <v>227</v>
      </c>
      <c r="P46" s="243"/>
      <c r="Q46" s="69" t="s">
        <v>769</v>
      </c>
      <c r="R46" s="69" t="s">
        <v>836</v>
      </c>
      <c r="S46" s="214" t="s">
        <v>837</v>
      </c>
      <c r="T46" s="239" t="s">
        <v>838</v>
      </c>
      <c r="U46" s="214" t="s">
        <v>839</v>
      </c>
      <c r="V46" s="214" t="s">
        <v>840</v>
      </c>
      <c r="W46" s="195"/>
      <c r="X46" s="195"/>
      <c r="Y46" s="195"/>
      <c r="Z46" s="195"/>
      <c r="AA46" s="244">
        <f>IF(OR(J46="Fail",ISBLANK(J46)),INDEX('Issue Code Table'!C:C,MATCH(N:N,'Issue Code Table'!A:A,0)),IF(M46="Critical",6,IF(M46="Significant",5,IF(M46="Moderate",3,2))))</f>
        <v>5</v>
      </c>
    </row>
    <row r="47" spans="1:27" ht="82.5" customHeight="1" x14ac:dyDescent="0.25">
      <c r="A47" s="222" t="s">
        <v>841</v>
      </c>
      <c r="B47" s="221" t="s">
        <v>279</v>
      </c>
      <c r="C47" s="221" t="s">
        <v>280</v>
      </c>
      <c r="D47" s="214" t="s">
        <v>363</v>
      </c>
      <c r="E47" s="214" t="s">
        <v>842</v>
      </c>
      <c r="F47" s="239" t="s">
        <v>843</v>
      </c>
      <c r="G47" s="239" t="s">
        <v>844</v>
      </c>
      <c r="H47" s="214" t="s">
        <v>845</v>
      </c>
      <c r="I47" s="68"/>
      <c r="J47" s="77"/>
      <c r="K47" s="214" t="s">
        <v>846</v>
      </c>
      <c r="L47" s="60"/>
      <c r="M47" s="60" t="s">
        <v>155</v>
      </c>
      <c r="N47" s="60" t="s">
        <v>226</v>
      </c>
      <c r="O47" s="60" t="s">
        <v>227</v>
      </c>
      <c r="P47" s="243"/>
      <c r="Q47" s="69" t="s">
        <v>769</v>
      </c>
      <c r="R47" s="69" t="s">
        <v>847</v>
      </c>
      <c r="S47" s="214" t="s">
        <v>848</v>
      </c>
      <c r="T47" s="239" t="s">
        <v>849</v>
      </c>
      <c r="U47" s="214" t="s">
        <v>850</v>
      </c>
      <c r="V47" s="214" t="s">
        <v>851</v>
      </c>
      <c r="W47" s="195"/>
      <c r="X47" s="195"/>
      <c r="Y47" s="195"/>
      <c r="Z47" s="195"/>
      <c r="AA47" s="244">
        <f>IF(OR(J47="Fail",ISBLANK(J47)),INDEX('Issue Code Table'!C:C,MATCH(N:N,'Issue Code Table'!A:A,0)),IF(M47="Critical",6,IF(M47="Significant",5,IF(M47="Moderate",3,2))))</f>
        <v>5</v>
      </c>
    </row>
    <row r="48" spans="1:27" ht="82.5" customHeight="1" x14ac:dyDescent="0.25">
      <c r="A48" s="222" t="s">
        <v>852</v>
      </c>
      <c r="B48" s="221" t="s">
        <v>279</v>
      </c>
      <c r="C48" s="221" t="s">
        <v>280</v>
      </c>
      <c r="D48" s="214" t="s">
        <v>363</v>
      </c>
      <c r="E48" s="214" t="s">
        <v>853</v>
      </c>
      <c r="F48" s="239" t="s">
        <v>854</v>
      </c>
      <c r="G48" s="239" t="s">
        <v>855</v>
      </c>
      <c r="H48" s="214" t="s">
        <v>856</v>
      </c>
      <c r="I48" s="68"/>
      <c r="J48" s="77"/>
      <c r="K48" s="214" t="s">
        <v>857</v>
      </c>
      <c r="L48" s="60"/>
      <c r="M48" s="60" t="s">
        <v>155</v>
      </c>
      <c r="N48" s="60" t="s">
        <v>226</v>
      </c>
      <c r="O48" s="60" t="s">
        <v>227</v>
      </c>
      <c r="P48" s="243"/>
      <c r="Q48" s="69" t="s">
        <v>769</v>
      </c>
      <c r="R48" s="69" t="s">
        <v>858</v>
      </c>
      <c r="S48" s="214" t="s">
        <v>859</v>
      </c>
      <c r="T48" s="239" t="s">
        <v>860</v>
      </c>
      <c r="U48" s="214" t="s">
        <v>861</v>
      </c>
      <c r="V48" s="214" t="s">
        <v>862</v>
      </c>
      <c r="W48" s="195"/>
      <c r="X48" s="195"/>
      <c r="Y48" s="195"/>
      <c r="Z48" s="195"/>
      <c r="AA48" s="244">
        <f>IF(OR(J48="Fail",ISBLANK(J48)),INDEX('Issue Code Table'!C:C,MATCH(N:N,'Issue Code Table'!A:A,0)),IF(M48="Critical",6,IF(M48="Significant",5,IF(M48="Moderate",3,2))))</f>
        <v>5</v>
      </c>
    </row>
    <row r="49" spans="1:27" ht="82.5" customHeight="1" x14ac:dyDescent="0.25">
      <c r="A49" s="222" t="s">
        <v>863</v>
      </c>
      <c r="B49" s="221" t="s">
        <v>279</v>
      </c>
      <c r="C49" s="221" t="s">
        <v>280</v>
      </c>
      <c r="D49" s="214" t="s">
        <v>363</v>
      </c>
      <c r="E49" s="214" t="s">
        <v>864</v>
      </c>
      <c r="F49" s="239" t="s">
        <v>865</v>
      </c>
      <c r="G49" s="239" t="s">
        <v>866</v>
      </c>
      <c r="H49" s="214" t="s">
        <v>867</v>
      </c>
      <c r="I49" s="68"/>
      <c r="J49" s="77"/>
      <c r="K49" s="214" t="s">
        <v>868</v>
      </c>
      <c r="L49" s="60"/>
      <c r="M49" s="60" t="s">
        <v>155</v>
      </c>
      <c r="N49" s="60" t="s">
        <v>226</v>
      </c>
      <c r="O49" s="60" t="s">
        <v>227</v>
      </c>
      <c r="P49" s="243"/>
      <c r="Q49" s="69" t="s">
        <v>769</v>
      </c>
      <c r="R49" s="69" t="s">
        <v>869</v>
      </c>
      <c r="S49" s="214" t="s">
        <v>870</v>
      </c>
      <c r="T49" s="239" t="s">
        <v>871</v>
      </c>
      <c r="U49" s="214" t="s">
        <v>872</v>
      </c>
      <c r="V49" s="214" t="s">
        <v>873</v>
      </c>
      <c r="W49" s="195"/>
      <c r="X49" s="195"/>
      <c r="Y49" s="195"/>
      <c r="Z49" s="195"/>
      <c r="AA49" s="244">
        <f>IF(OR(J49="Fail",ISBLANK(J49)),INDEX('Issue Code Table'!C:C,MATCH(N:N,'Issue Code Table'!A:A,0)),IF(M49="Critical",6,IF(M49="Significant",5,IF(M49="Moderate",3,2))))</f>
        <v>5</v>
      </c>
    </row>
    <row r="50" spans="1:27" ht="82.5" customHeight="1" x14ac:dyDescent="0.25">
      <c r="A50" s="222" t="s">
        <v>874</v>
      </c>
      <c r="B50" s="221" t="s">
        <v>279</v>
      </c>
      <c r="C50" s="221" t="s">
        <v>280</v>
      </c>
      <c r="D50" s="214" t="s">
        <v>363</v>
      </c>
      <c r="E50" s="214" t="s">
        <v>875</v>
      </c>
      <c r="F50" s="239" t="s">
        <v>876</v>
      </c>
      <c r="G50" s="239" t="s">
        <v>877</v>
      </c>
      <c r="H50" s="214" t="s">
        <v>878</v>
      </c>
      <c r="I50" s="68"/>
      <c r="J50" s="77"/>
      <c r="K50" s="214" t="s">
        <v>879</v>
      </c>
      <c r="L50" s="60"/>
      <c r="M50" s="60" t="s">
        <v>155</v>
      </c>
      <c r="N50" s="60" t="s">
        <v>226</v>
      </c>
      <c r="O50" s="60" t="s">
        <v>227</v>
      </c>
      <c r="P50" s="243"/>
      <c r="Q50" s="69" t="s">
        <v>769</v>
      </c>
      <c r="R50" s="69" t="s">
        <v>880</v>
      </c>
      <c r="S50" s="214" t="s">
        <v>881</v>
      </c>
      <c r="T50" s="239" t="s">
        <v>882</v>
      </c>
      <c r="U50" s="214" t="s">
        <v>883</v>
      </c>
      <c r="V50" s="214" t="s">
        <v>884</v>
      </c>
      <c r="W50" s="195"/>
      <c r="X50" s="195"/>
      <c r="Y50" s="195"/>
      <c r="Z50" s="195"/>
      <c r="AA50" s="244">
        <f>IF(OR(J50="Fail",ISBLANK(J50)),INDEX('Issue Code Table'!C:C,MATCH(N:N,'Issue Code Table'!A:A,0)),IF(M50="Critical",6,IF(M50="Significant",5,IF(M50="Moderate",3,2))))</f>
        <v>5</v>
      </c>
    </row>
    <row r="51" spans="1:27" ht="82.5" customHeight="1" x14ac:dyDescent="0.25">
      <c r="A51" s="222" t="s">
        <v>885</v>
      </c>
      <c r="B51" s="221" t="s">
        <v>279</v>
      </c>
      <c r="C51" s="221" t="s">
        <v>280</v>
      </c>
      <c r="D51" s="214" t="s">
        <v>363</v>
      </c>
      <c r="E51" s="214" t="s">
        <v>886</v>
      </c>
      <c r="F51" s="239" t="s">
        <v>887</v>
      </c>
      <c r="G51" s="239" t="s">
        <v>888</v>
      </c>
      <c r="H51" s="214" t="s">
        <v>889</v>
      </c>
      <c r="I51" s="68"/>
      <c r="J51" s="77"/>
      <c r="K51" s="214" t="s">
        <v>890</v>
      </c>
      <c r="L51" s="60"/>
      <c r="M51" s="60" t="s">
        <v>155</v>
      </c>
      <c r="N51" s="60" t="s">
        <v>226</v>
      </c>
      <c r="O51" s="60" t="s">
        <v>227</v>
      </c>
      <c r="P51" s="243"/>
      <c r="Q51" s="69" t="s">
        <v>769</v>
      </c>
      <c r="R51" s="69" t="s">
        <v>891</v>
      </c>
      <c r="S51" s="214" t="s">
        <v>892</v>
      </c>
      <c r="T51" s="239" t="s">
        <v>893</v>
      </c>
      <c r="U51" s="214" t="s">
        <v>894</v>
      </c>
      <c r="V51" s="214" t="s">
        <v>895</v>
      </c>
      <c r="W51" s="195"/>
      <c r="X51" s="195"/>
      <c r="Y51" s="195"/>
      <c r="Z51" s="195"/>
      <c r="AA51" s="244">
        <f>IF(OR(J51="Fail",ISBLANK(J51)),INDEX('Issue Code Table'!C:C,MATCH(N:N,'Issue Code Table'!A:A,0)),IF(M51="Critical",6,IF(M51="Significant",5,IF(M51="Moderate",3,2))))</f>
        <v>5</v>
      </c>
    </row>
    <row r="52" spans="1:27" ht="82.5" customHeight="1" x14ac:dyDescent="0.25">
      <c r="A52" s="222" t="s">
        <v>896</v>
      </c>
      <c r="B52" s="221" t="s">
        <v>279</v>
      </c>
      <c r="C52" s="221" t="s">
        <v>280</v>
      </c>
      <c r="D52" s="214" t="s">
        <v>363</v>
      </c>
      <c r="E52" s="214" t="s">
        <v>897</v>
      </c>
      <c r="F52" s="239" t="s">
        <v>898</v>
      </c>
      <c r="G52" s="239" t="s">
        <v>899</v>
      </c>
      <c r="H52" s="214" t="s">
        <v>900</v>
      </c>
      <c r="I52" s="68"/>
      <c r="J52" s="77"/>
      <c r="K52" s="214" t="s">
        <v>901</v>
      </c>
      <c r="L52" s="60"/>
      <c r="M52" s="60" t="s">
        <v>155</v>
      </c>
      <c r="N52" s="60" t="s">
        <v>226</v>
      </c>
      <c r="O52" s="60" t="s">
        <v>227</v>
      </c>
      <c r="P52" s="243"/>
      <c r="Q52" s="69" t="s">
        <v>769</v>
      </c>
      <c r="R52" s="69" t="s">
        <v>902</v>
      </c>
      <c r="S52" s="214" t="s">
        <v>903</v>
      </c>
      <c r="T52" s="239" t="s">
        <v>904</v>
      </c>
      <c r="U52" s="214" t="s">
        <v>905</v>
      </c>
      <c r="V52" s="214" t="s">
        <v>906</v>
      </c>
      <c r="W52" s="195"/>
      <c r="X52" s="195"/>
      <c r="Y52" s="195"/>
      <c r="Z52" s="195"/>
      <c r="AA52" s="244">
        <f>IF(OR(J52="Fail",ISBLANK(J52)),INDEX('Issue Code Table'!C:C,MATCH(N:N,'Issue Code Table'!A:A,0)),IF(M52="Critical",6,IF(M52="Significant",5,IF(M52="Moderate",3,2))))</f>
        <v>5</v>
      </c>
    </row>
    <row r="53" spans="1:27" ht="82.5" customHeight="1" x14ac:dyDescent="0.25">
      <c r="A53" s="222" t="s">
        <v>907</v>
      </c>
      <c r="B53" s="221" t="s">
        <v>279</v>
      </c>
      <c r="C53" s="221" t="s">
        <v>280</v>
      </c>
      <c r="D53" s="214" t="s">
        <v>363</v>
      </c>
      <c r="E53" s="214" t="s">
        <v>908</v>
      </c>
      <c r="F53" s="239" t="s">
        <v>909</v>
      </c>
      <c r="G53" s="239" t="s">
        <v>910</v>
      </c>
      <c r="H53" s="214" t="s">
        <v>911</v>
      </c>
      <c r="I53" s="68"/>
      <c r="J53" s="77"/>
      <c r="K53" s="214" t="s">
        <v>912</v>
      </c>
      <c r="L53" s="60"/>
      <c r="M53" s="60" t="s">
        <v>155</v>
      </c>
      <c r="N53" s="60" t="s">
        <v>226</v>
      </c>
      <c r="O53" s="60" t="s">
        <v>227</v>
      </c>
      <c r="P53" s="243"/>
      <c r="Q53" s="69" t="s">
        <v>769</v>
      </c>
      <c r="R53" s="69" t="s">
        <v>913</v>
      </c>
      <c r="S53" s="214" t="s">
        <v>914</v>
      </c>
      <c r="T53" s="239" t="s">
        <v>915</v>
      </c>
      <c r="U53" s="214" t="s">
        <v>916</v>
      </c>
      <c r="V53" s="214" t="s">
        <v>917</v>
      </c>
      <c r="W53" s="195"/>
      <c r="X53" s="195"/>
      <c r="Y53" s="195"/>
      <c r="Z53" s="195"/>
      <c r="AA53" s="244">
        <f>IF(OR(J53="Fail",ISBLANK(J53)),INDEX('Issue Code Table'!C:C,MATCH(N:N,'Issue Code Table'!A:A,0)),IF(M53="Critical",6,IF(M53="Significant",5,IF(M53="Moderate",3,2))))</f>
        <v>5</v>
      </c>
    </row>
    <row r="54" spans="1:27" ht="82.5" customHeight="1" x14ac:dyDescent="0.25">
      <c r="A54" s="222" t="s">
        <v>918</v>
      </c>
      <c r="B54" s="221" t="s">
        <v>279</v>
      </c>
      <c r="C54" s="221" t="s">
        <v>280</v>
      </c>
      <c r="D54" s="214" t="s">
        <v>363</v>
      </c>
      <c r="E54" s="214" t="s">
        <v>919</v>
      </c>
      <c r="F54" s="239" t="s">
        <v>920</v>
      </c>
      <c r="G54" s="239" t="s">
        <v>921</v>
      </c>
      <c r="H54" s="214" t="s">
        <v>922</v>
      </c>
      <c r="I54" s="68"/>
      <c r="J54" s="77"/>
      <c r="K54" s="214" t="s">
        <v>923</v>
      </c>
      <c r="L54" s="60"/>
      <c r="M54" s="60" t="s">
        <v>155</v>
      </c>
      <c r="N54" s="60" t="s">
        <v>226</v>
      </c>
      <c r="O54" s="60" t="s">
        <v>227</v>
      </c>
      <c r="P54" s="243"/>
      <c r="Q54" s="69" t="s">
        <v>769</v>
      </c>
      <c r="R54" s="69" t="s">
        <v>924</v>
      </c>
      <c r="S54" s="214" t="s">
        <v>925</v>
      </c>
      <c r="T54" s="239" t="s">
        <v>926</v>
      </c>
      <c r="U54" s="214" t="s">
        <v>927</v>
      </c>
      <c r="V54" s="214" t="s">
        <v>928</v>
      </c>
      <c r="W54" s="195"/>
      <c r="X54" s="195"/>
      <c r="Y54" s="195"/>
      <c r="Z54" s="195"/>
      <c r="AA54" s="244">
        <f>IF(OR(J54="Fail",ISBLANK(J54)),INDEX('Issue Code Table'!C:C,MATCH(N:N,'Issue Code Table'!A:A,0)),IF(M54="Critical",6,IF(M54="Significant",5,IF(M54="Moderate",3,2))))</f>
        <v>5</v>
      </c>
    </row>
    <row r="55" spans="1:27" ht="82.5" customHeight="1" x14ac:dyDescent="0.25">
      <c r="A55" s="222" t="s">
        <v>929</v>
      </c>
      <c r="B55" s="221" t="s">
        <v>279</v>
      </c>
      <c r="C55" s="221" t="s">
        <v>280</v>
      </c>
      <c r="D55" s="214" t="s">
        <v>363</v>
      </c>
      <c r="E55" s="214" t="s">
        <v>930</v>
      </c>
      <c r="F55" s="239" t="s">
        <v>931</v>
      </c>
      <c r="G55" s="239" t="s">
        <v>932</v>
      </c>
      <c r="H55" s="214" t="s">
        <v>933</v>
      </c>
      <c r="I55" s="68"/>
      <c r="J55" s="77"/>
      <c r="K55" s="214" t="s">
        <v>934</v>
      </c>
      <c r="L55" s="60"/>
      <c r="M55" s="60" t="s">
        <v>155</v>
      </c>
      <c r="N55" s="60" t="s">
        <v>226</v>
      </c>
      <c r="O55" s="60" t="s">
        <v>227</v>
      </c>
      <c r="P55" s="243"/>
      <c r="Q55" s="69" t="s">
        <v>769</v>
      </c>
      <c r="R55" s="69" t="s">
        <v>935</v>
      </c>
      <c r="S55" s="214" t="s">
        <v>936</v>
      </c>
      <c r="T55" s="239" t="s">
        <v>937</v>
      </c>
      <c r="U55" s="214" t="s">
        <v>938</v>
      </c>
      <c r="V55" s="214" t="s">
        <v>939</v>
      </c>
      <c r="W55" s="195"/>
      <c r="X55" s="195"/>
      <c r="Y55" s="195"/>
      <c r="Z55" s="195"/>
      <c r="AA55" s="244">
        <f>IF(OR(J55="Fail",ISBLANK(J55)),INDEX('Issue Code Table'!C:C,MATCH(N:N,'Issue Code Table'!A:A,0)),IF(M55="Critical",6,IF(M55="Significant",5,IF(M55="Moderate",3,2))))</f>
        <v>5</v>
      </c>
    </row>
    <row r="56" spans="1:27" ht="82.5" customHeight="1" x14ac:dyDescent="0.25">
      <c r="A56" s="222" t="s">
        <v>940</v>
      </c>
      <c r="B56" s="221" t="s">
        <v>279</v>
      </c>
      <c r="C56" s="221" t="s">
        <v>280</v>
      </c>
      <c r="D56" s="214" t="s">
        <v>363</v>
      </c>
      <c r="E56" s="214" t="s">
        <v>941</v>
      </c>
      <c r="F56" s="239" t="s">
        <v>942</v>
      </c>
      <c r="G56" s="239" t="s">
        <v>943</v>
      </c>
      <c r="H56" s="214" t="s">
        <v>944</v>
      </c>
      <c r="I56" s="68"/>
      <c r="J56" s="77"/>
      <c r="K56" s="214" t="s">
        <v>945</v>
      </c>
      <c r="L56" s="60"/>
      <c r="M56" s="60" t="s">
        <v>155</v>
      </c>
      <c r="N56" s="60" t="s">
        <v>226</v>
      </c>
      <c r="O56" s="60" t="s">
        <v>227</v>
      </c>
      <c r="P56" s="243"/>
      <c r="Q56" s="69" t="s">
        <v>769</v>
      </c>
      <c r="R56" s="69" t="s">
        <v>946</v>
      </c>
      <c r="S56" s="214" t="s">
        <v>947</v>
      </c>
      <c r="T56" s="239" t="s">
        <v>948</v>
      </c>
      <c r="U56" s="214" t="s">
        <v>949</v>
      </c>
      <c r="V56" s="214" t="s">
        <v>950</v>
      </c>
      <c r="W56" s="195"/>
      <c r="X56" s="195"/>
      <c r="Y56" s="195"/>
      <c r="Z56" s="195"/>
      <c r="AA56" s="244">
        <f>IF(OR(J56="Fail",ISBLANK(J56)),INDEX('Issue Code Table'!C:C,MATCH(N:N,'Issue Code Table'!A:A,0)),IF(M56="Critical",6,IF(M56="Significant",5,IF(M56="Moderate",3,2))))</f>
        <v>5</v>
      </c>
    </row>
    <row r="57" spans="1:27" ht="82.5" customHeight="1" x14ac:dyDescent="0.25">
      <c r="A57" s="222" t="s">
        <v>951</v>
      </c>
      <c r="B57" s="221" t="s">
        <v>279</v>
      </c>
      <c r="C57" s="221" t="s">
        <v>280</v>
      </c>
      <c r="D57" s="214" t="s">
        <v>363</v>
      </c>
      <c r="E57" s="214" t="s">
        <v>952</v>
      </c>
      <c r="F57" s="239" t="s">
        <v>953</v>
      </c>
      <c r="G57" s="239" t="s">
        <v>954</v>
      </c>
      <c r="H57" s="214" t="s">
        <v>955</v>
      </c>
      <c r="I57" s="68"/>
      <c r="J57" s="77"/>
      <c r="K57" s="214" t="s">
        <v>956</v>
      </c>
      <c r="L57" s="60"/>
      <c r="M57" s="60" t="s">
        <v>155</v>
      </c>
      <c r="N57" s="60" t="s">
        <v>226</v>
      </c>
      <c r="O57" s="60" t="s">
        <v>227</v>
      </c>
      <c r="P57" s="243"/>
      <c r="Q57" s="69" t="s">
        <v>769</v>
      </c>
      <c r="R57" s="69" t="s">
        <v>957</v>
      </c>
      <c r="S57" s="214" t="s">
        <v>958</v>
      </c>
      <c r="T57" s="239" t="s">
        <v>959</v>
      </c>
      <c r="U57" s="214" t="s">
        <v>960</v>
      </c>
      <c r="V57" s="214" t="s">
        <v>961</v>
      </c>
      <c r="W57" s="195"/>
      <c r="X57" s="195"/>
      <c r="Y57" s="195"/>
      <c r="Z57" s="195"/>
      <c r="AA57" s="244">
        <f>IF(OR(J57="Fail",ISBLANK(J57)),INDEX('Issue Code Table'!C:C,MATCH(N:N,'Issue Code Table'!A:A,0)),IF(M57="Critical",6,IF(M57="Significant",5,IF(M57="Moderate",3,2))))</f>
        <v>5</v>
      </c>
    </row>
    <row r="58" spans="1:27" ht="82.5" customHeight="1" x14ac:dyDescent="0.25">
      <c r="A58" s="222" t="s">
        <v>962</v>
      </c>
      <c r="B58" s="221" t="s">
        <v>279</v>
      </c>
      <c r="C58" s="221" t="s">
        <v>280</v>
      </c>
      <c r="D58" s="214" t="s">
        <v>363</v>
      </c>
      <c r="E58" s="214" t="s">
        <v>963</v>
      </c>
      <c r="F58" s="239" t="s">
        <v>964</v>
      </c>
      <c r="G58" s="239" t="s">
        <v>965</v>
      </c>
      <c r="H58" s="214" t="s">
        <v>966</v>
      </c>
      <c r="I58" s="68"/>
      <c r="J58" s="77"/>
      <c r="K58" s="214" t="s">
        <v>967</v>
      </c>
      <c r="L58" s="60"/>
      <c r="M58" s="60" t="s">
        <v>155</v>
      </c>
      <c r="N58" s="60" t="s">
        <v>226</v>
      </c>
      <c r="O58" s="60" t="s">
        <v>227</v>
      </c>
      <c r="P58" s="243"/>
      <c r="Q58" s="69" t="s">
        <v>769</v>
      </c>
      <c r="R58" s="69" t="s">
        <v>968</v>
      </c>
      <c r="S58" s="214" t="s">
        <v>969</v>
      </c>
      <c r="T58" s="239" t="s">
        <v>970</v>
      </c>
      <c r="U58" s="214" t="s">
        <v>971</v>
      </c>
      <c r="V58" s="214" t="s">
        <v>972</v>
      </c>
      <c r="W58" s="195"/>
      <c r="X58" s="195"/>
      <c r="Y58" s="195"/>
      <c r="Z58" s="195"/>
      <c r="AA58" s="244">
        <f>IF(OR(J58="Fail",ISBLANK(J58)),INDEX('Issue Code Table'!C:C,MATCH(N:N,'Issue Code Table'!A:A,0)),IF(M58="Critical",6,IF(M58="Significant",5,IF(M58="Moderate",3,2))))</f>
        <v>5</v>
      </c>
    </row>
    <row r="59" spans="1:27" ht="82.5" customHeight="1" x14ac:dyDescent="0.25">
      <c r="A59" s="222" t="s">
        <v>973</v>
      </c>
      <c r="B59" s="221" t="s">
        <v>279</v>
      </c>
      <c r="C59" s="221" t="s">
        <v>280</v>
      </c>
      <c r="D59" s="214" t="s">
        <v>363</v>
      </c>
      <c r="E59" s="214" t="s">
        <v>974</v>
      </c>
      <c r="F59" s="239" t="s">
        <v>975</v>
      </c>
      <c r="G59" s="239" t="s">
        <v>976</v>
      </c>
      <c r="H59" s="214" t="s">
        <v>977</v>
      </c>
      <c r="I59" s="68"/>
      <c r="J59" s="77"/>
      <c r="K59" s="214" t="s">
        <v>978</v>
      </c>
      <c r="L59" s="60"/>
      <c r="M59" s="60" t="s">
        <v>155</v>
      </c>
      <c r="N59" s="60" t="s">
        <v>226</v>
      </c>
      <c r="O59" s="60" t="s">
        <v>227</v>
      </c>
      <c r="P59" s="243"/>
      <c r="Q59" s="69" t="s">
        <v>769</v>
      </c>
      <c r="R59" s="69" t="s">
        <v>979</v>
      </c>
      <c r="S59" s="214" t="s">
        <v>980</v>
      </c>
      <c r="T59" s="239" t="s">
        <v>981</v>
      </c>
      <c r="U59" s="214" t="s">
        <v>982</v>
      </c>
      <c r="V59" s="214" t="s">
        <v>983</v>
      </c>
      <c r="W59" s="195"/>
      <c r="X59" s="195"/>
      <c r="Y59" s="195"/>
      <c r="Z59" s="195"/>
      <c r="AA59" s="244">
        <f>IF(OR(J59="Fail",ISBLANK(J59)),INDEX('Issue Code Table'!C:C,MATCH(N:N,'Issue Code Table'!A:A,0)),IF(M59="Critical",6,IF(M59="Significant",5,IF(M59="Moderate",3,2))))</f>
        <v>5</v>
      </c>
    </row>
    <row r="60" spans="1:27" ht="82.5" customHeight="1" x14ac:dyDescent="0.25">
      <c r="A60" s="222" t="s">
        <v>984</v>
      </c>
      <c r="B60" s="221" t="s">
        <v>279</v>
      </c>
      <c r="C60" s="221" t="s">
        <v>280</v>
      </c>
      <c r="D60" s="214" t="s">
        <v>363</v>
      </c>
      <c r="E60" s="214" t="s">
        <v>985</v>
      </c>
      <c r="F60" s="239" t="s">
        <v>986</v>
      </c>
      <c r="G60" s="239" t="s">
        <v>987</v>
      </c>
      <c r="H60" s="220" t="s">
        <v>988</v>
      </c>
      <c r="I60" s="68"/>
      <c r="J60" s="77"/>
      <c r="K60" s="220" t="s">
        <v>989</v>
      </c>
      <c r="L60" s="60"/>
      <c r="M60" s="60" t="s">
        <v>155</v>
      </c>
      <c r="N60" s="60" t="s">
        <v>226</v>
      </c>
      <c r="O60" s="60" t="s">
        <v>227</v>
      </c>
      <c r="P60" s="243"/>
      <c r="Q60" s="69" t="s">
        <v>769</v>
      </c>
      <c r="R60" s="69" t="s">
        <v>990</v>
      </c>
      <c r="S60" s="214" t="s">
        <v>991</v>
      </c>
      <c r="T60" s="239" t="s">
        <v>992</v>
      </c>
      <c r="U60" s="214" t="s">
        <v>993</v>
      </c>
      <c r="V60" s="220" t="s">
        <v>994</v>
      </c>
      <c r="W60" s="195"/>
      <c r="X60" s="195"/>
      <c r="Y60" s="195"/>
      <c r="Z60" s="195"/>
      <c r="AA60" s="244">
        <f>IF(OR(J60="Fail",ISBLANK(J60)),INDEX('Issue Code Table'!C:C,MATCH(N:N,'Issue Code Table'!A:A,0)),IF(M60="Critical",6,IF(M60="Significant",5,IF(M60="Moderate",3,2))))</f>
        <v>5</v>
      </c>
    </row>
    <row r="61" spans="1:27" ht="82.5" customHeight="1" x14ac:dyDescent="0.25">
      <c r="A61" s="222" t="s">
        <v>995</v>
      </c>
      <c r="B61" s="221" t="s">
        <v>279</v>
      </c>
      <c r="C61" s="221" t="s">
        <v>280</v>
      </c>
      <c r="D61" s="214" t="s">
        <v>363</v>
      </c>
      <c r="E61" s="214" t="s">
        <v>996</v>
      </c>
      <c r="F61" s="239" t="s">
        <v>997</v>
      </c>
      <c r="G61" s="239" t="s">
        <v>998</v>
      </c>
      <c r="H61" s="214" t="s">
        <v>999</v>
      </c>
      <c r="I61" s="68"/>
      <c r="J61" s="77"/>
      <c r="K61" s="214" t="s">
        <v>1000</v>
      </c>
      <c r="L61" s="60"/>
      <c r="M61" s="60" t="s">
        <v>155</v>
      </c>
      <c r="N61" s="60" t="s">
        <v>226</v>
      </c>
      <c r="O61" s="60" t="s">
        <v>227</v>
      </c>
      <c r="P61" s="243"/>
      <c r="Q61" s="69" t="s">
        <v>769</v>
      </c>
      <c r="R61" s="69" t="s">
        <v>1001</v>
      </c>
      <c r="S61" s="214" t="s">
        <v>1002</v>
      </c>
      <c r="T61" s="239" t="s">
        <v>1003</v>
      </c>
      <c r="U61" s="214" t="s">
        <v>1004</v>
      </c>
      <c r="V61" s="214" t="s">
        <v>1005</v>
      </c>
      <c r="W61" s="195"/>
      <c r="X61" s="195"/>
      <c r="Y61" s="195"/>
      <c r="Z61" s="195"/>
      <c r="AA61" s="244">
        <f>IF(OR(J61="Fail",ISBLANK(J61)),INDEX('Issue Code Table'!C:C,MATCH(N:N,'Issue Code Table'!A:A,0)),IF(M61="Critical",6,IF(M61="Significant",5,IF(M61="Moderate",3,2))))</f>
        <v>5</v>
      </c>
    </row>
    <row r="62" spans="1:27" ht="82.5" customHeight="1" x14ac:dyDescent="0.25">
      <c r="A62" s="222" t="s">
        <v>1006</v>
      </c>
      <c r="B62" s="221" t="s">
        <v>279</v>
      </c>
      <c r="C62" s="221" t="s">
        <v>280</v>
      </c>
      <c r="D62" s="214" t="s">
        <v>363</v>
      </c>
      <c r="E62" s="214" t="s">
        <v>1007</v>
      </c>
      <c r="F62" s="239" t="s">
        <v>1008</v>
      </c>
      <c r="G62" s="239" t="s">
        <v>1009</v>
      </c>
      <c r="H62" s="214" t="s">
        <v>1010</v>
      </c>
      <c r="I62" s="68"/>
      <c r="J62" s="77"/>
      <c r="K62" s="214" t="s">
        <v>1011</v>
      </c>
      <c r="L62" s="60"/>
      <c r="M62" s="60" t="s">
        <v>155</v>
      </c>
      <c r="N62" s="60" t="s">
        <v>226</v>
      </c>
      <c r="O62" s="60" t="s">
        <v>227</v>
      </c>
      <c r="P62" s="243"/>
      <c r="Q62" s="69" t="s">
        <v>769</v>
      </c>
      <c r="R62" s="69" t="s">
        <v>1012</v>
      </c>
      <c r="S62" s="214" t="s">
        <v>1013</v>
      </c>
      <c r="T62" s="239" t="s">
        <v>1014</v>
      </c>
      <c r="U62" s="214" t="s">
        <v>1015</v>
      </c>
      <c r="V62" s="214" t="s">
        <v>1016</v>
      </c>
      <c r="W62" s="195"/>
      <c r="X62" s="195"/>
      <c r="Y62" s="195"/>
      <c r="Z62" s="195"/>
      <c r="AA62" s="244">
        <f>IF(OR(J62="Fail",ISBLANK(J62)),INDEX('Issue Code Table'!C:C,MATCH(N:N,'Issue Code Table'!A:A,0)),IF(M62="Critical",6,IF(M62="Significant",5,IF(M62="Moderate",3,2))))</f>
        <v>5</v>
      </c>
    </row>
    <row r="63" spans="1:27" ht="82.5" customHeight="1" x14ac:dyDescent="0.25">
      <c r="A63" s="222" t="s">
        <v>1017</v>
      </c>
      <c r="B63" s="221" t="s">
        <v>279</v>
      </c>
      <c r="C63" s="221" t="s">
        <v>280</v>
      </c>
      <c r="D63" s="214" t="s">
        <v>363</v>
      </c>
      <c r="E63" s="214" t="s">
        <v>1018</v>
      </c>
      <c r="F63" s="239" t="s">
        <v>1019</v>
      </c>
      <c r="G63" s="239" t="s">
        <v>1020</v>
      </c>
      <c r="H63" s="214" t="s">
        <v>1021</v>
      </c>
      <c r="I63" s="68"/>
      <c r="J63" s="77"/>
      <c r="K63" s="214" t="s">
        <v>1022</v>
      </c>
      <c r="L63" s="60"/>
      <c r="M63" s="60" t="s">
        <v>155</v>
      </c>
      <c r="N63" s="60" t="s">
        <v>226</v>
      </c>
      <c r="O63" s="60" t="s">
        <v>227</v>
      </c>
      <c r="P63" s="243"/>
      <c r="Q63" s="69" t="s">
        <v>769</v>
      </c>
      <c r="R63" s="69" t="s">
        <v>1023</v>
      </c>
      <c r="S63" s="214" t="s">
        <v>1024</v>
      </c>
      <c r="T63" s="239" t="s">
        <v>1025</v>
      </c>
      <c r="U63" s="214" t="s">
        <v>1026</v>
      </c>
      <c r="V63" s="214" t="s">
        <v>1027</v>
      </c>
      <c r="W63" s="195"/>
      <c r="X63" s="195"/>
      <c r="Y63" s="195"/>
      <c r="Z63" s="195"/>
      <c r="AA63" s="244">
        <f>IF(OR(J63="Fail",ISBLANK(J63)),INDEX('Issue Code Table'!C:C,MATCH(N:N,'Issue Code Table'!A:A,0)),IF(M63="Critical",6,IF(M63="Significant",5,IF(M63="Moderate",3,2))))</f>
        <v>5</v>
      </c>
    </row>
    <row r="64" spans="1:27" ht="82.5" customHeight="1" x14ac:dyDescent="0.25">
      <c r="A64" s="222" t="s">
        <v>1028</v>
      </c>
      <c r="B64" s="221" t="s">
        <v>279</v>
      </c>
      <c r="C64" s="221" t="s">
        <v>280</v>
      </c>
      <c r="D64" s="214" t="s">
        <v>363</v>
      </c>
      <c r="E64" s="214" t="s">
        <v>1029</v>
      </c>
      <c r="F64" s="239" t="s">
        <v>1030</v>
      </c>
      <c r="G64" s="239" t="s">
        <v>1031</v>
      </c>
      <c r="H64" s="214" t="s">
        <v>1032</v>
      </c>
      <c r="I64" s="68"/>
      <c r="J64" s="77"/>
      <c r="K64" s="214" t="s">
        <v>1033</v>
      </c>
      <c r="L64" s="60"/>
      <c r="M64" s="60" t="s">
        <v>155</v>
      </c>
      <c r="N64" s="60" t="s">
        <v>226</v>
      </c>
      <c r="O64" s="60" t="s">
        <v>227</v>
      </c>
      <c r="P64" s="243"/>
      <c r="Q64" s="69" t="s">
        <v>769</v>
      </c>
      <c r="R64" s="69" t="s">
        <v>1034</v>
      </c>
      <c r="S64" s="214" t="s">
        <v>1035</v>
      </c>
      <c r="T64" s="239" t="s">
        <v>1036</v>
      </c>
      <c r="U64" s="214" t="s">
        <v>1037</v>
      </c>
      <c r="V64" s="214" t="s">
        <v>1038</v>
      </c>
      <c r="W64" s="195"/>
      <c r="X64" s="195"/>
      <c r="Y64" s="195"/>
      <c r="Z64" s="195"/>
      <c r="AA64" s="244">
        <f>IF(OR(J64="Fail",ISBLANK(J64)),INDEX('Issue Code Table'!C:C,MATCH(N:N,'Issue Code Table'!A:A,0)),IF(M64="Critical",6,IF(M64="Significant",5,IF(M64="Moderate",3,2))))</f>
        <v>5</v>
      </c>
    </row>
    <row r="65" spans="1:27" ht="82.5" customHeight="1" x14ac:dyDescent="0.25">
      <c r="A65" s="222" t="s">
        <v>1039</v>
      </c>
      <c r="B65" s="221" t="s">
        <v>279</v>
      </c>
      <c r="C65" s="221" t="s">
        <v>280</v>
      </c>
      <c r="D65" s="214" t="s">
        <v>363</v>
      </c>
      <c r="E65" s="214" t="s">
        <v>1040</v>
      </c>
      <c r="F65" s="239" t="s">
        <v>1030</v>
      </c>
      <c r="G65" s="239" t="s">
        <v>1031</v>
      </c>
      <c r="H65" s="214" t="s">
        <v>1041</v>
      </c>
      <c r="I65" s="68"/>
      <c r="J65" s="77"/>
      <c r="K65" s="214" t="s">
        <v>1042</v>
      </c>
      <c r="L65" s="60"/>
      <c r="M65" s="60" t="s">
        <v>155</v>
      </c>
      <c r="N65" s="60" t="s">
        <v>226</v>
      </c>
      <c r="O65" s="60" t="s">
        <v>227</v>
      </c>
      <c r="P65" s="243"/>
      <c r="Q65" s="69" t="s">
        <v>769</v>
      </c>
      <c r="R65" s="69" t="s">
        <v>1043</v>
      </c>
      <c r="S65" s="214" t="s">
        <v>1035</v>
      </c>
      <c r="T65" s="239" t="s">
        <v>1044</v>
      </c>
      <c r="U65" s="214" t="s">
        <v>1045</v>
      </c>
      <c r="V65" s="214" t="s">
        <v>1046</v>
      </c>
      <c r="W65" s="195"/>
      <c r="X65" s="195"/>
      <c r="Y65" s="195"/>
      <c r="Z65" s="195"/>
      <c r="AA65" s="244">
        <f>IF(OR(J65="Fail",ISBLANK(J65)),INDEX('Issue Code Table'!C:C,MATCH(N:N,'Issue Code Table'!A:A,0)),IF(M65="Critical",6,IF(M65="Significant",5,IF(M65="Moderate",3,2))))</f>
        <v>5</v>
      </c>
    </row>
    <row r="66" spans="1:27" ht="82.5" customHeight="1" x14ac:dyDescent="0.25">
      <c r="A66" s="222" t="s">
        <v>1047</v>
      </c>
      <c r="B66" s="221" t="s">
        <v>279</v>
      </c>
      <c r="C66" s="221" t="s">
        <v>280</v>
      </c>
      <c r="D66" s="214" t="s">
        <v>363</v>
      </c>
      <c r="E66" s="214" t="s">
        <v>1048</v>
      </c>
      <c r="F66" s="239" t="s">
        <v>1049</v>
      </c>
      <c r="G66" s="239" t="s">
        <v>1050</v>
      </c>
      <c r="H66" s="214" t="s">
        <v>1051</v>
      </c>
      <c r="I66" s="68"/>
      <c r="J66" s="77"/>
      <c r="K66" s="214" t="s">
        <v>1052</v>
      </c>
      <c r="L66" s="60"/>
      <c r="M66" s="60" t="s">
        <v>155</v>
      </c>
      <c r="N66" s="60" t="s">
        <v>226</v>
      </c>
      <c r="O66" s="60" t="s">
        <v>227</v>
      </c>
      <c r="P66" s="243"/>
      <c r="Q66" s="69" t="s">
        <v>769</v>
      </c>
      <c r="R66" s="69" t="s">
        <v>1053</v>
      </c>
      <c r="S66" s="214" t="s">
        <v>1054</v>
      </c>
      <c r="T66" s="239" t="s">
        <v>1055</v>
      </c>
      <c r="U66" s="214" t="s">
        <v>1056</v>
      </c>
      <c r="V66" s="214" t="s">
        <v>1057</v>
      </c>
      <c r="W66" s="195"/>
      <c r="X66" s="195"/>
      <c r="Y66" s="195"/>
      <c r="Z66" s="195"/>
      <c r="AA66" s="244">
        <f>IF(OR(J66="Fail",ISBLANK(J66)),INDEX('Issue Code Table'!C:C,MATCH(N:N,'Issue Code Table'!A:A,0)),IF(M66="Critical",6,IF(M66="Significant",5,IF(M66="Moderate",3,2))))</f>
        <v>5</v>
      </c>
    </row>
    <row r="67" spans="1:27" ht="82.5" customHeight="1" x14ac:dyDescent="0.25">
      <c r="A67" s="222" t="s">
        <v>1058</v>
      </c>
      <c r="B67" s="221" t="s">
        <v>279</v>
      </c>
      <c r="C67" s="221" t="s">
        <v>280</v>
      </c>
      <c r="D67" s="214" t="s">
        <v>363</v>
      </c>
      <c r="E67" s="214" t="s">
        <v>1059</v>
      </c>
      <c r="F67" s="239" t="s">
        <v>1060</v>
      </c>
      <c r="G67" s="239" t="s">
        <v>1061</v>
      </c>
      <c r="H67" s="214" t="s">
        <v>1062</v>
      </c>
      <c r="I67" s="68"/>
      <c r="J67" s="77"/>
      <c r="K67" s="214" t="s">
        <v>1063</v>
      </c>
      <c r="L67" s="60"/>
      <c r="M67" s="60" t="s">
        <v>155</v>
      </c>
      <c r="N67" s="60" t="s">
        <v>226</v>
      </c>
      <c r="O67" s="60" t="s">
        <v>227</v>
      </c>
      <c r="P67" s="243"/>
      <c r="Q67" s="69" t="s">
        <v>769</v>
      </c>
      <c r="R67" s="69" t="s">
        <v>1064</v>
      </c>
      <c r="S67" s="214" t="s">
        <v>1065</v>
      </c>
      <c r="T67" s="239" t="s">
        <v>1066</v>
      </c>
      <c r="U67" s="214" t="s">
        <v>1067</v>
      </c>
      <c r="V67" s="214" t="s">
        <v>1068</v>
      </c>
      <c r="W67" s="195"/>
      <c r="X67" s="195"/>
      <c r="Y67" s="195"/>
      <c r="Z67" s="195"/>
      <c r="AA67" s="244">
        <f>IF(OR(J67="Fail",ISBLANK(J67)),INDEX('Issue Code Table'!C:C,MATCH(N:N,'Issue Code Table'!A:A,0)),IF(M67="Critical",6,IF(M67="Significant",5,IF(M67="Moderate",3,2))))</f>
        <v>5</v>
      </c>
    </row>
    <row r="68" spans="1:27" ht="82.5" customHeight="1" x14ac:dyDescent="0.25">
      <c r="A68" s="222" t="s">
        <v>1069</v>
      </c>
      <c r="B68" s="221" t="s">
        <v>279</v>
      </c>
      <c r="C68" s="221" t="s">
        <v>280</v>
      </c>
      <c r="D68" s="214" t="s">
        <v>363</v>
      </c>
      <c r="E68" s="214" t="s">
        <v>1070</v>
      </c>
      <c r="F68" s="239" t="s">
        <v>1071</v>
      </c>
      <c r="G68" s="239" t="s">
        <v>1072</v>
      </c>
      <c r="H68" s="214" t="s">
        <v>1073</v>
      </c>
      <c r="I68" s="68"/>
      <c r="J68" s="77"/>
      <c r="K68" s="214" t="s">
        <v>1074</v>
      </c>
      <c r="L68" s="60"/>
      <c r="M68" s="60" t="s">
        <v>155</v>
      </c>
      <c r="N68" s="60" t="s">
        <v>226</v>
      </c>
      <c r="O68" s="60" t="s">
        <v>227</v>
      </c>
      <c r="P68" s="243"/>
      <c r="Q68" s="69" t="s">
        <v>769</v>
      </c>
      <c r="R68" s="69" t="s">
        <v>1075</v>
      </c>
      <c r="S68" s="214" t="s">
        <v>1076</v>
      </c>
      <c r="T68" s="239" t="s">
        <v>1077</v>
      </c>
      <c r="U68" s="214" t="s">
        <v>1078</v>
      </c>
      <c r="V68" s="214" t="s">
        <v>1079</v>
      </c>
      <c r="W68" s="195"/>
      <c r="X68" s="195"/>
      <c r="Y68" s="195"/>
      <c r="Z68" s="195"/>
      <c r="AA68" s="244">
        <f>IF(OR(J68="Fail",ISBLANK(J68)),INDEX('Issue Code Table'!C:C,MATCH(N:N,'Issue Code Table'!A:A,0)),IF(M68="Critical",6,IF(M68="Significant",5,IF(M68="Moderate",3,2))))</f>
        <v>5</v>
      </c>
    </row>
    <row r="69" spans="1:27" ht="82.5" customHeight="1" x14ac:dyDescent="0.25">
      <c r="A69" s="222" t="s">
        <v>1080</v>
      </c>
      <c r="B69" s="221" t="s">
        <v>279</v>
      </c>
      <c r="C69" s="221" t="s">
        <v>280</v>
      </c>
      <c r="D69" s="214" t="s">
        <v>363</v>
      </c>
      <c r="E69" s="214" t="s">
        <v>1081</v>
      </c>
      <c r="F69" s="239" t="s">
        <v>1082</v>
      </c>
      <c r="G69" s="239" t="s">
        <v>1083</v>
      </c>
      <c r="H69" s="214" t="s">
        <v>1084</v>
      </c>
      <c r="I69" s="68"/>
      <c r="J69" s="77"/>
      <c r="K69" s="214" t="s">
        <v>1085</v>
      </c>
      <c r="L69" s="60"/>
      <c r="M69" s="60" t="s">
        <v>155</v>
      </c>
      <c r="N69" s="60" t="s">
        <v>226</v>
      </c>
      <c r="O69" s="60" t="s">
        <v>227</v>
      </c>
      <c r="P69" s="243"/>
      <c r="Q69" s="69" t="s">
        <v>769</v>
      </c>
      <c r="R69" s="69" t="s">
        <v>1086</v>
      </c>
      <c r="S69" s="214" t="s">
        <v>1087</v>
      </c>
      <c r="T69" s="239" t="s">
        <v>1088</v>
      </c>
      <c r="U69" s="214" t="s">
        <v>1089</v>
      </c>
      <c r="V69" s="214" t="s">
        <v>1090</v>
      </c>
      <c r="W69" s="195"/>
      <c r="X69" s="195"/>
      <c r="Y69" s="195"/>
      <c r="Z69" s="195"/>
      <c r="AA69" s="244">
        <f>IF(OR(J69="Fail",ISBLANK(J69)),INDEX('Issue Code Table'!C:C,MATCH(N:N,'Issue Code Table'!A:A,0)),IF(M69="Critical",6,IF(M69="Significant",5,IF(M69="Moderate",3,2))))</f>
        <v>5</v>
      </c>
    </row>
    <row r="70" spans="1:27" ht="82.5" customHeight="1" x14ac:dyDescent="0.25">
      <c r="A70" s="222" t="s">
        <v>1091</v>
      </c>
      <c r="B70" s="221" t="s">
        <v>279</v>
      </c>
      <c r="C70" s="221" t="s">
        <v>280</v>
      </c>
      <c r="D70" s="214" t="s">
        <v>363</v>
      </c>
      <c r="E70" s="214" t="s">
        <v>1092</v>
      </c>
      <c r="F70" s="239" t="s">
        <v>1093</v>
      </c>
      <c r="G70" s="239" t="s">
        <v>1094</v>
      </c>
      <c r="H70" s="214" t="s">
        <v>1095</v>
      </c>
      <c r="I70" s="68"/>
      <c r="J70" s="77"/>
      <c r="K70" s="214" t="s">
        <v>1096</v>
      </c>
      <c r="L70" s="60"/>
      <c r="M70" s="60" t="s">
        <v>155</v>
      </c>
      <c r="N70" s="60" t="s">
        <v>226</v>
      </c>
      <c r="O70" s="60" t="s">
        <v>227</v>
      </c>
      <c r="P70" s="243"/>
      <c r="Q70" s="69" t="s">
        <v>769</v>
      </c>
      <c r="R70" s="69" t="s">
        <v>1097</v>
      </c>
      <c r="S70" s="214" t="s">
        <v>1098</v>
      </c>
      <c r="T70" s="239" t="s">
        <v>1099</v>
      </c>
      <c r="U70" s="214" t="s">
        <v>1100</v>
      </c>
      <c r="V70" s="214" t="s">
        <v>1101</v>
      </c>
      <c r="W70" s="195"/>
      <c r="X70" s="195"/>
      <c r="Y70" s="195"/>
      <c r="Z70" s="195"/>
      <c r="AA70" s="244">
        <f>IF(OR(J70="Fail",ISBLANK(J70)),INDEX('Issue Code Table'!C:C,MATCH(N:N,'Issue Code Table'!A:A,0)),IF(M70="Critical",6,IF(M70="Significant",5,IF(M70="Moderate",3,2))))</f>
        <v>5</v>
      </c>
    </row>
    <row r="71" spans="1:27" ht="82.5" customHeight="1" x14ac:dyDescent="0.25">
      <c r="A71" s="222" t="s">
        <v>1102</v>
      </c>
      <c r="B71" s="221" t="s">
        <v>279</v>
      </c>
      <c r="C71" s="221" t="s">
        <v>280</v>
      </c>
      <c r="D71" s="214" t="s">
        <v>363</v>
      </c>
      <c r="E71" s="214" t="s">
        <v>1103</v>
      </c>
      <c r="F71" s="239" t="s">
        <v>1104</v>
      </c>
      <c r="G71" s="239" t="s">
        <v>1105</v>
      </c>
      <c r="H71" s="214" t="s">
        <v>1106</v>
      </c>
      <c r="I71" s="68"/>
      <c r="J71" s="77"/>
      <c r="K71" s="214" t="s">
        <v>1107</v>
      </c>
      <c r="L71" s="60"/>
      <c r="M71" s="60" t="s">
        <v>155</v>
      </c>
      <c r="N71" s="60" t="s">
        <v>226</v>
      </c>
      <c r="O71" s="60" t="s">
        <v>227</v>
      </c>
      <c r="P71" s="243"/>
      <c r="Q71" s="69" t="s">
        <v>769</v>
      </c>
      <c r="R71" s="69" t="s">
        <v>1108</v>
      </c>
      <c r="S71" s="214" t="s">
        <v>1002</v>
      </c>
      <c r="T71" s="239" t="s">
        <v>1109</v>
      </c>
      <c r="U71" s="214" t="s">
        <v>1110</v>
      </c>
      <c r="V71" s="214" t="s">
        <v>1111</v>
      </c>
      <c r="W71" s="195"/>
      <c r="X71" s="195"/>
      <c r="Y71" s="195"/>
      <c r="Z71" s="195"/>
      <c r="AA71" s="244">
        <f>IF(OR(J71="Fail",ISBLANK(J71)),INDEX('Issue Code Table'!C:C,MATCH(N:N,'Issue Code Table'!A:A,0)),IF(M71="Critical",6,IF(M71="Significant",5,IF(M71="Moderate",3,2))))</f>
        <v>5</v>
      </c>
    </row>
    <row r="72" spans="1:27" ht="82.5" customHeight="1" x14ac:dyDescent="0.25">
      <c r="A72" s="222" t="s">
        <v>1112</v>
      </c>
      <c r="B72" s="221" t="s">
        <v>279</v>
      </c>
      <c r="C72" s="221" t="s">
        <v>280</v>
      </c>
      <c r="D72" s="214" t="s">
        <v>363</v>
      </c>
      <c r="E72" s="214" t="s">
        <v>1113</v>
      </c>
      <c r="F72" s="239" t="s">
        <v>1114</v>
      </c>
      <c r="G72" s="239" t="s">
        <v>1115</v>
      </c>
      <c r="H72" s="214" t="s">
        <v>1116</v>
      </c>
      <c r="I72" s="68"/>
      <c r="J72" s="77"/>
      <c r="K72" s="214" t="s">
        <v>1117</v>
      </c>
      <c r="L72" s="60"/>
      <c r="M72" s="60" t="s">
        <v>155</v>
      </c>
      <c r="N72" s="60" t="s">
        <v>226</v>
      </c>
      <c r="O72" s="60" t="s">
        <v>227</v>
      </c>
      <c r="P72" s="243"/>
      <c r="Q72" s="69" t="s">
        <v>769</v>
      </c>
      <c r="R72" s="69" t="s">
        <v>1118</v>
      </c>
      <c r="S72" s="214" t="s">
        <v>1119</v>
      </c>
      <c r="T72" s="239" t="s">
        <v>1120</v>
      </c>
      <c r="U72" s="214" t="s">
        <v>1121</v>
      </c>
      <c r="V72" s="214" t="s">
        <v>1122</v>
      </c>
      <c r="W72" s="195"/>
      <c r="X72" s="195"/>
      <c r="Y72" s="195"/>
      <c r="Z72" s="195"/>
      <c r="AA72" s="244">
        <f>IF(OR(J72="Fail",ISBLANK(J72)),INDEX('Issue Code Table'!C:C,MATCH(N:N,'Issue Code Table'!A:A,0)),IF(M72="Critical",6,IF(M72="Significant",5,IF(M72="Moderate",3,2))))</f>
        <v>5</v>
      </c>
    </row>
    <row r="73" spans="1:27" ht="82.5" customHeight="1" x14ac:dyDescent="0.25">
      <c r="A73" s="222" t="s">
        <v>1123</v>
      </c>
      <c r="B73" s="221" t="s">
        <v>279</v>
      </c>
      <c r="C73" s="221" t="s">
        <v>280</v>
      </c>
      <c r="D73" s="214" t="s">
        <v>363</v>
      </c>
      <c r="E73" s="214" t="s">
        <v>1124</v>
      </c>
      <c r="F73" s="239" t="s">
        <v>1125</v>
      </c>
      <c r="G73" s="239" t="s">
        <v>1126</v>
      </c>
      <c r="H73" s="214" t="s">
        <v>1127</v>
      </c>
      <c r="I73" s="68"/>
      <c r="J73" s="77"/>
      <c r="K73" s="214" t="s">
        <v>1128</v>
      </c>
      <c r="L73" s="60"/>
      <c r="M73" s="60" t="s">
        <v>155</v>
      </c>
      <c r="N73" s="60" t="s">
        <v>226</v>
      </c>
      <c r="O73" s="60" t="s">
        <v>227</v>
      </c>
      <c r="P73" s="243"/>
      <c r="Q73" s="69" t="s">
        <v>769</v>
      </c>
      <c r="R73" s="69" t="s">
        <v>1129</v>
      </c>
      <c r="S73" s="214" t="s">
        <v>1130</v>
      </c>
      <c r="T73" s="239" t="s">
        <v>1131</v>
      </c>
      <c r="U73" s="214" t="s">
        <v>1132</v>
      </c>
      <c r="V73" s="214" t="s">
        <v>1133</v>
      </c>
      <c r="W73" s="195"/>
      <c r="X73" s="195"/>
      <c r="Y73" s="195"/>
      <c r="Z73" s="195"/>
      <c r="AA73" s="244">
        <f>IF(OR(J73="Fail",ISBLANK(J73)),INDEX('Issue Code Table'!C:C,MATCH(N:N,'Issue Code Table'!A:A,0)),IF(M73="Critical",6,IF(M73="Significant",5,IF(M73="Moderate",3,2))))</f>
        <v>5</v>
      </c>
    </row>
    <row r="74" spans="1:27" ht="82.5" customHeight="1" x14ac:dyDescent="0.25">
      <c r="A74" s="222" t="s">
        <v>1134</v>
      </c>
      <c r="B74" s="221" t="s">
        <v>279</v>
      </c>
      <c r="C74" s="221" t="s">
        <v>280</v>
      </c>
      <c r="D74" s="214" t="s">
        <v>363</v>
      </c>
      <c r="E74" s="214" t="s">
        <v>1135</v>
      </c>
      <c r="F74" s="239" t="s">
        <v>1136</v>
      </c>
      <c r="G74" s="239" t="s">
        <v>1137</v>
      </c>
      <c r="H74" s="214" t="s">
        <v>1138</v>
      </c>
      <c r="I74" s="68"/>
      <c r="J74" s="77"/>
      <c r="K74" s="214" t="s">
        <v>1139</v>
      </c>
      <c r="L74" s="60"/>
      <c r="M74" s="60" t="s">
        <v>155</v>
      </c>
      <c r="N74" s="60" t="s">
        <v>226</v>
      </c>
      <c r="O74" s="60" t="s">
        <v>227</v>
      </c>
      <c r="P74" s="243"/>
      <c r="Q74" s="69" t="s">
        <v>769</v>
      </c>
      <c r="R74" s="69" t="s">
        <v>1140</v>
      </c>
      <c r="S74" s="214" t="s">
        <v>1141</v>
      </c>
      <c r="T74" s="239" t="s">
        <v>1142</v>
      </c>
      <c r="U74" s="214" t="s">
        <v>1143</v>
      </c>
      <c r="V74" s="214" t="s">
        <v>1144</v>
      </c>
      <c r="W74" s="195"/>
      <c r="X74" s="195"/>
      <c r="Y74" s="195"/>
      <c r="Z74" s="195"/>
      <c r="AA74" s="244">
        <f>IF(OR(J74="Fail",ISBLANK(J74)),INDEX('Issue Code Table'!C:C,MATCH(N:N,'Issue Code Table'!A:A,0)),IF(M74="Critical",6,IF(M74="Significant",5,IF(M74="Moderate",3,2))))</f>
        <v>5</v>
      </c>
    </row>
    <row r="75" spans="1:27" ht="82.5" customHeight="1" x14ac:dyDescent="0.25">
      <c r="A75" s="222" t="s">
        <v>1145</v>
      </c>
      <c r="B75" s="221" t="s">
        <v>279</v>
      </c>
      <c r="C75" s="221" t="s">
        <v>280</v>
      </c>
      <c r="D75" s="214" t="s">
        <v>363</v>
      </c>
      <c r="E75" s="214" t="s">
        <v>1146</v>
      </c>
      <c r="F75" s="239" t="s">
        <v>1147</v>
      </c>
      <c r="G75" s="239" t="s">
        <v>1148</v>
      </c>
      <c r="H75" s="214" t="s">
        <v>1149</v>
      </c>
      <c r="I75" s="69"/>
      <c r="J75" s="77"/>
      <c r="K75" s="214" t="s">
        <v>1150</v>
      </c>
      <c r="L75" s="60"/>
      <c r="M75" s="60" t="s">
        <v>155</v>
      </c>
      <c r="N75" s="60" t="s">
        <v>226</v>
      </c>
      <c r="O75" s="60" t="s">
        <v>227</v>
      </c>
      <c r="P75" s="243"/>
      <c r="Q75" s="69" t="s">
        <v>769</v>
      </c>
      <c r="R75" s="69" t="s">
        <v>1151</v>
      </c>
      <c r="S75" s="214" t="s">
        <v>1152</v>
      </c>
      <c r="T75" s="239" t="s">
        <v>1153</v>
      </c>
      <c r="U75" s="214" t="s">
        <v>1154</v>
      </c>
      <c r="V75" s="214" t="s">
        <v>1155</v>
      </c>
      <c r="W75" s="195"/>
      <c r="X75" s="195"/>
      <c r="Y75" s="195"/>
      <c r="Z75" s="195"/>
      <c r="AA75" s="244">
        <f>IF(OR(J75="Fail",ISBLANK(J75)),INDEX('Issue Code Table'!C:C,MATCH(N:N,'Issue Code Table'!A:A,0)),IF(M75="Critical",6,IF(M75="Significant",5,IF(M75="Moderate",3,2))))</f>
        <v>5</v>
      </c>
    </row>
    <row r="76" spans="1:27" ht="82.5" customHeight="1" x14ac:dyDescent="0.25">
      <c r="A76" s="222" t="s">
        <v>1156</v>
      </c>
      <c r="B76" s="221" t="s">
        <v>279</v>
      </c>
      <c r="C76" s="221" t="s">
        <v>280</v>
      </c>
      <c r="D76" s="214" t="s">
        <v>363</v>
      </c>
      <c r="E76" s="214" t="s">
        <v>1157</v>
      </c>
      <c r="F76" s="239" t="s">
        <v>1158</v>
      </c>
      <c r="G76" s="239" t="s">
        <v>1159</v>
      </c>
      <c r="H76" s="214" t="s">
        <v>1160</v>
      </c>
      <c r="I76" s="68"/>
      <c r="J76" s="77"/>
      <c r="K76" s="214" t="s">
        <v>1161</v>
      </c>
      <c r="L76" s="60"/>
      <c r="M76" s="60" t="s">
        <v>155</v>
      </c>
      <c r="N76" s="60" t="s">
        <v>226</v>
      </c>
      <c r="O76" s="60" t="s">
        <v>227</v>
      </c>
      <c r="P76" s="243"/>
      <c r="Q76" s="69" t="s">
        <v>769</v>
      </c>
      <c r="R76" s="69" t="s">
        <v>1162</v>
      </c>
      <c r="S76" s="214" t="s">
        <v>1163</v>
      </c>
      <c r="T76" s="239" t="s">
        <v>1164</v>
      </c>
      <c r="U76" s="214" t="s">
        <v>1165</v>
      </c>
      <c r="V76" s="214" t="s">
        <v>1166</v>
      </c>
      <c r="W76" s="195"/>
      <c r="X76" s="195"/>
      <c r="Y76" s="195"/>
      <c r="Z76" s="195"/>
      <c r="AA76" s="244">
        <f>IF(OR(J76="Fail",ISBLANK(J76)),INDEX('Issue Code Table'!C:C,MATCH(N:N,'Issue Code Table'!A:A,0)),IF(M76="Critical",6,IF(M76="Significant",5,IF(M76="Moderate",3,2))))</f>
        <v>5</v>
      </c>
    </row>
    <row r="77" spans="1:27" ht="82.5" customHeight="1" x14ac:dyDescent="0.25">
      <c r="A77" s="222" t="s">
        <v>1167</v>
      </c>
      <c r="B77" s="221" t="s">
        <v>279</v>
      </c>
      <c r="C77" s="221" t="s">
        <v>280</v>
      </c>
      <c r="D77" s="214" t="s">
        <v>363</v>
      </c>
      <c r="E77" s="214" t="s">
        <v>1168</v>
      </c>
      <c r="F77" s="239" t="s">
        <v>1169</v>
      </c>
      <c r="G77" s="239" t="s">
        <v>1170</v>
      </c>
      <c r="H77" s="214" t="s">
        <v>1171</v>
      </c>
      <c r="I77" s="68"/>
      <c r="J77" s="77"/>
      <c r="K77" s="214" t="s">
        <v>1172</v>
      </c>
      <c r="L77" s="60"/>
      <c r="M77" s="60" t="s">
        <v>155</v>
      </c>
      <c r="N77" s="60" t="s">
        <v>226</v>
      </c>
      <c r="O77" s="60" t="s">
        <v>227</v>
      </c>
      <c r="P77" s="243"/>
      <c r="Q77" s="69" t="s">
        <v>769</v>
      </c>
      <c r="R77" s="69" t="s">
        <v>1173</v>
      </c>
      <c r="S77" s="214" t="s">
        <v>1174</v>
      </c>
      <c r="T77" s="239" t="s">
        <v>1175</v>
      </c>
      <c r="U77" s="214" t="s">
        <v>1176</v>
      </c>
      <c r="V77" s="214" t="s">
        <v>1177</v>
      </c>
      <c r="W77" s="195"/>
      <c r="X77" s="195"/>
      <c r="Y77" s="195"/>
      <c r="Z77" s="195"/>
      <c r="AA77" s="244">
        <f>IF(OR(J77="Fail",ISBLANK(J77)),INDEX('Issue Code Table'!C:C,MATCH(N:N,'Issue Code Table'!A:A,0)),IF(M77="Critical",6,IF(M77="Significant",5,IF(M77="Moderate",3,2))))</f>
        <v>5</v>
      </c>
    </row>
    <row r="78" spans="1:27" ht="82.5" customHeight="1" x14ac:dyDescent="0.25">
      <c r="A78" s="222" t="s">
        <v>1178</v>
      </c>
      <c r="B78" s="221" t="s">
        <v>279</v>
      </c>
      <c r="C78" s="221" t="s">
        <v>280</v>
      </c>
      <c r="D78" s="214" t="s">
        <v>363</v>
      </c>
      <c r="E78" s="214" t="s">
        <v>1179</v>
      </c>
      <c r="F78" s="239" t="s">
        <v>1180</v>
      </c>
      <c r="G78" s="239" t="s">
        <v>1181</v>
      </c>
      <c r="H78" s="214" t="s">
        <v>1182</v>
      </c>
      <c r="I78" s="68"/>
      <c r="J78" s="77"/>
      <c r="K78" s="214" t="s">
        <v>1183</v>
      </c>
      <c r="L78" s="60"/>
      <c r="M78" s="60" t="s">
        <v>155</v>
      </c>
      <c r="N78" s="60" t="s">
        <v>226</v>
      </c>
      <c r="O78" s="60" t="s">
        <v>227</v>
      </c>
      <c r="P78" s="243"/>
      <c r="Q78" s="69" t="s">
        <v>769</v>
      </c>
      <c r="R78" s="69" t="s">
        <v>1184</v>
      </c>
      <c r="S78" s="214" t="s">
        <v>1185</v>
      </c>
      <c r="T78" s="239" t="s">
        <v>1186</v>
      </c>
      <c r="U78" s="214" t="s">
        <v>1187</v>
      </c>
      <c r="V78" s="214" t="s">
        <v>1188</v>
      </c>
      <c r="W78" s="195"/>
      <c r="X78" s="195"/>
      <c r="Y78" s="195"/>
      <c r="Z78" s="195"/>
      <c r="AA78" s="244">
        <f>IF(OR(J78="Fail",ISBLANK(J78)),INDEX('Issue Code Table'!C:C,MATCH(N:N,'Issue Code Table'!A:A,0)),IF(M78="Critical",6,IF(M78="Significant",5,IF(M78="Moderate",3,2))))</f>
        <v>5</v>
      </c>
    </row>
    <row r="79" spans="1:27" ht="82.5" customHeight="1" x14ac:dyDescent="0.25">
      <c r="A79" s="222" t="s">
        <v>1189</v>
      </c>
      <c r="B79" s="221" t="s">
        <v>279</v>
      </c>
      <c r="C79" s="221" t="s">
        <v>280</v>
      </c>
      <c r="D79" s="214" t="s">
        <v>363</v>
      </c>
      <c r="E79" s="214" t="s">
        <v>1190</v>
      </c>
      <c r="F79" s="239" t="s">
        <v>1191</v>
      </c>
      <c r="G79" s="239" t="s">
        <v>1192</v>
      </c>
      <c r="H79" s="214" t="s">
        <v>1193</v>
      </c>
      <c r="I79" s="68"/>
      <c r="J79" s="77"/>
      <c r="K79" s="214" t="s">
        <v>1194</v>
      </c>
      <c r="L79" s="60"/>
      <c r="M79" s="60" t="s">
        <v>155</v>
      </c>
      <c r="N79" s="60" t="s">
        <v>226</v>
      </c>
      <c r="O79" s="60" t="s">
        <v>227</v>
      </c>
      <c r="P79" s="243"/>
      <c r="Q79" s="69" t="s">
        <v>769</v>
      </c>
      <c r="R79" s="69" t="s">
        <v>1195</v>
      </c>
      <c r="S79" s="214" t="s">
        <v>1196</v>
      </c>
      <c r="T79" s="239" t="s">
        <v>1197</v>
      </c>
      <c r="U79" s="214" t="s">
        <v>1198</v>
      </c>
      <c r="V79" s="214" t="s">
        <v>1199</v>
      </c>
      <c r="W79" s="195"/>
      <c r="X79" s="195"/>
      <c r="Y79" s="195"/>
      <c r="Z79" s="195"/>
      <c r="AA79" s="244">
        <f>IF(OR(J79="Fail",ISBLANK(J79)),INDEX('Issue Code Table'!C:C,MATCH(N:N,'Issue Code Table'!A:A,0)),IF(M79="Critical",6,IF(M79="Significant",5,IF(M79="Moderate",3,2))))</f>
        <v>5</v>
      </c>
    </row>
    <row r="80" spans="1:27" ht="82.5" customHeight="1" x14ac:dyDescent="0.25">
      <c r="A80" s="222" t="s">
        <v>1200</v>
      </c>
      <c r="B80" s="221" t="s">
        <v>279</v>
      </c>
      <c r="C80" s="221" t="s">
        <v>280</v>
      </c>
      <c r="D80" s="214" t="s">
        <v>363</v>
      </c>
      <c r="E80" s="214" t="s">
        <v>1201</v>
      </c>
      <c r="F80" s="239" t="s">
        <v>1202</v>
      </c>
      <c r="G80" s="239" t="s">
        <v>1203</v>
      </c>
      <c r="H80" s="214" t="s">
        <v>1204</v>
      </c>
      <c r="I80" s="68"/>
      <c r="J80" s="77"/>
      <c r="K80" s="214" t="s">
        <v>1205</v>
      </c>
      <c r="L80" s="60"/>
      <c r="M80" s="60" t="s">
        <v>155</v>
      </c>
      <c r="N80" s="60" t="s">
        <v>226</v>
      </c>
      <c r="O80" s="60" t="s">
        <v>227</v>
      </c>
      <c r="P80" s="243"/>
      <c r="Q80" s="69" t="s">
        <v>769</v>
      </c>
      <c r="R80" s="69" t="s">
        <v>1206</v>
      </c>
      <c r="S80" s="214" t="s">
        <v>1207</v>
      </c>
      <c r="T80" s="239" t="s">
        <v>1208</v>
      </c>
      <c r="U80" s="214" t="s">
        <v>1209</v>
      </c>
      <c r="V80" s="214" t="s">
        <v>1210</v>
      </c>
      <c r="W80" s="195"/>
      <c r="X80" s="195"/>
      <c r="Y80" s="195"/>
      <c r="Z80" s="195"/>
      <c r="AA80" s="244">
        <f>IF(OR(J80="Fail",ISBLANK(J80)),INDEX('Issue Code Table'!C:C,MATCH(N:N,'Issue Code Table'!A:A,0)),IF(M80="Critical",6,IF(M80="Significant",5,IF(M80="Moderate",3,2))))</f>
        <v>5</v>
      </c>
    </row>
    <row r="81" spans="1:27" ht="82.5" customHeight="1" x14ac:dyDescent="0.25">
      <c r="A81" s="222" t="s">
        <v>1211</v>
      </c>
      <c r="B81" s="221" t="s">
        <v>279</v>
      </c>
      <c r="C81" s="221" t="s">
        <v>280</v>
      </c>
      <c r="D81" s="214" t="s">
        <v>363</v>
      </c>
      <c r="E81" s="214" t="s">
        <v>1212</v>
      </c>
      <c r="F81" s="239" t="s">
        <v>1213</v>
      </c>
      <c r="G81" s="239" t="s">
        <v>1214</v>
      </c>
      <c r="H81" s="214" t="s">
        <v>1215</v>
      </c>
      <c r="I81" s="68"/>
      <c r="J81" s="77"/>
      <c r="K81" s="214" t="s">
        <v>1216</v>
      </c>
      <c r="L81" s="60"/>
      <c r="M81" s="60" t="s">
        <v>155</v>
      </c>
      <c r="N81" s="60" t="s">
        <v>226</v>
      </c>
      <c r="O81" s="60" t="s">
        <v>227</v>
      </c>
      <c r="P81" s="243"/>
      <c r="Q81" s="69" t="s">
        <v>769</v>
      </c>
      <c r="R81" s="69" t="s">
        <v>1217</v>
      </c>
      <c r="S81" s="214" t="s">
        <v>1218</v>
      </c>
      <c r="T81" s="239" t="s">
        <v>1219</v>
      </c>
      <c r="U81" s="214" t="s">
        <v>1220</v>
      </c>
      <c r="V81" s="214" t="s">
        <v>1221</v>
      </c>
      <c r="W81" s="195"/>
      <c r="X81" s="195"/>
      <c r="Y81" s="195"/>
      <c r="Z81" s="195"/>
      <c r="AA81" s="244">
        <f>IF(OR(J81="Fail",ISBLANK(J81)),INDEX('Issue Code Table'!C:C,MATCH(N:N,'Issue Code Table'!A:A,0)),IF(M81="Critical",6,IF(M81="Significant",5,IF(M81="Moderate",3,2))))</f>
        <v>5</v>
      </c>
    </row>
    <row r="82" spans="1:27" ht="82.5" customHeight="1" x14ac:dyDescent="0.25">
      <c r="A82" s="222" t="s">
        <v>1222</v>
      </c>
      <c r="B82" s="221" t="s">
        <v>279</v>
      </c>
      <c r="C82" s="221" t="s">
        <v>280</v>
      </c>
      <c r="D82" s="214" t="s">
        <v>363</v>
      </c>
      <c r="E82" s="214" t="s">
        <v>1223</v>
      </c>
      <c r="F82" s="239" t="s">
        <v>1224</v>
      </c>
      <c r="G82" s="239" t="s">
        <v>1225</v>
      </c>
      <c r="H82" s="214" t="s">
        <v>1226</v>
      </c>
      <c r="I82" s="68"/>
      <c r="J82" s="77"/>
      <c r="K82" s="214" t="s">
        <v>1227</v>
      </c>
      <c r="L82" s="60"/>
      <c r="M82" s="60" t="s">
        <v>155</v>
      </c>
      <c r="N82" s="60" t="s">
        <v>226</v>
      </c>
      <c r="O82" s="60" t="s">
        <v>227</v>
      </c>
      <c r="P82" s="243"/>
      <c r="Q82" s="69" t="s">
        <v>769</v>
      </c>
      <c r="R82" s="69" t="s">
        <v>1228</v>
      </c>
      <c r="S82" s="214" t="s">
        <v>1229</v>
      </c>
      <c r="T82" s="239" t="s">
        <v>1230</v>
      </c>
      <c r="U82" s="214" t="s">
        <v>1231</v>
      </c>
      <c r="V82" s="214" t="s">
        <v>1232</v>
      </c>
      <c r="W82" s="195"/>
      <c r="X82" s="195"/>
      <c r="Y82" s="195"/>
      <c r="Z82" s="195"/>
      <c r="AA82" s="244">
        <f>IF(OR(J82="Fail",ISBLANK(J82)),INDEX('Issue Code Table'!C:C,MATCH(N:N,'Issue Code Table'!A:A,0)),IF(M82="Critical",6,IF(M82="Significant",5,IF(M82="Moderate",3,2))))</f>
        <v>5</v>
      </c>
    </row>
    <row r="83" spans="1:27" ht="82.5" customHeight="1" x14ac:dyDescent="0.25">
      <c r="A83" s="222" t="s">
        <v>1233</v>
      </c>
      <c r="B83" s="221" t="s">
        <v>279</v>
      </c>
      <c r="C83" s="221" t="s">
        <v>280</v>
      </c>
      <c r="D83" s="214" t="s">
        <v>363</v>
      </c>
      <c r="E83" s="214" t="s">
        <v>1234</v>
      </c>
      <c r="F83" s="239" t="s">
        <v>1235</v>
      </c>
      <c r="G83" s="239" t="s">
        <v>1236</v>
      </c>
      <c r="H83" s="214" t="s">
        <v>1237</v>
      </c>
      <c r="I83" s="68"/>
      <c r="J83" s="77"/>
      <c r="K83" s="214" t="s">
        <v>1238</v>
      </c>
      <c r="L83" s="60"/>
      <c r="M83" s="60" t="s">
        <v>155</v>
      </c>
      <c r="N83" s="60" t="s">
        <v>226</v>
      </c>
      <c r="O83" s="60" t="s">
        <v>227</v>
      </c>
      <c r="P83" s="243"/>
      <c r="Q83" s="69" t="s">
        <v>769</v>
      </c>
      <c r="R83" s="69" t="s">
        <v>1239</v>
      </c>
      <c r="S83" s="214" t="s">
        <v>1240</v>
      </c>
      <c r="T83" s="239" t="s">
        <v>1241</v>
      </c>
      <c r="U83" s="214" t="s">
        <v>1242</v>
      </c>
      <c r="V83" s="214" t="s">
        <v>1243</v>
      </c>
      <c r="W83" s="195"/>
      <c r="X83" s="195"/>
      <c r="Y83" s="195"/>
      <c r="Z83" s="195"/>
      <c r="AA83" s="244">
        <f>IF(OR(J83="Fail",ISBLANK(J83)),INDEX('Issue Code Table'!C:C,MATCH(N:N,'Issue Code Table'!A:A,0)),IF(M83="Critical",6,IF(M83="Significant",5,IF(M83="Moderate",3,2))))</f>
        <v>5</v>
      </c>
    </row>
    <row r="84" spans="1:27" ht="82.5" customHeight="1" x14ac:dyDescent="0.25">
      <c r="A84" s="222" t="s">
        <v>1244</v>
      </c>
      <c r="B84" s="221" t="s">
        <v>279</v>
      </c>
      <c r="C84" s="221" t="s">
        <v>280</v>
      </c>
      <c r="D84" s="214" t="s">
        <v>363</v>
      </c>
      <c r="E84" s="214" t="s">
        <v>1245</v>
      </c>
      <c r="F84" s="239" t="s">
        <v>1246</v>
      </c>
      <c r="G84" s="239" t="s">
        <v>1247</v>
      </c>
      <c r="H84" s="214" t="s">
        <v>1248</v>
      </c>
      <c r="I84" s="68"/>
      <c r="J84" s="77"/>
      <c r="K84" s="214" t="s">
        <v>1249</v>
      </c>
      <c r="L84" s="60"/>
      <c r="M84" s="60" t="s">
        <v>155</v>
      </c>
      <c r="N84" s="60" t="s">
        <v>226</v>
      </c>
      <c r="O84" s="60" t="s">
        <v>227</v>
      </c>
      <c r="P84" s="243"/>
      <c r="Q84" s="69" t="s">
        <v>769</v>
      </c>
      <c r="R84" s="69" t="s">
        <v>1250</v>
      </c>
      <c r="S84" s="214" t="s">
        <v>1251</v>
      </c>
      <c r="T84" s="239" t="s">
        <v>1252</v>
      </c>
      <c r="U84" s="214" t="s">
        <v>1253</v>
      </c>
      <c r="V84" s="214" t="s">
        <v>1254</v>
      </c>
      <c r="W84" s="195"/>
      <c r="X84" s="195"/>
      <c r="Y84" s="195"/>
      <c r="Z84" s="195"/>
      <c r="AA84" s="244">
        <f>IF(OR(J84="Fail",ISBLANK(J84)),INDEX('Issue Code Table'!C:C,MATCH(N:N,'Issue Code Table'!A:A,0)),IF(M84="Critical",6,IF(M84="Significant",5,IF(M84="Moderate",3,2))))</f>
        <v>5</v>
      </c>
    </row>
    <row r="85" spans="1:27" ht="82.5" customHeight="1" x14ac:dyDescent="0.25">
      <c r="A85" s="222" t="s">
        <v>1255</v>
      </c>
      <c r="B85" s="221" t="s">
        <v>279</v>
      </c>
      <c r="C85" s="221" t="s">
        <v>280</v>
      </c>
      <c r="D85" s="214" t="s">
        <v>363</v>
      </c>
      <c r="E85" s="214" t="s">
        <v>1256</v>
      </c>
      <c r="F85" s="239" t="s">
        <v>1257</v>
      </c>
      <c r="G85" s="239" t="s">
        <v>1258</v>
      </c>
      <c r="H85" s="214" t="s">
        <v>1259</v>
      </c>
      <c r="I85" s="68"/>
      <c r="J85" s="77"/>
      <c r="K85" s="214" t="s">
        <v>1260</v>
      </c>
      <c r="L85" s="60"/>
      <c r="M85" s="60" t="s">
        <v>155</v>
      </c>
      <c r="N85" s="60" t="s">
        <v>226</v>
      </c>
      <c r="O85" s="60" t="s">
        <v>227</v>
      </c>
      <c r="P85" s="243"/>
      <c r="Q85" s="69" t="s">
        <v>769</v>
      </c>
      <c r="R85" s="69" t="s">
        <v>1261</v>
      </c>
      <c r="S85" s="214" t="s">
        <v>1262</v>
      </c>
      <c r="T85" s="239" t="s">
        <v>1263</v>
      </c>
      <c r="U85" s="214" t="s">
        <v>1264</v>
      </c>
      <c r="V85" s="214" t="s">
        <v>1265</v>
      </c>
      <c r="W85" s="195"/>
      <c r="X85" s="195"/>
      <c r="Y85" s="195"/>
      <c r="Z85" s="195"/>
      <c r="AA85" s="244">
        <f>IF(OR(J85="Fail",ISBLANK(J85)),INDEX('Issue Code Table'!C:C,MATCH(N:N,'Issue Code Table'!A:A,0)),IF(M85="Critical",6,IF(M85="Significant",5,IF(M85="Moderate",3,2))))</f>
        <v>5</v>
      </c>
    </row>
    <row r="86" spans="1:27" ht="82.5" customHeight="1" x14ac:dyDescent="0.25">
      <c r="A86" s="222" t="s">
        <v>1266</v>
      </c>
      <c r="B86" s="221" t="s">
        <v>279</v>
      </c>
      <c r="C86" s="221" t="s">
        <v>280</v>
      </c>
      <c r="D86" s="214" t="s">
        <v>363</v>
      </c>
      <c r="E86" s="214" t="s">
        <v>1267</v>
      </c>
      <c r="F86" s="239" t="s">
        <v>1268</v>
      </c>
      <c r="G86" s="239" t="s">
        <v>1269</v>
      </c>
      <c r="H86" s="214" t="s">
        <v>1270</v>
      </c>
      <c r="I86" s="68"/>
      <c r="J86" s="77"/>
      <c r="K86" s="214" t="s">
        <v>1271</v>
      </c>
      <c r="L86" s="60"/>
      <c r="M86" s="60" t="s">
        <v>155</v>
      </c>
      <c r="N86" s="60" t="s">
        <v>226</v>
      </c>
      <c r="O86" s="60" t="s">
        <v>227</v>
      </c>
      <c r="P86" s="243"/>
      <c r="Q86" s="69" t="s">
        <v>769</v>
      </c>
      <c r="R86" s="69" t="s">
        <v>1272</v>
      </c>
      <c r="S86" s="214" t="s">
        <v>1273</v>
      </c>
      <c r="T86" s="239" t="s">
        <v>1274</v>
      </c>
      <c r="U86" s="214" t="s">
        <v>1275</v>
      </c>
      <c r="V86" s="214" t="s">
        <v>1276</v>
      </c>
      <c r="W86" s="195"/>
      <c r="X86" s="195"/>
      <c r="Y86" s="195"/>
      <c r="Z86" s="195"/>
      <c r="AA86" s="244">
        <f>IF(OR(J86="Fail",ISBLANK(J86)),INDEX('Issue Code Table'!C:C,MATCH(N:N,'Issue Code Table'!A:A,0)),IF(M86="Critical",6,IF(M86="Significant",5,IF(M86="Moderate",3,2))))</f>
        <v>5</v>
      </c>
    </row>
    <row r="87" spans="1:27" ht="82.5" customHeight="1" x14ac:dyDescent="0.25">
      <c r="A87" s="222" t="s">
        <v>1277</v>
      </c>
      <c r="B87" s="221" t="s">
        <v>279</v>
      </c>
      <c r="C87" s="221" t="s">
        <v>280</v>
      </c>
      <c r="D87" s="214" t="s">
        <v>363</v>
      </c>
      <c r="E87" s="214" t="s">
        <v>1278</v>
      </c>
      <c r="F87" s="239" t="s">
        <v>1279</v>
      </c>
      <c r="G87" s="239" t="s">
        <v>1280</v>
      </c>
      <c r="H87" s="214" t="s">
        <v>1281</v>
      </c>
      <c r="I87" s="68"/>
      <c r="J87" s="77"/>
      <c r="K87" s="214" t="s">
        <v>1282</v>
      </c>
      <c r="L87" s="60"/>
      <c r="M87" s="60" t="s">
        <v>155</v>
      </c>
      <c r="N87" s="60" t="s">
        <v>226</v>
      </c>
      <c r="O87" s="60" t="s">
        <v>227</v>
      </c>
      <c r="P87" s="243"/>
      <c r="Q87" s="69" t="s">
        <v>769</v>
      </c>
      <c r="R87" s="69" t="s">
        <v>1283</v>
      </c>
      <c r="S87" s="214" t="s">
        <v>1284</v>
      </c>
      <c r="T87" s="239" t="s">
        <v>1285</v>
      </c>
      <c r="U87" s="214" t="s">
        <v>1286</v>
      </c>
      <c r="V87" s="214" t="s">
        <v>1287</v>
      </c>
      <c r="W87" s="195"/>
      <c r="X87" s="195"/>
      <c r="Y87" s="195"/>
      <c r="Z87" s="195"/>
      <c r="AA87" s="244">
        <f>IF(OR(J87="Fail",ISBLANK(J87)),INDEX('Issue Code Table'!C:C,MATCH(N:N,'Issue Code Table'!A:A,0)),IF(M87="Critical",6,IF(M87="Significant",5,IF(M87="Moderate",3,2))))</f>
        <v>5</v>
      </c>
    </row>
    <row r="88" spans="1:27" ht="82.5" customHeight="1" x14ac:dyDescent="0.25">
      <c r="A88" s="222" t="s">
        <v>1288</v>
      </c>
      <c r="B88" s="221" t="s">
        <v>279</v>
      </c>
      <c r="C88" s="221" t="s">
        <v>280</v>
      </c>
      <c r="D88" s="214" t="s">
        <v>363</v>
      </c>
      <c r="E88" s="214" t="s">
        <v>1289</v>
      </c>
      <c r="F88" s="239" t="s">
        <v>1290</v>
      </c>
      <c r="G88" s="239" t="s">
        <v>1291</v>
      </c>
      <c r="H88" s="214" t="s">
        <v>1292</v>
      </c>
      <c r="I88" s="69"/>
      <c r="J88" s="77"/>
      <c r="K88" s="214" t="s">
        <v>1293</v>
      </c>
      <c r="L88" s="60"/>
      <c r="M88" s="60" t="s">
        <v>155</v>
      </c>
      <c r="N88" s="60" t="s">
        <v>226</v>
      </c>
      <c r="O88" s="60" t="s">
        <v>227</v>
      </c>
      <c r="P88" s="243"/>
      <c r="Q88" s="69" t="s">
        <v>1294</v>
      </c>
      <c r="R88" s="69" t="s">
        <v>1295</v>
      </c>
      <c r="S88" s="214" t="s">
        <v>1296</v>
      </c>
      <c r="T88" s="239" t="s">
        <v>1297</v>
      </c>
      <c r="U88" s="214" t="s">
        <v>1298</v>
      </c>
      <c r="V88" s="214" t="s">
        <v>1299</v>
      </c>
      <c r="W88" s="195"/>
      <c r="X88" s="195"/>
      <c r="Y88" s="195"/>
      <c r="Z88" s="195"/>
      <c r="AA88" s="244">
        <f>IF(OR(J88="Fail",ISBLANK(J88)),INDEX('Issue Code Table'!C:C,MATCH(N:N,'Issue Code Table'!A:A,0)),IF(M88="Critical",6,IF(M88="Significant",5,IF(M88="Moderate",3,2))))</f>
        <v>5</v>
      </c>
    </row>
    <row r="89" spans="1:27" ht="82.5" customHeight="1" x14ac:dyDescent="0.25">
      <c r="A89" s="222" t="s">
        <v>1300</v>
      </c>
      <c r="B89" s="221" t="s">
        <v>279</v>
      </c>
      <c r="C89" s="221" t="s">
        <v>280</v>
      </c>
      <c r="D89" s="214" t="s">
        <v>363</v>
      </c>
      <c r="E89" s="214" t="s">
        <v>1301</v>
      </c>
      <c r="F89" s="239" t="s">
        <v>1302</v>
      </c>
      <c r="G89" s="239" t="s">
        <v>1303</v>
      </c>
      <c r="H89" s="214" t="s">
        <v>1304</v>
      </c>
      <c r="I89" s="68"/>
      <c r="J89" s="77"/>
      <c r="K89" s="214" t="s">
        <v>1305</v>
      </c>
      <c r="L89" s="60"/>
      <c r="M89" s="60" t="s">
        <v>155</v>
      </c>
      <c r="N89" s="60" t="s">
        <v>226</v>
      </c>
      <c r="O89" s="60" t="s">
        <v>227</v>
      </c>
      <c r="P89" s="243"/>
      <c r="Q89" s="69" t="s">
        <v>1294</v>
      </c>
      <c r="R89" s="69" t="s">
        <v>1306</v>
      </c>
      <c r="S89" s="214" t="s">
        <v>1307</v>
      </c>
      <c r="T89" s="239" t="s">
        <v>1308</v>
      </c>
      <c r="U89" s="214" t="s">
        <v>1309</v>
      </c>
      <c r="V89" s="214" t="s">
        <v>1310</v>
      </c>
      <c r="W89" s="195"/>
      <c r="X89" s="195"/>
      <c r="Y89" s="195"/>
      <c r="Z89" s="195"/>
      <c r="AA89" s="244">
        <f>IF(OR(J89="Fail",ISBLANK(J89)),INDEX('Issue Code Table'!C:C,MATCH(N:N,'Issue Code Table'!A:A,0)),IF(M89="Critical",6,IF(M89="Significant",5,IF(M89="Moderate",3,2))))</f>
        <v>5</v>
      </c>
    </row>
    <row r="90" spans="1:27" ht="82.5" customHeight="1" x14ac:dyDescent="0.25">
      <c r="A90" s="222" t="s">
        <v>1311</v>
      </c>
      <c r="B90" s="221" t="s">
        <v>279</v>
      </c>
      <c r="C90" s="221" t="s">
        <v>280</v>
      </c>
      <c r="D90" s="214" t="s">
        <v>363</v>
      </c>
      <c r="E90" s="214" t="s">
        <v>1312</v>
      </c>
      <c r="F90" s="239" t="s">
        <v>1313</v>
      </c>
      <c r="G90" s="239" t="s">
        <v>1314</v>
      </c>
      <c r="H90" s="214" t="s">
        <v>1315</v>
      </c>
      <c r="I90" s="68"/>
      <c r="J90" s="77"/>
      <c r="K90" s="214" t="s">
        <v>1316</v>
      </c>
      <c r="L90" s="60"/>
      <c r="M90" s="60" t="s">
        <v>155</v>
      </c>
      <c r="N90" s="60" t="s">
        <v>226</v>
      </c>
      <c r="O90" s="60" t="s">
        <v>227</v>
      </c>
      <c r="P90" s="243"/>
      <c r="Q90" s="69" t="s">
        <v>1294</v>
      </c>
      <c r="R90" s="69" t="s">
        <v>1317</v>
      </c>
      <c r="S90" s="214" t="s">
        <v>1318</v>
      </c>
      <c r="T90" s="239" t="s">
        <v>1319</v>
      </c>
      <c r="U90" s="214" t="s">
        <v>1320</v>
      </c>
      <c r="V90" s="214" t="s">
        <v>1321</v>
      </c>
      <c r="W90" s="195"/>
      <c r="X90" s="195"/>
      <c r="Y90" s="195"/>
      <c r="Z90" s="195"/>
      <c r="AA90" s="244">
        <f>IF(OR(J90="Fail",ISBLANK(J90)),INDEX('Issue Code Table'!C:C,MATCH(N:N,'Issue Code Table'!A:A,0)),IF(M90="Critical",6,IF(M90="Significant",5,IF(M90="Moderate",3,2))))</f>
        <v>5</v>
      </c>
    </row>
    <row r="91" spans="1:27" ht="82.5" customHeight="1" x14ac:dyDescent="0.25">
      <c r="A91" s="222" t="s">
        <v>1322</v>
      </c>
      <c r="B91" s="221" t="s">
        <v>279</v>
      </c>
      <c r="C91" s="221" t="s">
        <v>280</v>
      </c>
      <c r="D91" s="214" t="s">
        <v>363</v>
      </c>
      <c r="E91" s="214" t="s">
        <v>1323</v>
      </c>
      <c r="F91" s="239" t="s">
        <v>1324</v>
      </c>
      <c r="G91" s="239" t="s">
        <v>1325</v>
      </c>
      <c r="H91" s="214" t="s">
        <v>1326</v>
      </c>
      <c r="I91" s="68"/>
      <c r="J91" s="77"/>
      <c r="K91" s="214" t="s">
        <v>1327</v>
      </c>
      <c r="L91" s="60"/>
      <c r="M91" s="60" t="s">
        <v>155</v>
      </c>
      <c r="N91" s="60" t="s">
        <v>226</v>
      </c>
      <c r="O91" s="60" t="s">
        <v>227</v>
      </c>
      <c r="P91" s="243"/>
      <c r="Q91" s="69" t="s">
        <v>1294</v>
      </c>
      <c r="R91" s="69" t="s">
        <v>1328</v>
      </c>
      <c r="S91" s="214" t="s">
        <v>1329</v>
      </c>
      <c r="T91" s="239" t="s">
        <v>1330</v>
      </c>
      <c r="U91" s="214" t="s">
        <v>1331</v>
      </c>
      <c r="V91" s="214" t="s">
        <v>1332</v>
      </c>
      <c r="W91" s="195"/>
      <c r="X91" s="195"/>
      <c r="Y91" s="195"/>
      <c r="Z91" s="195"/>
      <c r="AA91" s="244">
        <f>IF(OR(J91="Fail",ISBLANK(J91)),INDEX('Issue Code Table'!C:C,MATCH(N:N,'Issue Code Table'!A:A,0)),IF(M91="Critical",6,IF(M91="Significant",5,IF(M91="Moderate",3,2))))</f>
        <v>5</v>
      </c>
    </row>
    <row r="92" spans="1:27" ht="82.5" customHeight="1" x14ac:dyDescent="0.25">
      <c r="A92" s="222" t="s">
        <v>1333</v>
      </c>
      <c r="B92" s="221" t="s">
        <v>279</v>
      </c>
      <c r="C92" s="221" t="s">
        <v>280</v>
      </c>
      <c r="D92" s="214" t="s">
        <v>363</v>
      </c>
      <c r="E92" s="214" t="s">
        <v>1334</v>
      </c>
      <c r="F92" s="239" t="s">
        <v>1335</v>
      </c>
      <c r="G92" s="239" t="s">
        <v>1336</v>
      </c>
      <c r="H92" s="214" t="s">
        <v>1337</v>
      </c>
      <c r="I92" s="68"/>
      <c r="J92" s="77"/>
      <c r="K92" s="214" t="s">
        <v>1338</v>
      </c>
      <c r="L92" s="60"/>
      <c r="M92" s="60" t="s">
        <v>155</v>
      </c>
      <c r="N92" s="60" t="s">
        <v>226</v>
      </c>
      <c r="O92" s="60" t="s">
        <v>227</v>
      </c>
      <c r="P92" s="243"/>
      <c r="Q92" s="69" t="s">
        <v>1294</v>
      </c>
      <c r="R92" s="69" t="s">
        <v>1339</v>
      </c>
      <c r="S92" s="214" t="s">
        <v>1340</v>
      </c>
      <c r="T92" s="239" t="s">
        <v>1341</v>
      </c>
      <c r="U92" s="214" t="s">
        <v>1342</v>
      </c>
      <c r="V92" s="214" t="s">
        <v>1343</v>
      </c>
      <c r="W92" s="195"/>
      <c r="X92" s="195"/>
      <c r="Y92" s="195"/>
      <c r="Z92" s="195"/>
      <c r="AA92" s="244">
        <f>IF(OR(J92="Fail",ISBLANK(J92)),INDEX('Issue Code Table'!C:C,MATCH(N:N,'Issue Code Table'!A:A,0)),IF(M92="Critical",6,IF(M92="Significant",5,IF(M92="Moderate",3,2))))</f>
        <v>5</v>
      </c>
    </row>
    <row r="93" spans="1:27" ht="82.5" customHeight="1" x14ac:dyDescent="0.25">
      <c r="A93" s="222" t="s">
        <v>1344</v>
      </c>
      <c r="B93" s="221" t="s">
        <v>279</v>
      </c>
      <c r="C93" s="221" t="s">
        <v>280</v>
      </c>
      <c r="D93" s="214" t="s">
        <v>363</v>
      </c>
      <c r="E93" s="214" t="s">
        <v>1345</v>
      </c>
      <c r="F93" s="239" t="s">
        <v>1346</v>
      </c>
      <c r="G93" s="239" t="s">
        <v>1347</v>
      </c>
      <c r="H93" s="214" t="s">
        <v>1348</v>
      </c>
      <c r="I93" s="68"/>
      <c r="J93" s="77"/>
      <c r="K93" s="214" t="s">
        <v>1349</v>
      </c>
      <c r="L93" s="60"/>
      <c r="M93" s="60" t="s">
        <v>155</v>
      </c>
      <c r="N93" s="60" t="s">
        <v>226</v>
      </c>
      <c r="O93" s="60" t="s">
        <v>227</v>
      </c>
      <c r="P93" s="243"/>
      <c r="Q93" s="69" t="s">
        <v>1294</v>
      </c>
      <c r="R93" s="69" t="s">
        <v>1350</v>
      </c>
      <c r="S93" s="214" t="s">
        <v>1351</v>
      </c>
      <c r="T93" s="239" t="s">
        <v>1352</v>
      </c>
      <c r="U93" s="214" t="s">
        <v>1353</v>
      </c>
      <c r="V93" s="214" t="s">
        <v>1354</v>
      </c>
      <c r="W93" s="195"/>
      <c r="X93" s="195"/>
      <c r="Y93" s="195"/>
      <c r="Z93" s="195"/>
      <c r="AA93" s="244">
        <f>IF(OR(J93="Fail",ISBLANK(J93)),INDEX('Issue Code Table'!C:C,MATCH(N:N,'Issue Code Table'!A:A,0)),IF(M93="Critical",6,IF(M93="Significant",5,IF(M93="Moderate",3,2))))</f>
        <v>5</v>
      </c>
    </row>
    <row r="94" spans="1:27" ht="82.5" customHeight="1" x14ac:dyDescent="0.25">
      <c r="A94" s="222" t="s">
        <v>1355</v>
      </c>
      <c r="B94" s="221" t="s">
        <v>279</v>
      </c>
      <c r="C94" s="221" t="s">
        <v>280</v>
      </c>
      <c r="D94" s="214" t="s">
        <v>363</v>
      </c>
      <c r="E94" s="214" t="s">
        <v>1356</v>
      </c>
      <c r="F94" s="239" t="s">
        <v>1357</v>
      </c>
      <c r="G94" s="239" t="s">
        <v>1358</v>
      </c>
      <c r="H94" s="214" t="s">
        <v>1359</v>
      </c>
      <c r="I94" s="68"/>
      <c r="J94" s="77"/>
      <c r="K94" s="214" t="s">
        <v>1360</v>
      </c>
      <c r="L94" s="60"/>
      <c r="M94" s="60" t="s">
        <v>155</v>
      </c>
      <c r="N94" s="60" t="s">
        <v>226</v>
      </c>
      <c r="O94" s="60" t="s">
        <v>227</v>
      </c>
      <c r="P94" s="243"/>
      <c r="Q94" s="69" t="s">
        <v>1294</v>
      </c>
      <c r="R94" s="69" t="s">
        <v>1361</v>
      </c>
      <c r="S94" s="214" t="s">
        <v>1362</v>
      </c>
      <c r="T94" s="239" t="s">
        <v>1363</v>
      </c>
      <c r="U94" s="214" t="s">
        <v>1364</v>
      </c>
      <c r="V94" s="214" t="s">
        <v>1365</v>
      </c>
      <c r="W94" s="195"/>
      <c r="X94" s="195"/>
      <c r="Y94" s="195"/>
      <c r="Z94" s="195"/>
      <c r="AA94" s="244">
        <f>IF(OR(J94="Fail",ISBLANK(J94)),INDEX('Issue Code Table'!C:C,MATCH(N:N,'Issue Code Table'!A:A,0)),IF(M94="Critical",6,IF(M94="Significant",5,IF(M94="Moderate",3,2))))</f>
        <v>5</v>
      </c>
    </row>
    <row r="95" spans="1:27" ht="82.5" customHeight="1" x14ac:dyDescent="0.25">
      <c r="A95" s="222" t="s">
        <v>1366</v>
      </c>
      <c r="B95" s="221" t="s">
        <v>279</v>
      </c>
      <c r="C95" s="221" t="s">
        <v>280</v>
      </c>
      <c r="D95" s="214" t="s">
        <v>363</v>
      </c>
      <c r="E95" s="214" t="s">
        <v>1367</v>
      </c>
      <c r="F95" s="239" t="s">
        <v>1368</v>
      </c>
      <c r="G95" s="239" t="s">
        <v>1369</v>
      </c>
      <c r="H95" s="214" t="s">
        <v>1370</v>
      </c>
      <c r="I95" s="68"/>
      <c r="J95" s="77"/>
      <c r="K95" s="214" t="s">
        <v>1371</v>
      </c>
      <c r="L95" s="60"/>
      <c r="M95" s="60" t="s">
        <v>155</v>
      </c>
      <c r="N95" s="60" t="s">
        <v>226</v>
      </c>
      <c r="O95" s="60" t="s">
        <v>227</v>
      </c>
      <c r="P95" s="243"/>
      <c r="Q95" s="69" t="s">
        <v>1294</v>
      </c>
      <c r="R95" s="69" t="s">
        <v>1372</v>
      </c>
      <c r="S95" s="214" t="s">
        <v>1373</v>
      </c>
      <c r="T95" s="239" t="s">
        <v>1374</v>
      </c>
      <c r="U95" s="214" t="s">
        <v>1375</v>
      </c>
      <c r="V95" s="214" t="s">
        <v>1376</v>
      </c>
      <c r="W95" s="195"/>
      <c r="X95" s="195"/>
      <c r="Y95" s="195"/>
      <c r="Z95" s="195"/>
      <c r="AA95" s="244">
        <f>IF(OR(J95="Fail",ISBLANK(J95)),INDEX('Issue Code Table'!C:C,MATCH(N:N,'Issue Code Table'!A:A,0)),IF(M95="Critical",6,IF(M95="Significant",5,IF(M95="Moderate",3,2))))</f>
        <v>5</v>
      </c>
    </row>
    <row r="96" spans="1:27" ht="82.5" customHeight="1" x14ac:dyDescent="0.25">
      <c r="A96" s="222" t="s">
        <v>1377</v>
      </c>
      <c r="B96" s="221" t="s">
        <v>279</v>
      </c>
      <c r="C96" s="221" t="s">
        <v>280</v>
      </c>
      <c r="D96" s="214" t="s">
        <v>363</v>
      </c>
      <c r="E96" s="214" t="s">
        <v>1378</v>
      </c>
      <c r="F96" s="239" t="s">
        <v>1379</v>
      </c>
      <c r="G96" s="239" t="s">
        <v>1380</v>
      </c>
      <c r="H96" s="214" t="s">
        <v>1381</v>
      </c>
      <c r="I96" s="68"/>
      <c r="J96" s="77"/>
      <c r="K96" s="214" t="s">
        <v>1382</v>
      </c>
      <c r="L96" s="60"/>
      <c r="M96" s="60" t="s">
        <v>155</v>
      </c>
      <c r="N96" s="60" t="s">
        <v>226</v>
      </c>
      <c r="O96" s="60" t="s">
        <v>227</v>
      </c>
      <c r="P96" s="243"/>
      <c r="Q96" s="69" t="s">
        <v>1294</v>
      </c>
      <c r="R96" s="69" t="s">
        <v>1383</v>
      </c>
      <c r="S96" s="214" t="s">
        <v>1384</v>
      </c>
      <c r="T96" s="239" t="s">
        <v>1385</v>
      </c>
      <c r="U96" s="214" t="s">
        <v>1386</v>
      </c>
      <c r="V96" s="214" t="s">
        <v>1387</v>
      </c>
      <c r="W96" s="195"/>
      <c r="X96" s="195"/>
      <c r="Y96" s="195"/>
      <c r="Z96" s="195"/>
      <c r="AA96" s="244">
        <f>IF(OR(J96="Fail",ISBLANK(J96)),INDEX('Issue Code Table'!C:C,MATCH(N:N,'Issue Code Table'!A:A,0)),IF(M96="Critical",6,IF(M96="Significant",5,IF(M96="Moderate",3,2))))</f>
        <v>5</v>
      </c>
    </row>
    <row r="97" spans="1:27" ht="82.5" customHeight="1" x14ac:dyDescent="0.25">
      <c r="A97" s="222" t="s">
        <v>1388</v>
      </c>
      <c r="B97" s="221" t="s">
        <v>279</v>
      </c>
      <c r="C97" s="221" t="s">
        <v>280</v>
      </c>
      <c r="D97" s="214" t="s">
        <v>363</v>
      </c>
      <c r="E97" s="214" t="s">
        <v>1389</v>
      </c>
      <c r="F97" s="239" t="s">
        <v>1390</v>
      </c>
      <c r="G97" s="239" t="s">
        <v>1391</v>
      </c>
      <c r="H97" s="214" t="s">
        <v>1392</v>
      </c>
      <c r="I97" s="68"/>
      <c r="J97" s="77"/>
      <c r="K97" s="214" t="s">
        <v>1393</v>
      </c>
      <c r="L97" s="60"/>
      <c r="M97" s="60" t="s">
        <v>155</v>
      </c>
      <c r="N97" s="60" t="s">
        <v>226</v>
      </c>
      <c r="O97" s="60" t="s">
        <v>227</v>
      </c>
      <c r="P97" s="243"/>
      <c r="Q97" s="69" t="s">
        <v>1294</v>
      </c>
      <c r="R97" s="69" t="s">
        <v>1394</v>
      </c>
      <c r="S97" s="214" t="s">
        <v>1395</v>
      </c>
      <c r="T97" s="239" t="s">
        <v>1396</v>
      </c>
      <c r="U97" s="214" t="s">
        <v>1397</v>
      </c>
      <c r="V97" s="214" t="s">
        <v>1398</v>
      </c>
      <c r="W97" s="195"/>
      <c r="X97" s="195"/>
      <c r="Y97" s="195"/>
      <c r="Z97" s="195"/>
      <c r="AA97" s="244">
        <f>IF(OR(J97="Fail",ISBLANK(J97)),INDEX('Issue Code Table'!C:C,MATCH(N:N,'Issue Code Table'!A:A,0)),IF(M97="Critical",6,IF(M97="Significant",5,IF(M97="Moderate",3,2))))</f>
        <v>5</v>
      </c>
    </row>
    <row r="98" spans="1:27" ht="82.5" customHeight="1" x14ac:dyDescent="0.25">
      <c r="A98" s="222" t="s">
        <v>1399</v>
      </c>
      <c r="B98" s="221" t="s">
        <v>279</v>
      </c>
      <c r="C98" s="221" t="s">
        <v>280</v>
      </c>
      <c r="D98" s="214" t="s">
        <v>363</v>
      </c>
      <c r="E98" s="214" t="s">
        <v>1400</v>
      </c>
      <c r="F98" s="239" t="s">
        <v>1401</v>
      </c>
      <c r="G98" s="239" t="s">
        <v>1402</v>
      </c>
      <c r="H98" s="214" t="s">
        <v>1403</v>
      </c>
      <c r="I98" s="68"/>
      <c r="J98" s="77"/>
      <c r="K98" s="214" t="s">
        <v>1404</v>
      </c>
      <c r="L98" s="60"/>
      <c r="M98" s="60" t="s">
        <v>155</v>
      </c>
      <c r="N98" s="60" t="s">
        <v>226</v>
      </c>
      <c r="O98" s="60" t="s">
        <v>227</v>
      </c>
      <c r="P98" s="243"/>
      <c r="Q98" s="69" t="s">
        <v>1294</v>
      </c>
      <c r="R98" s="69" t="s">
        <v>1405</v>
      </c>
      <c r="S98" s="214" t="s">
        <v>1406</v>
      </c>
      <c r="T98" s="239" t="s">
        <v>1407</v>
      </c>
      <c r="U98" s="214" t="s">
        <v>1408</v>
      </c>
      <c r="V98" s="214" t="s">
        <v>1409</v>
      </c>
      <c r="W98" s="195"/>
      <c r="X98" s="195"/>
      <c r="Y98" s="195"/>
      <c r="Z98" s="195"/>
      <c r="AA98" s="244">
        <f>IF(OR(J98="Fail",ISBLANK(J98)),INDEX('Issue Code Table'!C:C,MATCH(N:N,'Issue Code Table'!A:A,0)),IF(M98="Critical",6,IF(M98="Significant",5,IF(M98="Moderate",3,2))))</f>
        <v>5</v>
      </c>
    </row>
    <row r="99" spans="1:27" ht="82.5" customHeight="1" x14ac:dyDescent="0.25">
      <c r="A99" s="222" t="s">
        <v>1410</v>
      </c>
      <c r="B99" s="221" t="s">
        <v>279</v>
      </c>
      <c r="C99" s="221" t="s">
        <v>280</v>
      </c>
      <c r="D99" s="214" t="s">
        <v>363</v>
      </c>
      <c r="E99" s="214" t="s">
        <v>1411</v>
      </c>
      <c r="F99" s="239" t="s">
        <v>1412</v>
      </c>
      <c r="G99" s="239" t="s">
        <v>1413</v>
      </c>
      <c r="H99" s="214" t="s">
        <v>1414</v>
      </c>
      <c r="I99" s="68"/>
      <c r="J99" s="77"/>
      <c r="K99" s="214" t="s">
        <v>1415</v>
      </c>
      <c r="L99" s="60"/>
      <c r="M99" s="60" t="s">
        <v>155</v>
      </c>
      <c r="N99" s="60" t="s">
        <v>226</v>
      </c>
      <c r="O99" s="60" t="s">
        <v>227</v>
      </c>
      <c r="P99" s="243"/>
      <c r="Q99" s="69" t="s">
        <v>1294</v>
      </c>
      <c r="R99" s="69" t="s">
        <v>1416</v>
      </c>
      <c r="S99" s="214" t="s">
        <v>892</v>
      </c>
      <c r="T99" s="239" t="s">
        <v>1417</v>
      </c>
      <c r="U99" s="214" t="s">
        <v>1418</v>
      </c>
      <c r="V99" s="214" t="s">
        <v>1419</v>
      </c>
      <c r="W99" s="195"/>
      <c r="X99" s="195"/>
      <c r="Y99" s="195"/>
      <c r="Z99" s="195"/>
      <c r="AA99" s="244">
        <f>IF(OR(J99="Fail",ISBLANK(J99)),INDEX('Issue Code Table'!C:C,MATCH(N:N,'Issue Code Table'!A:A,0)),IF(M99="Critical",6,IF(M99="Significant",5,IF(M99="Moderate",3,2))))</f>
        <v>5</v>
      </c>
    </row>
    <row r="100" spans="1:27" ht="82.5" customHeight="1" x14ac:dyDescent="0.25">
      <c r="A100" s="222" t="s">
        <v>1420</v>
      </c>
      <c r="B100" s="221" t="s">
        <v>279</v>
      </c>
      <c r="C100" s="221" t="s">
        <v>280</v>
      </c>
      <c r="D100" s="214" t="s">
        <v>363</v>
      </c>
      <c r="E100" s="214" t="s">
        <v>1421</v>
      </c>
      <c r="F100" s="239" t="s">
        <v>1422</v>
      </c>
      <c r="G100" s="239" t="s">
        <v>1423</v>
      </c>
      <c r="H100" s="214" t="s">
        <v>1424</v>
      </c>
      <c r="I100" s="68"/>
      <c r="J100" s="77"/>
      <c r="K100" s="214" t="s">
        <v>1425</v>
      </c>
      <c r="L100" s="60"/>
      <c r="M100" s="60" t="s">
        <v>155</v>
      </c>
      <c r="N100" s="60" t="s">
        <v>226</v>
      </c>
      <c r="O100" s="60" t="s">
        <v>227</v>
      </c>
      <c r="P100" s="243"/>
      <c r="Q100" s="69" t="s">
        <v>1294</v>
      </c>
      <c r="R100" s="69" t="s">
        <v>1426</v>
      </c>
      <c r="S100" s="214" t="s">
        <v>903</v>
      </c>
      <c r="T100" s="239" t="s">
        <v>1427</v>
      </c>
      <c r="U100" s="214" t="s">
        <v>1428</v>
      </c>
      <c r="V100" s="214" t="s">
        <v>1429</v>
      </c>
      <c r="W100" s="195"/>
      <c r="X100" s="195"/>
      <c r="Y100" s="195"/>
      <c r="Z100" s="195"/>
      <c r="AA100" s="244">
        <f>IF(OR(J100="Fail",ISBLANK(J100)),INDEX('Issue Code Table'!C:C,MATCH(N:N,'Issue Code Table'!A:A,0)),IF(M100="Critical",6,IF(M100="Significant",5,IF(M100="Moderate",3,2))))</f>
        <v>5</v>
      </c>
    </row>
    <row r="101" spans="1:27" ht="82.5" customHeight="1" x14ac:dyDescent="0.25">
      <c r="A101" s="222" t="s">
        <v>1430</v>
      </c>
      <c r="B101" s="221" t="s">
        <v>279</v>
      </c>
      <c r="C101" s="221" t="s">
        <v>280</v>
      </c>
      <c r="D101" s="214" t="s">
        <v>363</v>
      </c>
      <c r="E101" s="214" t="s">
        <v>1431</v>
      </c>
      <c r="F101" s="239" t="s">
        <v>1432</v>
      </c>
      <c r="G101" s="239" t="s">
        <v>1433</v>
      </c>
      <c r="H101" s="214" t="s">
        <v>1434</v>
      </c>
      <c r="I101" s="68"/>
      <c r="J101" s="77"/>
      <c r="K101" s="214" t="s">
        <v>1435</v>
      </c>
      <c r="L101" s="60"/>
      <c r="M101" s="60" t="s">
        <v>155</v>
      </c>
      <c r="N101" s="60" t="s">
        <v>226</v>
      </c>
      <c r="O101" s="60" t="s">
        <v>227</v>
      </c>
      <c r="P101" s="243"/>
      <c r="Q101" s="69" t="s">
        <v>1294</v>
      </c>
      <c r="R101" s="69" t="s">
        <v>1436</v>
      </c>
      <c r="S101" s="214" t="s">
        <v>1437</v>
      </c>
      <c r="T101" s="239" t="s">
        <v>1438</v>
      </c>
      <c r="U101" s="214" t="s">
        <v>1439</v>
      </c>
      <c r="V101" s="214" t="s">
        <v>1440</v>
      </c>
      <c r="W101" s="195"/>
      <c r="X101" s="195"/>
      <c r="Y101" s="195"/>
      <c r="Z101" s="195"/>
      <c r="AA101" s="244">
        <f>IF(OR(J101="Fail",ISBLANK(J101)),INDEX('Issue Code Table'!C:C,MATCH(N:N,'Issue Code Table'!A:A,0)),IF(M101="Critical",6,IF(M101="Significant",5,IF(M101="Moderate",3,2))))</f>
        <v>5</v>
      </c>
    </row>
    <row r="102" spans="1:27" ht="82.5" customHeight="1" x14ac:dyDescent="0.25">
      <c r="A102" s="222" t="s">
        <v>1441</v>
      </c>
      <c r="B102" s="221" t="s">
        <v>279</v>
      </c>
      <c r="C102" s="221" t="s">
        <v>280</v>
      </c>
      <c r="D102" s="214" t="s">
        <v>363</v>
      </c>
      <c r="E102" s="214" t="s">
        <v>1442</v>
      </c>
      <c r="F102" s="239" t="s">
        <v>1443</v>
      </c>
      <c r="G102" s="239" t="s">
        <v>1444</v>
      </c>
      <c r="H102" s="214" t="s">
        <v>1445</v>
      </c>
      <c r="I102" s="68"/>
      <c r="J102" s="77"/>
      <c r="K102" s="214" t="s">
        <v>1446</v>
      </c>
      <c r="L102" s="60"/>
      <c r="M102" s="60" t="s">
        <v>155</v>
      </c>
      <c r="N102" s="60" t="s">
        <v>226</v>
      </c>
      <c r="O102" s="60" t="s">
        <v>227</v>
      </c>
      <c r="P102" s="243"/>
      <c r="Q102" s="69" t="s">
        <v>1294</v>
      </c>
      <c r="R102" s="69" t="s">
        <v>1447</v>
      </c>
      <c r="S102" s="214" t="s">
        <v>925</v>
      </c>
      <c r="T102" s="239" t="s">
        <v>1448</v>
      </c>
      <c r="U102" s="214" t="s">
        <v>1449</v>
      </c>
      <c r="V102" s="214" t="s">
        <v>1450</v>
      </c>
      <c r="W102" s="195"/>
      <c r="X102" s="195"/>
      <c r="Y102" s="195"/>
      <c r="Z102" s="195"/>
      <c r="AA102" s="244">
        <f>IF(OR(J102="Fail",ISBLANK(J102)),INDEX('Issue Code Table'!C:C,MATCH(N:N,'Issue Code Table'!A:A,0)),IF(M102="Critical",6,IF(M102="Significant",5,IF(M102="Moderate",3,2))))</f>
        <v>5</v>
      </c>
    </row>
    <row r="103" spans="1:27" ht="82.5" customHeight="1" x14ac:dyDescent="0.25">
      <c r="A103" s="222" t="s">
        <v>1451</v>
      </c>
      <c r="B103" s="221" t="s">
        <v>279</v>
      </c>
      <c r="C103" s="221" t="s">
        <v>280</v>
      </c>
      <c r="D103" s="214" t="s">
        <v>363</v>
      </c>
      <c r="E103" s="214" t="s">
        <v>1452</v>
      </c>
      <c r="F103" s="239" t="s">
        <v>1453</v>
      </c>
      <c r="G103" s="239" t="s">
        <v>1454</v>
      </c>
      <c r="H103" s="214" t="s">
        <v>1455</v>
      </c>
      <c r="I103" s="68"/>
      <c r="J103" s="77"/>
      <c r="K103" s="214" t="s">
        <v>1456</v>
      </c>
      <c r="L103" s="60"/>
      <c r="M103" s="60" t="s">
        <v>155</v>
      </c>
      <c r="N103" s="60" t="s">
        <v>226</v>
      </c>
      <c r="O103" s="60" t="s">
        <v>227</v>
      </c>
      <c r="P103" s="243"/>
      <c r="Q103" s="69" t="s">
        <v>1294</v>
      </c>
      <c r="R103" s="69" t="s">
        <v>1457</v>
      </c>
      <c r="S103" s="214" t="s">
        <v>1458</v>
      </c>
      <c r="T103" s="239" t="s">
        <v>1459</v>
      </c>
      <c r="U103" s="214" t="s">
        <v>1460</v>
      </c>
      <c r="V103" s="214" t="s">
        <v>1461</v>
      </c>
      <c r="W103" s="195"/>
      <c r="X103" s="195"/>
      <c r="Y103" s="195"/>
      <c r="Z103" s="195"/>
      <c r="AA103" s="244">
        <f>IF(OR(J103="Fail",ISBLANK(J103)),INDEX('Issue Code Table'!C:C,MATCH(N:N,'Issue Code Table'!A:A,0)),IF(M103="Critical",6,IF(M103="Significant",5,IF(M103="Moderate",3,2))))</f>
        <v>5</v>
      </c>
    </row>
    <row r="104" spans="1:27" ht="82.5" customHeight="1" x14ac:dyDescent="0.25">
      <c r="A104" s="222" t="s">
        <v>1462</v>
      </c>
      <c r="B104" s="221" t="s">
        <v>279</v>
      </c>
      <c r="C104" s="221" t="s">
        <v>280</v>
      </c>
      <c r="D104" s="214" t="s">
        <v>363</v>
      </c>
      <c r="E104" s="214" t="s">
        <v>1463</v>
      </c>
      <c r="F104" s="239" t="s">
        <v>1464</v>
      </c>
      <c r="G104" s="239" t="s">
        <v>1465</v>
      </c>
      <c r="H104" s="214" t="s">
        <v>1466</v>
      </c>
      <c r="I104" s="68"/>
      <c r="J104" s="77"/>
      <c r="K104" s="214" t="s">
        <v>1467</v>
      </c>
      <c r="L104" s="60"/>
      <c r="M104" s="60" t="s">
        <v>155</v>
      </c>
      <c r="N104" s="60" t="s">
        <v>226</v>
      </c>
      <c r="O104" s="60" t="s">
        <v>227</v>
      </c>
      <c r="P104" s="243"/>
      <c r="Q104" s="69" t="s">
        <v>1294</v>
      </c>
      <c r="R104" s="69" t="s">
        <v>1468</v>
      </c>
      <c r="S104" s="214" t="s">
        <v>969</v>
      </c>
      <c r="T104" s="239" t="s">
        <v>1469</v>
      </c>
      <c r="U104" s="214" t="s">
        <v>1470</v>
      </c>
      <c r="V104" s="214" t="s">
        <v>1471</v>
      </c>
      <c r="W104" s="195"/>
      <c r="X104" s="195"/>
      <c r="Y104" s="195"/>
      <c r="Z104" s="195"/>
      <c r="AA104" s="244">
        <f>IF(OR(J104="Fail",ISBLANK(J104)),INDEX('Issue Code Table'!C:C,MATCH(N:N,'Issue Code Table'!A:A,0)),IF(M104="Critical",6,IF(M104="Significant",5,IF(M104="Moderate",3,2))))</f>
        <v>5</v>
      </c>
    </row>
    <row r="105" spans="1:27" ht="82.5" customHeight="1" x14ac:dyDescent="0.25">
      <c r="A105" s="222" t="s">
        <v>1472</v>
      </c>
      <c r="B105" s="221" t="s">
        <v>279</v>
      </c>
      <c r="C105" s="221" t="s">
        <v>280</v>
      </c>
      <c r="D105" s="214" t="s">
        <v>363</v>
      </c>
      <c r="E105" s="214" t="s">
        <v>1473</v>
      </c>
      <c r="F105" s="239" t="s">
        <v>1474</v>
      </c>
      <c r="G105" s="239" t="s">
        <v>1475</v>
      </c>
      <c r="H105" s="214" t="s">
        <v>1476</v>
      </c>
      <c r="I105" s="68"/>
      <c r="J105" s="77"/>
      <c r="K105" s="214" t="s">
        <v>1477</v>
      </c>
      <c r="L105" s="60"/>
      <c r="M105" s="60" t="s">
        <v>155</v>
      </c>
      <c r="N105" s="60" t="s">
        <v>226</v>
      </c>
      <c r="O105" s="60" t="s">
        <v>227</v>
      </c>
      <c r="P105" s="243"/>
      <c r="Q105" s="69" t="s">
        <v>1294</v>
      </c>
      <c r="R105" s="69" t="s">
        <v>1478</v>
      </c>
      <c r="S105" s="214" t="s">
        <v>947</v>
      </c>
      <c r="T105" s="239" t="s">
        <v>1479</v>
      </c>
      <c r="U105" s="214" t="s">
        <v>1480</v>
      </c>
      <c r="V105" s="214" t="s">
        <v>1481</v>
      </c>
      <c r="W105" s="195"/>
      <c r="X105" s="195"/>
      <c r="Y105" s="195"/>
      <c r="Z105" s="195"/>
      <c r="AA105" s="244">
        <f>IF(OR(J105="Fail",ISBLANK(J105)),INDEX('Issue Code Table'!C:C,MATCH(N:N,'Issue Code Table'!A:A,0)),IF(M105="Critical",6,IF(M105="Significant",5,IF(M105="Moderate",3,2))))</f>
        <v>5</v>
      </c>
    </row>
    <row r="106" spans="1:27" ht="82.5" customHeight="1" x14ac:dyDescent="0.25">
      <c r="A106" s="222" t="s">
        <v>1482</v>
      </c>
      <c r="B106" s="221" t="s">
        <v>279</v>
      </c>
      <c r="C106" s="221" t="s">
        <v>280</v>
      </c>
      <c r="D106" s="214" t="s">
        <v>363</v>
      </c>
      <c r="E106" s="214" t="s">
        <v>1483</v>
      </c>
      <c r="F106" s="239" t="s">
        <v>1484</v>
      </c>
      <c r="G106" s="239" t="s">
        <v>1485</v>
      </c>
      <c r="H106" s="214" t="s">
        <v>1486</v>
      </c>
      <c r="I106" s="68"/>
      <c r="J106" s="77"/>
      <c r="K106" s="214" t="s">
        <v>1487</v>
      </c>
      <c r="L106" s="60"/>
      <c r="M106" s="60" t="s">
        <v>155</v>
      </c>
      <c r="N106" s="60" t="s">
        <v>226</v>
      </c>
      <c r="O106" s="60" t="s">
        <v>227</v>
      </c>
      <c r="P106" s="243"/>
      <c r="Q106" s="69" t="s">
        <v>1294</v>
      </c>
      <c r="R106" s="69" t="s">
        <v>1488</v>
      </c>
      <c r="S106" s="214" t="s">
        <v>958</v>
      </c>
      <c r="T106" s="239" t="s">
        <v>1489</v>
      </c>
      <c r="U106" s="214" t="s">
        <v>1490</v>
      </c>
      <c r="V106" s="214" t="s">
        <v>1491</v>
      </c>
      <c r="W106" s="195"/>
      <c r="X106" s="195"/>
      <c r="Y106" s="195"/>
      <c r="Z106" s="195"/>
      <c r="AA106" s="244">
        <f>IF(OR(J106="Fail",ISBLANK(J106)),INDEX('Issue Code Table'!C:C,MATCH(N:N,'Issue Code Table'!A:A,0)),IF(M106="Critical",6,IF(M106="Significant",5,IF(M106="Moderate",3,2))))</f>
        <v>5</v>
      </c>
    </row>
    <row r="107" spans="1:27" ht="82.5" customHeight="1" x14ac:dyDescent="0.25">
      <c r="A107" s="222" t="s">
        <v>1492</v>
      </c>
      <c r="B107" s="221" t="s">
        <v>279</v>
      </c>
      <c r="C107" s="221" t="s">
        <v>280</v>
      </c>
      <c r="D107" s="214" t="s">
        <v>363</v>
      </c>
      <c r="E107" s="214" t="s">
        <v>1493</v>
      </c>
      <c r="F107" s="239" t="s">
        <v>1494</v>
      </c>
      <c r="G107" s="239" t="s">
        <v>1495</v>
      </c>
      <c r="H107" s="214" t="s">
        <v>1496</v>
      </c>
      <c r="I107" s="68"/>
      <c r="J107" s="77"/>
      <c r="K107" s="214" t="s">
        <v>1497</v>
      </c>
      <c r="L107" s="60"/>
      <c r="M107" s="60" t="s">
        <v>155</v>
      </c>
      <c r="N107" s="60" t="s">
        <v>226</v>
      </c>
      <c r="O107" s="60" t="s">
        <v>227</v>
      </c>
      <c r="P107" s="243"/>
      <c r="Q107" s="69" t="s">
        <v>1294</v>
      </c>
      <c r="R107" s="69" t="s">
        <v>1498</v>
      </c>
      <c r="S107" s="214" t="s">
        <v>980</v>
      </c>
      <c r="T107" s="239" t="s">
        <v>1499</v>
      </c>
      <c r="U107" s="214" t="s">
        <v>1500</v>
      </c>
      <c r="V107" s="214" t="s">
        <v>1501</v>
      </c>
      <c r="W107" s="195"/>
      <c r="X107" s="195"/>
      <c r="Y107" s="195"/>
      <c r="Z107" s="195"/>
      <c r="AA107" s="244">
        <f>IF(OR(J107="Fail",ISBLANK(J107)),INDEX('Issue Code Table'!C:C,MATCH(N:N,'Issue Code Table'!A:A,0)),IF(M107="Critical",6,IF(M107="Significant",5,IF(M107="Moderate",3,2))))</f>
        <v>5</v>
      </c>
    </row>
    <row r="108" spans="1:27" ht="82.5" customHeight="1" x14ac:dyDescent="0.25">
      <c r="A108" s="222" t="s">
        <v>1502</v>
      </c>
      <c r="B108" s="221" t="s">
        <v>279</v>
      </c>
      <c r="C108" s="221" t="s">
        <v>280</v>
      </c>
      <c r="D108" s="214" t="s">
        <v>363</v>
      </c>
      <c r="E108" s="214" t="s">
        <v>1503</v>
      </c>
      <c r="F108" s="239" t="s">
        <v>1504</v>
      </c>
      <c r="G108" s="239" t="s">
        <v>1505</v>
      </c>
      <c r="H108" s="214" t="s">
        <v>1506</v>
      </c>
      <c r="I108" s="68"/>
      <c r="J108" s="77"/>
      <c r="K108" s="214" t="s">
        <v>1507</v>
      </c>
      <c r="L108" s="60"/>
      <c r="M108" s="60" t="s">
        <v>155</v>
      </c>
      <c r="N108" s="60" t="s">
        <v>226</v>
      </c>
      <c r="O108" s="60" t="s">
        <v>227</v>
      </c>
      <c r="P108" s="243"/>
      <c r="Q108" s="69" t="s">
        <v>1294</v>
      </c>
      <c r="R108" s="69" t="s">
        <v>1508</v>
      </c>
      <c r="S108" s="214" t="s">
        <v>991</v>
      </c>
      <c r="T108" s="239" t="s">
        <v>1509</v>
      </c>
      <c r="U108" s="214" t="s">
        <v>1510</v>
      </c>
      <c r="V108" s="214" t="s">
        <v>1511</v>
      </c>
      <c r="W108" s="195"/>
      <c r="X108" s="195"/>
      <c r="Y108" s="195"/>
      <c r="Z108" s="195"/>
      <c r="AA108" s="244">
        <f>IF(OR(J108="Fail",ISBLANK(J108)),INDEX('Issue Code Table'!C:C,MATCH(N:N,'Issue Code Table'!A:A,0)),IF(M108="Critical",6,IF(M108="Significant",5,IF(M108="Moderate",3,2))))</f>
        <v>5</v>
      </c>
    </row>
    <row r="109" spans="1:27" ht="82.5" customHeight="1" x14ac:dyDescent="0.25">
      <c r="A109" s="222" t="s">
        <v>1512</v>
      </c>
      <c r="B109" s="221" t="s">
        <v>279</v>
      </c>
      <c r="C109" s="221" t="s">
        <v>280</v>
      </c>
      <c r="D109" s="214" t="s">
        <v>363</v>
      </c>
      <c r="E109" s="214" t="s">
        <v>1513</v>
      </c>
      <c r="F109" s="239" t="s">
        <v>1514</v>
      </c>
      <c r="G109" s="239" t="s">
        <v>1515</v>
      </c>
      <c r="H109" s="214" t="s">
        <v>1516</v>
      </c>
      <c r="I109" s="68"/>
      <c r="J109" s="77"/>
      <c r="K109" s="214" t="s">
        <v>1517</v>
      </c>
      <c r="L109" s="60"/>
      <c r="M109" s="60" t="s">
        <v>155</v>
      </c>
      <c r="N109" s="60" t="s">
        <v>226</v>
      </c>
      <c r="O109" s="60" t="s">
        <v>227</v>
      </c>
      <c r="P109" s="243"/>
      <c r="Q109" s="69" t="s">
        <v>1294</v>
      </c>
      <c r="R109" s="69" t="s">
        <v>1518</v>
      </c>
      <c r="S109" s="214" t="s">
        <v>1002</v>
      </c>
      <c r="T109" s="239" t="s">
        <v>1519</v>
      </c>
      <c r="U109" s="214" t="s">
        <v>1520</v>
      </c>
      <c r="V109" s="214" t="s">
        <v>1521</v>
      </c>
      <c r="W109" s="195"/>
      <c r="X109" s="195"/>
      <c r="Y109" s="195"/>
      <c r="Z109" s="195"/>
      <c r="AA109" s="244">
        <f>IF(OR(J109="Fail",ISBLANK(J109)),INDEX('Issue Code Table'!C:C,MATCH(N:N,'Issue Code Table'!A:A,0)),IF(M109="Critical",6,IF(M109="Significant",5,IF(M109="Moderate",3,2))))</f>
        <v>5</v>
      </c>
    </row>
    <row r="110" spans="1:27" ht="82.5" customHeight="1" x14ac:dyDescent="0.25">
      <c r="A110" s="222" t="s">
        <v>1522</v>
      </c>
      <c r="B110" s="221" t="s">
        <v>279</v>
      </c>
      <c r="C110" s="221" t="s">
        <v>280</v>
      </c>
      <c r="D110" s="214" t="s">
        <v>363</v>
      </c>
      <c r="E110" s="214" t="s">
        <v>1523</v>
      </c>
      <c r="F110" s="239" t="s">
        <v>1524</v>
      </c>
      <c r="G110" s="239" t="s">
        <v>1525</v>
      </c>
      <c r="H110" s="214" t="s">
        <v>1526</v>
      </c>
      <c r="I110" s="68"/>
      <c r="J110" s="77"/>
      <c r="K110" s="214" t="s">
        <v>1527</v>
      </c>
      <c r="L110" s="60"/>
      <c r="M110" s="60" t="s">
        <v>155</v>
      </c>
      <c r="N110" s="60" t="s">
        <v>226</v>
      </c>
      <c r="O110" s="60" t="s">
        <v>227</v>
      </c>
      <c r="P110" s="243"/>
      <c r="Q110" s="69" t="s">
        <v>1294</v>
      </c>
      <c r="R110" s="69" t="s">
        <v>1528</v>
      </c>
      <c r="S110" s="214" t="s">
        <v>1529</v>
      </c>
      <c r="T110" s="239" t="s">
        <v>1530</v>
      </c>
      <c r="U110" s="214" t="s">
        <v>1531</v>
      </c>
      <c r="V110" s="214" t="s">
        <v>1532</v>
      </c>
      <c r="W110" s="195"/>
      <c r="X110" s="195"/>
      <c r="Y110" s="195"/>
      <c r="Z110" s="195"/>
      <c r="AA110" s="244">
        <f>IF(OR(J110="Fail",ISBLANK(J110)),INDEX('Issue Code Table'!C:C,MATCH(N:N,'Issue Code Table'!A:A,0)),IF(M110="Critical",6,IF(M110="Significant",5,IF(M110="Moderate",3,2))))</f>
        <v>5</v>
      </c>
    </row>
    <row r="111" spans="1:27" ht="82.5" customHeight="1" x14ac:dyDescent="0.25">
      <c r="A111" s="222" t="s">
        <v>1533</v>
      </c>
      <c r="B111" s="221" t="s">
        <v>279</v>
      </c>
      <c r="C111" s="221" t="s">
        <v>280</v>
      </c>
      <c r="D111" s="214" t="s">
        <v>363</v>
      </c>
      <c r="E111" s="214" t="s">
        <v>1534</v>
      </c>
      <c r="F111" s="239" t="s">
        <v>1535</v>
      </c>
      <c r="G111" s="239" t="s">
        <v>1536</v>
      </c>
      <c r="H111" s="214" t="s">
        <v>1537</v>
      </c>
      <c r="I111" s="68"/>
      <c r="J111" s="77"/>
      <c r="K111" s="214" t="s">
        <v>1538</v>
      </c>
      <c r="L111" s="60"/>
      <c r="M111" s="60" t="s">
        <v>155</v>
      </c>
      <c r="N111" s="60" t="s">
        <v>226</v>
      </c>
      <c r="O111" s="60" t="s">
        <v>227</v>
      </c>
      <c r="P111" s="243"/>
      <c r="Q111" s="69" t="s">
        <v>1294</v>
      </c>
      <c r="R111" s="69" t="s">
        <v>1539</v>
      </c>
      <c r="S111" s="214" t="s">
        <v>1540</v>
      </c>
      <c r="T111" s="239" t="s">
        <v>1541</v>
      </c>
      <c r="U111" s="214" t="s">
        <v>1542</v>
      </c>
      <c r="V111" s="214" t="s">
        <v>1543</v>
      </c>
      <c r="W111" s="195"/>
      <c r="X111" s="195"/>
      <c r="Y111" s="195"/>
      <c r="Z111" s="195"/>
      <c r="AA111" s="244">
        <f>IF(OR(J111="Fail",ISBLANK(J111)),INDEX('Issue Code Table'!C:C,MATCH(N:N,'Issue Code Table'!A:A,0)),IF(M111="Critical",6,IF(M111="Significant",5,IF(M111="Moderate",3,2))))</f>
        <v>5</v>
      </c>
    </row>
    <row r="112" spans="1:27" ht="82.5" customHeight="1" x14ac:dyDescent="0.25">
      <c r="A112" s="222" t="s">
        <v>1544</v>
      </c>
      <c r="B112" s="221" t="s">
        <v>279</v>
      </c>
      <c r="C112" s="221" t="s">
        <v>280</v>
      </c>
      <c r="D112" s="214" t="s">
        <v>363</v>
      </c>
      <c r="E112" s="214" t="s">
        <v>1545</v>
      </c>
      <c r="F112" s="239" t="s">
        <v>1546</v>
      </c>
      <c r="G112" s="239" t="s">
        <v>1547</v>
      </c>
      <c r="H112" s="214" t="s">
        <v>1548</v>
      </c>
      <c r="I112" s="68"/>
      <c r="J112" s="77"/>
      <c r="K112" s="214" t="s">
        <v>1549</v>
      </c>
      <c r="L112" s="60"/>
      <c r="M112" s="60" t="s">
        <v>155</v>
      </c>
      <c r="N112" s="60" t="s">
        <v>226</v>
      </c>
      <c r="O112" s="60" t="s">
        <v>227</v>
      </c>
      <c r="P112" s="243"/>
      <c r="Q112" s="69" t="s">
        <v>1294</v>
      </c>
      <c r="R112" s="69" t="s">
        <v>1550</v>
      </c>
      <c r="S112" s="214" t="s">
        <v>1002</v>
      </c>
      <c r="T112" s="239" t="s">
        <v>1551</v>
      </c>
      <c r="U112" s="214" t="s">
        <v>1552</v>
      </c>
      <c r="V112" s="214" t="s">
        <v>1553</v>
      </c>
      <c r="W112" s="195"/>
      <c r="X112" s="195"/>
      <c r="Y112" s="195"/>
      <c r="Z112" s="195"/>
      <c r="AA112" s="244">
        <f>IF(OR(J112="Fail",ISBLANK(J112)),INDEX('Issue Code Table'!C:C,MATCH(N:N,'Issue Code Table'!A:A,0)),IF(M112="Critical",6,IF(M112="Significant",5,IF(M112="Moderate",3,2))))</f>
        <v>5</v>
      </c>
    </row>
    <row r="113" spans="1:27" ht="82.5" customHeight="1" x14ac:dyDescent="0.25">
      <c r="A113" s="222" t="s">
        <v>1554</v>
      </c>
      <c r="B113" s="221" t="s">
        <v>279</v>
      </c>
      <c r="C113" s="221" t="s">
        <v>280</v>
      </c>
      <c r="D113" s="214" t="s">
        <v>363</v>
      </c>
      <c r="E113" s="214" t="s">
        <v>1555</v>
      </c>
      <c r="F113" s="239" t="s">
        <v>1556</v>
      </c>
      <c r="G113" s="239" t="s">
        <v>1557</v>
      </c>
      <c r="H113" s="214" t="s">
        <v>1558</v>
      </c>
      <c r="I113" s="68"/>
      <c r="J113" s="77"/>
      <c r="K113" s="214" t="s">
        <v>1559</v>
      </c>
      <c r="L113" s="60"/>
      <c r="M113" s="60" t="s">
        <v>155</v>
      </c>
      <c r="N113" s="60" t="s">
        <v>226</v>
      </c>
      <c r="O113" s="60" t="s">
        <v>227</v>
      </c>
      <c r="P113" s="243"/>
      <c r="Q113" s="69" t="s">
        <v>1294</v>
      </c>
      <c r="R113" s="69" t="s">
        <v>1560</v>
      </c>
      <c r="S113" s="214" t="s">
        <v>1119</v>
      </c>
      <c r="T113" s="239" t="s">
        <v>1561</v>
      </c>
      <c r="U113" s="214" t="s">
        <v>1562</v>
      </c>
      <c r="V113" s="214" t="s">
        <v>1563</v>
      </c>
      <c r="W113" s="195"/>
      <c r="X113" s="195"/>
      <c r="Y113" s="195"/>
      <c r="Z113" s="195"/>
      <c r="AA113" s="244">
        <f>IF(OR(J113="Fail",ISBLANK(J113)),INDEX('Issue Code Table'!C:C,MATCH(N:N,'Issue Code Table'!A:A,0)),IF(M113="Critical",6,IF(M113="Significant",5,IF(M113="Moderate",3,2))))</f>
        <v>5</v>
      </c>
    </row>
    <row r="114" spans="1:27" ht="82.5" customHeight="1" x14ac:dyDescent="0.25">
      <c r="A114" s="222" t="s">
        <v>1564</v>
      </c>
      <c r="B114" s="221" t="s">
        <v>279</v>
      </c>
      <c r="C114" s="221" t="s">
        <v>280</v>
      </c>
      <c r="D114" s="214" t="s">
        <v>363</v>
      </c>
      <c r="E114" s="214" t="s">
        <v>1565</v>
      </c>
      <c r="F114" s="239" t="s">
        <v>1566</v>
      </c>
      <c r="G114" s="239" t="s">
        <v>1567</v>
      </c>
      <c r="H114" s="214" t="s">
        <v>1568</v>
      </c>
      <c r="I114" s="68"/>
      <c r="J114" s="77"/>
      <c r="K114" s="214" t="s">
        <v>1569</v>
      </c>
      <c r="L114" s="60"/>
      <c r="M114" s="60" t="s">
        <v>155</v>
      </c>
      <c r="N114" s="60" t="s">
        <v>226</v>
      </c>
      <c r="O114" s="60" t="s">
        <v>227</v>
      </c>
      <c r="P114" s="243"/>
      <c r="Q114" s="69" t="s">
        <v>1294</v>
      </c>
      <c r="R114" s="69" t="s">
        <v>1570</v>
      </c>
      <c r="S114" s="214" t="s">
        <v>1571</v>
      </c>
      <c r="T114" s="239" t="s">
        <v>1572</v>
      </c>
      <c r="U114" s="214" t="s">
        <v>1573</v>
      </c>
      <c r="V114" s="214" t="s">
        <v>1574</v>
      </c>
      <c r="W114" s="195"/>
      <c r="X114" s="195"/>
      <c r="Y114" s="195"/>
      <c r="Z114" s="195"/>
      <c r="AA114" s="244">
        <f>IF(OR(J114="Fail",ISBLANK(J114)),INDEX('Issue Code Table'!C:C,MATCH(N:N,'Issue Code Table'!A:A,0)),IF(M114="Critical",6,IF(M114="Significant",5,IF(M114="Moderate",3,2))))</f>
        <v>5</v>
      </c>
    </row>
    <row r="115" spans="1:27" ht="82.5" customHeight="1" x14ac:dyDescent="0.25">
      <c r="A115" s="222" t="s">
        <v>1575</v>
      </c>
      <c r="B115" s="221" t="s">
        <v>279</v>
      </c>
      <c r="C115" s="221" t="s">
        <v>280</v>
      </c>
      <c r="D115" s="214" t="s">
        <v>363</v>
      </c>
      <c r="E115" s="214" t="s">
        <v>1576</v>
      </c>
      <c r="F115" s="239" t="s">
        <v>1577</v>
      </c>
      <c r="G115" s="239" t="s">
        <v>1578</v>
      </c>
      <c r="H115" s="214" t="s">
        <v>1579</v>
      </c>
      <c r="I115" s="68"/>
      <c r="J115" s="77"/>
      <c r="K115" s="214" t="s">
        <v>1580</v>
      </c>
      <c r="L115" s="60"/>
      <c r="M115" s="60" t="s">
        <v>155</v>
      </c>
      <c r="N115" s="60" t="s">
        <v>226</v>
      </c>
      <c r="O115" s="60" t="s">
        <v>227</v>
      </c>
      <c r="P115" s="243"/>
      <c r="Q115" s="69" t="s">
        <v>1294</v>
      </c>
      <c r="R115" s="69" t="s">
        <v>1581</v>
      </c>
      <c r="S115" s="214" t="s">
        <v>1582</v>
      </c>
      <c r="T115" s="239" t="s">
        <v>1583</v>
      </c>
      <c r="U115" s="214" t="s">
        <v>1584</v>
      </c>
      <c r="V115" s="214" t="s">
        <v>1585</v>
      </c>
      <c r="W115" s="195"/>
      <c r="X115" s="195"/>
      <c r="Y115" s="195"/>
      <c r="Z115" s="195"/>
      <c r="AA115" s="244">
        <f>IF(OR(J115="Fail",ISBLANK(J115)),INDEX('Issue Code Table'!C:C,MATCH(N:N,'Issue Code Table'!A:A,0)),IF(M115="Critical",6,IF(M115="Significant",5,IF(M115="Moderate",3,2))))</f>
        <v>5</v>
      </c>
    </row>
    <row r="116" spans="1:27" ht="82.5" customHeight="1" x14ac:dyDescent="0.25">
      <c r="A116" s="222" t="s">
        <v>1586</v>
      </c>
      <c r="B116" s="221" t="s">
        <v>279</v>
      </c>
      <c r="C116" s="221" t="s">
        <v>280</v>
      </c>
      <c r="D116" s="214" t="s">
        <v>363</v>
      </c>
      <c r="E116" s="214" t="s">
        <v>1587</v>
      </c>
      <c r="F116" s="239" t="s">
        <v>1588</v>
      </c>
      <c r="G116" s="239" t="s">
        <v>1589</v>
      </c>
      <c r="H116" s="214" t="s">
        <v>1590</v>
      </c>
      <c r="I116" s="68"/>
      <c r="J116" s="77"/>
      <c r="K116" s="214" t="s">
        <v>1591</v>
      </c>
      <c r="L116" s="60"/>
      <c r="M116" s="60" t="s">
        <v>155</v>
      </c>
      <c r="N116" s="60" t="s">
        <v>226</v>
      </c>
      <c r="O116" s="60" t="s">
        <v>227</v>
      </c>
      <c r="P116" s="243"/>
      <c r="Q116" s="69" t="s">
        <v>1294</v>
      </c>
      <c r="R116" s="69" t="s">
        <v>1592</v>
      </c>
      <c r="S116" s="214" t="s">
        <v>1593</v>
      </c>
      <c r="T116" s="239" t="s">
        <v>1594</v>
      </c>
      <c r="U116" s="214" t="s">
        <v>1595</v>
      </c>
      <c r="V116" s="214" t="s">
        <v>1596</v>
      </c>
      <c r="W116" s="195"/>
      <c r="X116" s="195"/>
      <c r="Y116" s="195"/>
      <c r="Z116" s="195"/>
      <c r="AA116" s="244">
        <f>IF(OR(J116="Fail",ISBLANK(J116)),INDEX('Issue Code Table'!C:C,MATCH(N:N,'Issue Code Table'!A:A,0)),IF(M116="Critical",6,IF(M116="Significant",5,IF(M116="Moderate",3,2))))</f>
        <v>5</v>
      </c>
    </row>
    <row r="117" spans="1:27" ht="82.5" customHeight="1" x14ac:dyDescent="0.25">
      <c r="A117" s="222" t="s">
        <v>1597</v>
      </c>
      <c r="B117" s="221" t="s">
        <v>279</v>
      </c>
      <c r="C117" s="221" t="s">
        <v>280</v>
      </c>
      <c r="D117" s="214" t="s">
        <v>363</v>
      </c>
      <c r="E117" s="214" t="s">
        <v>1598</v>
      </c>
      <c r="F117" s="239" t="s">
        <v>1599</v>
      </c>
      <c r="G117" s="239" t="s">
        <v>1600</v>
      </c>
      <c r="H117" s="214" t="s">
        <v>1601</v>
      </c>
      <c r="I117" s="68"/>
      <c r="J117" s="77"/>
      <c r="K117" s="214" t="s">
        <v>1602</v>
      </c>
      <c r="L117" s="60"/>
      <c r="M117" s="60" t="s">
        <v>155</v>
      </c>
      <c r="N117" s="60" t="s">
        <v>226</v>
      </c>
      <c r="O117" s="60" t="s">
        <v>227</v>
      </c>
      <c r="P117" s="243"/>
      <c r="Q117" s="69" t="s">
        <v>1294</v>
      </c>
      <c r="R117" s="69" t="s">
        <v>1603</v>
      </c>
      <c r="S117" s="214" t="s">
        <v>1604</v>
      </c>
      <c r="T117" s="239" t="s">
        <v>1605</v>
      </c>
      <c r="U117" s="214" t="s">
        <v>1606</v>
      </c>
      <c r="V117" s="214" t="s">
        <v>1607</v>
      </c>
      <c r="W117" s="195"/>
      <c r="X117" s="195"/>
      <c r="Y117" s="195"/>
      <c r="Z117" s="195"/>
      <c r="AA117" s="244">
        <f>IF(OR(J117="Fail",ISBLANK(J117)),INDEX('Issue Code Table'!C:C,MATCH(N:N,'Issue Code Table'!A:A,0)),IF(M117="Critical",6,IF(M117="Significant",5,IF(M117="Moderate",3,2))))</f>
        <v>5</v>
      </c>
    </row>
    <row r="118" spans="1:27" ht="82.5" customHeight="1" x14ac:dyDescent="0.25">
      <c r="A118" s="222" t="s">
        <v>1608</v>
      </c>
      <c r="B118" s="221" t="s">
        <v>279</v>
      </c>
      <c r="C118" s="221" t="s">
        <v>280</v>
      </c>
      <c r="D118" s="214" t="s">
        <v>363</v>
      </c>
      <c r="E118" s="214" t="s">
        <v>1609</v>
      </c>
      <c r="F118" s="239" t="s">
        <v>1610</v>
      </c>
      <c r="G118" s="239" t="s">
        <v>1611</v>
      </c>
      <c r="H118" s="214" t="s">
        <v>1612</v>
      </c>
      <c r="I118" s="68"/>
      <c r="J118" s="77"/>
      <c r="K118" s="214" t="s">
        <v>1613</v>
      </c>
      <c r="L118" s="60"/>
      <c r="M118" s="60" t="s">
        <v>155</v>
      </c>
      <c r="N118" s="60" t="s">
        <v>226</v>
      </c>
      <c r="O118" s="60" t="s">
        <v>227</v>
      </c>
      <c r="P118" s="243"/>
      <c r="Q118" s="69" t="s">
        <v>1294</v>
      </c>
      <c r="R118" s="69" t="s">
        <v>1614</v>
      </c>
      <c r="S118" s="214" t="s">
        <v>1065</v>
      </c>
      <c r="T118" s="239" t="s">
        <v>1615</v>
      </c>
      <c r="U118" s="214" t="s">
        <v>1616</v>
      </c>
      <c r="V118" s="214" t="s">
        <v>1617</v>
      </c>
      <c r="W118" s="195"/>
      <c r="X118" s="195"/>
      <c r="Y118" s="195"/>
      <c r="Z118" s="195"/>
      <c r="AA118" s="244">
        <f>IF(OR(J118="Fail",ISBLANK(J118)),INDEX('Issue Code Table'!C:C,MATCH(N:N,'Issue Code Table'!A:A,0)),IF(M118="Critical",6,IF(M118="Significant",5,IF(M118="Moderate",3,2))))</f>
        <v>5</v>
      </c>
    </row>
    <row r="119" spans="1:27" ht="82.5" customHeight="1" x14ac:dyDescent="0.25">
      <c r="A119" s="222" t="s">
        <v>1618</v>
      </c>
      <c r="B119" s="221" t="s">
        <v>279</v>
      </c>
      <c r="C119" s="221" t="s">
        <v>280</v>
      </c>
      <c r="D119" s="214" t="s">
        <v>363</v>
      </c>
      <c r="E119" s="214" t="s">
        <v>1619</v>
      </c>
      <c r="F119" s="239" t="s">
        <v>1620</v>
      </c>
      <c r="G119" s="239" t="s">
        <v>1621</v>
      </c>
      <c r="H119" s="214" t="s">
        <v>1622</v>
      </c>
      <c r="I119" s="68"/>
      <c r="J119" s="77"/>
      <c r="K119" s="214" t="s">
        <v>1623</v>
      </c>
      <c r="L119" s="60"/>
      <c r="M119" s="60" t="s">
        <v>155</v>
      </c>
      <c r="N119" s="60" t="s">
        <v>226</v>
      </c>
      <c r="O119" s="60" t="s">
        <v>227</v>
      </c>
      <c r="P119" s="243"/>
      <c r="Q119" s="69" t="s">
        <v>1294</v>
      </c>
      <c r="R119" s="69" t="s">
        <v>1624</v>
      </c>
      <c r="S119" s="214" t="s">
        <v>1625</v>
      </c>
      <c r="T119" s="239" t="s">
        <v>1626</v>
      </c>
      <c r="U119" s="214" t="s">
        <v>1627</v>
      </c>
      <c r="V119" s="214" t="s">
        <v>1628</v>
      </c>
      <c r="W119" s="195"/>
      <c r="X119" s="195"/>
      <c r="Y119" s="195"/>
      <c r="Z119" s="195"/>
      <c r="AA119" s="244">
        <f>IF(OR(J119="Fail",ISBLANK(J119)),INDEX('Issue Code Table'!C:C,MATCH(N:N,'Issue Code Table'!A:A,0)),IF(M119="Critical",6,IF(M119="Significant",5,IF(M119="Moderate",3,2))))</f>
        <v>5</v>
      </c>
    </row>
    <row r="120" spans="1:27" ht="82.5" customHeight="1" x14ac:dyDescent="0.25">
      <c r="A120" s="222" t="s">
        <v>1629</v>
      </c>
      <c r="B120" s="221" t="s">
        <v>279</v>
      </c>
      <c r="C120" s="221" t="s">
        <v>280</v>
      </c>
      <c r="D120" s="214" t="s">
        <v>363</v>
      </c>
      <c r="E120" s="214" t="s">
        <v>1630</v>
      </c>
      <c r="F120" s="239" t="s">
        <v>1631</v>
      </c>
      <c r="G120" s="239" t="s">
        <v>1632</v>
      </c>
      <c r="H120" s="214" t="s">
        <v>1633</v>
      </c>
      <c r="I120" s="68"/>
      <c r="J120" s="77"/>
      <c r="K120" s="214" t="s">
        <v>1634</v>
      </c>
      <c r="L120" s="60"/>
      <c r="M120" s="60" t="s">
        <v>155</v>
      </c>
      <c r="N120" s="60" t="s">
        <v>226</v>
      </c>
      <c r="O120" s="60" t="s">
        <v>227</v>
      </c>
      <c r="P120" s="243"/>
      <c r="Q120" s="69" t="s">
        <v>1294</v>
      </c>
      <c r="R120" s="69" t="s">
        <v>1635</v>
      </c>
      <c r="S120" s="214" t="s">
        <v>1087</v>
      </c>
      <c r="T120" s="239" t="s">
        <v>1636</v>
      </c>
      <c r="U120" s="214" t="s">
        <v>1637</v>
      </c>
      <c r="V120" s="214" t="s">
        <v>1638</v>
      </c>
      <c r="W120" s="195"/>
      <c r="X120" s="195"/>
      <c r="Y120" s="195"/>
      <c r="Z120" s="195"/>
      <c r="AA120" s="244">
        <f>IF(OR(J120="Fail",ISBLANK(J120)),INDEX('Issue Code Table'!C:C,MATCH(N:N,'Issue Code Table'!A:A,0)),IF(M120="Critical",6,IF(M120="Significant",5,IF(M120="Moderate",3,2))))</f>
        <v>5</v>
      </c>
    </row>
    <row r="121" spans="1:27" ht="82.5" customHeight="1" x14ac:dyDescent="0.25">
      <c r="A121" s="222" t="s">
        <v>1639</v>
      </c>
      <c r="B121" s="221" t="s">
        <v>279</v>
      </c>
      <c r="C121" s="221" t="s">
        <v>280</v>
      </c>
      <c r="D121" s="214" t="s">
        <v>363</v>
      </c>
      <c r="E121" s="214" t="s">
        <v>1640</v>
      </c>
      <c r="F121" s="239" t="s">
        <v>1641</v>
      </c>
      <c r="G121" s="239" t="s">
        <v>1642</v>
      </c>
      <c r="H121" s="214" t="s">
        <v>1643</v>
      </c>
      <c r="I121" s="68"/>
      <c r="J121" s="77"/>
      <c r="K121" s="214" t="s">
        <v>1644</v>
      </c>
      <c r="L121" s="60"/>
      <c r="M121" s="60" t="s">
        <v>155</v>
      </c>
      <c r="N121" s="60" t="s">
        <v>226</v>
      </c>
      <c r="O121" s="60" t="s">
        <v>227</v>
      </c>
      <c r="P121" s="243"/>
      <c r="Q121" s="69" t="s">
        <v>1294</v>
      </c>
      <c r="R121" s="69" t="s">
        <v>1645</v>
      </c>
      <c r="S121" s="214" t="s">
        <v>1646</v>
      </c>
      <c r="T121" s="239" t="s">
        <v>1647</v>
      </c>
      <c r="U121" s="214" t="s">
        <v>1648</v>
      </c>
      <c r="V121" s="214" t="s">
        <v>1649</v>
      </c>
      <c r="W121" s="195"/>
      <c r="X121" s="195"/>
      <c r="Y121" s="195"/>
      <c r="Z121" s="195"/>
      <c r="AA121" s="244">
        <f>IF(OR(J121="Fail",ISBLANK(J121)),INDEX('Issue Code Table'!C:C,MATCH(N:N,'Issue Code Table'!A:A,0)),IF(M121="Critical",6,IF(M121="Significant",5,IF(M121="Moderate",3,2))))</f>
        <v>5</v>
      </c>
    </row>
    <row r="122" spans="1:27" ht="82.5" customHeight="1" x14ac:dyDescent="0.25">
      <c r="A122" s="222" t="s">
        <v>1650</v>
      </c>
      <c r="B122" s="221" t="s">
        <v>279</v>
      </c>
      <c r="C122" s="221" t="s">
        <v>280</v>
      </c>
      <c r="D122" s="214" t="s">
        <v>363</v>
      </c>
      <c r="E122" s="214" t="s">
        <v>1651</v>
      </c>
      <c r="F122" s="239" t="s">
        <v>1652</v>
      </c>
      <c r="G122" s="239" t="s">
        <v>1653</v>
      </c>
      <c r="H122" s="214" t="s">
        <v>1654</v>
      </c>
      <c r="I122" s="68"/>
      <c r="J122" s="77"/>
      <c r="K122" s="214" t="s">
        <v>1655</v>
      </c>
      <c r="L122" s="60"/>
      <c r="M122" s="60" t="s">
        <v>155</v>
      </c>
      <c r="N122" s="60" t="s">
        <v>226</v>
      </c>
      <c r="O122" s="60" t="s">
        <v>227</v>
      </c>
      <c r="P122" s="243"/>
      <c r="Q122" s="69" t="s">
        <v>1294</v>
      </c>
      <c r="R122" s="69" t="s">
        <v>1656</v>
      </c>
      <c r="S122" s="214" t="s">
        <v>1130</v>
      </c>
      <c r="T122" s="239" t="s">
        <v>1657</v>
      </c>
      <c r="U122" s="214" t="s">
        <v>1658</v>
      </c>
      <c r="V122" s="214" t="s">
        <v>1659</v>
      </c>
      <c r="W122" s="195"/>
      <c r="X122" s="195"/>
      <c r="Y122" s="195"/>
      <c r="Z122" s="195"/>
      <c r="AA122" s="244">
        <f>IF(OR(J122="Fail",ISBLANK(J122)),INDEX('Issue Code Table'!C:C,MATCH(N:N,'Issue Code Table'!A:A,0)),IF(M122="Critical",6,IF(M122="Significant",5,IF(M122="Moderate",3,2))))</f>
        <v>5</v>
      </c>
    </row>
    <row r="123" spans="1:27" ht="82.5" customHeight="1" x14ac:dyDescent="0.25">
      <c r="A123" s="222" t="s">
        <v>1660</v>
      </c>
      <c r="B123" s="221" t="s">
        <v>279</v>
      </c>
      <c r="C123" s="221" t="s">
        <v>280</v>
      </c>
      <c r="D123" s="214" t="s">
        <v>363</v>
      </c>
      <c r="E123" s="214" t="s">
        <v>1661</v>
      </c>
      <c r="F123" s="239" t="s">
        <v>1662</v>
      </c>
      <c r="G123" s="239" t="s">
        <v>1663</v>
      </c>
      <c r="H123" s="214" t="s">
        <v>1664</v>
      </c>
      <c r="I123" s="68"/>
      <c r="J123" s="77"/>
      <c r="K123" s="214" t="s">
        <v>1665</v>
      </c>
      <c r="L123" s="60"/>
      <c r="M123" s="60" t="s">
        <v>155</v>
      </c>
      <c r="N123" s="60" t="s">
        <v>226</v>
      </c>
      <c r="O123" s="60" t="s">
        <v>227</v>
      </c>
      <c r="P123" s="243"/>
      <c r="Q123" s="69" t="s">
        <v>1294</v>
      </c>
      <c r="R123" s="69" t="s">
        <v>1666</v>
      </c>
      <c r="S123" s="214" t="s">
        <v>1667</v>
      </c>
      <c r="T123" s="239" t="s">
        <v>1668</v>
      </c>
      <c r="U123" s="214" t="s">
        <v>1669</v>
      </c>
      <c r="V123" s="214" t="s">
        <v>1670</v>
      </c>
      <c r="W123" s="195"/>
      <c r="X123" s="195"/>
      <c r="Y123" s="195"/>
      <c r="Z123" s="195"/>
      <c r="AA123" s="244">
        <f>IF(OR(J123="Fail",ISBLANK(J123)),INDEX('Issue Code Table'!C:C,MATCH(N:N,'Issue Code Table'!A:A,0)),IF(M123="Critical",6,IF(M123="Significant",5,IF(M123="Moderate",3,2))))</f>
        <v>5</v>
      </c>
    </row>
    <row r="124" spans="1:27" ht="82.5" customHeight="1" x14ac:dyDescent="0.25">
      <c r="A124" s="222" t="s">
        <v>1671</v>
      </c>
      <c r="B124" s="221" t="s">
        <v>279</v>
      </c>
      <c r="C124" s="221" t="s">
        <v>280</v>
      </c>
      <c r="D124" s="214" t="s">
        <v>363</v>
      </c>
      <c r="E124" s="214" t="s">
        <v>1672</v>
      </c>
      <c r="F124" s="239" t="s">
        <v>1673</v>
      </c>
      <c r="G124" s="239" t="s">
        <v>1674</v>
      </c>
      <c r="H124" s="214" t="s">
        <v>1675</v>
      </c>
      <c r="I124" s="68"/>
      <c r="J124" s="77"/>
      <c r="K124" s="214" t="s">
        <v>1676</v>
      </c>
      <c r="L124" s="60"/>
      <c r="M124" s="60" t="s">
        <v>155</v>
      </c>
      <c r="N124" s="60" t="s">
        <v>226</v>
      </c>
      <c r="O124" s="60" t="s">
        <v>227</v>
      </c>
      <c r="P124" s="243"/>
      <c r="Q124" s="69" t="s">
        <v>1294</v>
      </c>
      <c r="R124" s="69" t="s">
        <v>1677</v>
      </c>
      <c r="S124" s="214" t="s">
        <v>1141</v>
      </c>
      <c r="T124" s="239" t="s">
        <v>1678</v>
      </c>
      <c r="U124" s="214" t="s">
        <v>1679</v>
      </c>
      <c r="V124" s="214" t="s">
        <v>1680</v>
      </c>
      <c r="W124" s="195"/>
      <c r="X124" s="195"/>
      <c r="Y124" s="195"/>
      <c r="Z124" s="195"/>
      <c r="AA124" s="244">
        <f>IF(OR(J124="Fail",ISBLANK(J124)),INDEX('Issue Code Table'!C:C,MATCH(N:N,'Issue Code Table'!A:A,0)),IF(M124="Critical",6,IF(M124="Significant",5,IF(M124="Moderate",3,2))))</f>
        <v>5</v>
      </c>
    </row>
    <row r="125" spans="1:27" ht="82.5" customHeight="1" x14ac:dyDescent="0.25">
      <c r="A125" s="222" t="s">
        <v>1681</v>
      </c>
      <c r="B125" s="221" t="s">
        <v>279</v>
      </c>
      <c r="C125" s="221" t="s">
        <v>280</v>
      </c>
      <c r="D125" s="214" t="s">
        <v>363</v>
      </c>
      <c r="E125" s="214" t="s">
        <v>1682</v>
      </c>
      <c r="F125" s="239" t="s">
        <v>1683</v>
      </c>
      <c r="G125" s="239" t="s">
        <v>1684</v>
      </c>
      <c r="H125" s="214" t="s">
        <v>1685</v>
      </c>
      <c r="I125" s="68"/>
      <c r="J125" s="77"/>
      <c r="K125" s="214" t="s">
        <v>1686</v>
      </c>
      <c r="L125" s="60"/>
      <c r="M125" s="60" t="s">
        <v>155</v>
      </c>
      <c r="N125" s="60" t="s">
        <v>226</v>
      </c>
      <c r="O125" s="60" t="s">
        <v>227</v>
      </c>
      <c r="P125" s="243"/>
      <c r="Q125" s="69" t="s">
        <v>1294</v>
      </c>
      <c r="R125" s="69" t="s">
        <v>1687</v>
      </c>
      <c r="S125" s="214" t="s">
        <v>1163</v>
      </c>
      <c r="T125" s="239" t="s">
        <v>1688</v>
      </c>
      <c r="U125" s="214" t="s">
        <v>1689</v>
      </c>
      <c r="V125" s="214" t="s">
        <v>1690</v>
      </c>
      <c r="W125" s="195"/>
      <c r="X125" s="195"/>
      <c r="Y125" s="195"/>
      <c r="Z125" s="195"/>
      <c r="AA125" s="244">
        <f>IF(OR(J125="Fail",ISBLANK(J125)),INDEX('Issue Code Table'!C:C,MATCH(N:N,'Issue Code Table'!A:A,0)),IF(M125="Critical",6,IF(M125="Significant",5,IF(M125="Moderate",3,2))))</f>
        <v>5</v>
      </c>
    </row>
    <row r="126" spans="1:27" ht="82.5" customHeight="1" x14ac:dyDescent="0.25">
      <c r="A126" s="222" t="s">
        <v>1691</v>
      </c>
      <c r="B126" s="221" t="s">
        <v>279</v>
      </c>
      <c r="C126" s="221" t="s">
        <v>280</v>
      </c>
      <c r="D126" s="214" t="s">
        <v>363</v>
      </c>
      <c r="E126" s="214" t="s">
        <v>1692</v>
      </c>
      <c r="F126" s="239" t="s">
        <v>1693</v>
      </c>
      <c r="G126" s="239" t="s">
        <v>1694</v>
      </c>
      <c r="H126" s="214" t="s">
        <v>1695</v>
      </c>
      <c r="I126" s="68"/>
      <c r="J126" s="77"/>
      <c r="K126" s="214" t="s">
        <v>1696</v>
      </c>
      <c r="L126" s="60"/>
      <c r="M126" s="60" t="s">
        <v>155</v>
      </c>
      <c r="N126" s="60" t="s">
        <v>226</v>
      </c>
      <c r="O126" s="60" t="s">
        <v>227</v>
      </c>
      <c r="P126" s="243"/>
      <c r="Q126" s="69" t="s">
        <v>1294</v>
      </c>
      <c r="R126" s="69" t="s">
        <v>1697</v>
      </c>
      <c r="S126" s="214" t="s">
        <v>1174</v>
      </c>
      <c r="T126" s="239" t="s">
        <v>1698</v>
      </c>
      <c r="U126" s="214" t="s">
        <v>1699</v>
      </c>
      <c r="V126" s="214" t="s">
        <v>1700</v>
      </c>
      <c r="W126" s="195"/>
      <c r="X126" s="195"/>
      <c r="Y126" s="195"/>
      <c r="Z126" s="195"/>
      <c r="AA126" s="244">
        <f>IF(OR(J126="Fail",ISBLANK(J126)),INDEX('Issue Code Table'!C:C,MATCH(N:N,'Issue Code Table'!A:A,0)),IF(M126="Critical",6,IF(M126="Significant",5,IF(M126="Moderate",3,2))))</f>
        <v>5</v>
      </c>
    </row>
    <row r="127" spans="1:27" ht="82.5" customHeight="1" x14ac:dyDescent="0.25">
      <c r="A127" s="222" t="s">
        <v>1701</v>
      </c>
      <c r="B127" s="221" t="s">
        <v>279</v>
      </c>
      <c r="C127" s="221" t="s">
        <v>280</v>
      </c>
      <c r="D127" s="214" t="s">
        <v>363</v>
      </c>
      <c r="E127" s="214" t="s">
        <v>1702</v>
      </c>
      <c r="F127" s="239" t="s">
        <v>1703</v>
      </c>
      <c r="G127" s="239" t="s">
        <v>1704</v>
      </c>
      <c r="H127" s="214" t="s">
        <v>1705</v>
      </c>
      <c r="I127" s="68"/>
      <c r="J127" s="77"/>
      <c r="K127" s="214" t="s">
        <v>1706</v>
      </c>
      <c r="L127" s="60"/>
      <c r="M127" s="60" t="s">
        <v>155</v>
      </c>
      <c r="N127" s="60" t="s">
        <v>226</v>
      </c>
      <c r="O127" s="60" t="s">
        <v>227</v>
      </c>
      <c r="P127" s="243"/>
      <c r="Q127" s="69" t="s">
        <v>1294</v>
      </c>
      <c r="R127" s="69" t="s">
        <v>1707</v>
      </c>
      <c r="S127" s="214" t="s">
        <v>1185</v>
      </c>
      <c r="T127" s="239" t="s">
        <v>1708</v>
      </c>
      <c r="U127" s="214" t="s">
        <v>1709</v>
      </c>
      <c r="V127" s="214" t="s">
        <v>1710</v>
      </c>
      <c r="W127" s="195"/>
      <c r="X127" s="195"/>
      <c r="Y127" s="195"/>
      <c r="Z127" s="195"/>
      <c r="AA127" s="244">
        <f>IF(OR(J127="Fail",ISBLANK(J127)),INDEX('Issue Code Table'!C:C,MATCH(N:N,'Issue Code Table'!A:A,0)),IF(M127="Critical",6,IF(M127="Significant",5,IF(M127="Moderate",3,2))))</f>
        <v>5</v>
      </c>
    </row>
    <row r="128" spans="1:27" ht="82.5" customHeight="1" x14ac:dyDescent="0.25">
      <c r="A128" s="222" t="s">
        <v>1711</v>
      </c>
      <c r="B128" s="221" t="s">
        <v>279</v>
      </c>
      <c r="C128" s="221" t="s">
        <v>280</v>
      </c>
      <c r="D128" s="214" t="s">
        <v>363</v>
      </c>
      <c r="E128" s="214" t="s">
        <v>1712</v>
      </c>
      <c r="F128" s="239" t="s">
        <v>1713</v>
      </c>
      <c r="G128" s="239" t="s">
        <v>1714</v>
      </c>
      <c r="H128" s="214" t="s">
        <v>1715</v>
      </c>
      <c r="I128" s="68"/>
      <c r="J128" s="77"/>
      <c r="K128" s="214" t="s">
        <v>1716</v>
      </c>
      <c r="L128" s="60"/>
      <c r="M128" s="60" t="s">
        <v>155</v>
      </c>
      <c r="N128" s="60" t="s">
        <v>226</v>
      </c>
      <c r="O128" s="60" t="s">
        <v>227</v>
      </c>
      <c r="P128" s="243"/>
      <c r="Q128" s="69" t="s">
        <v>1294</v>
      </c>
      <c r="R128" s="69" t="s">
        <v>1717</v>
      </c>
      <c r="S128" s="214" t="s">
        <v>1718</v>
      </c>
      <c r="T128" s="239" t="s">
        <v>1719</v>
      </c>
      <c r="U128" s="214" t="s">
        <v>1720</v>
      </c>
      <c r="V128" s="214" t="s">
        <v>1721</v>
      </c>
      <c r="W128" s="195"/>
      <c r="X128" s="195"/>
      <c r="Y128" s="195"/>
      <c r="Z128" s="195"/>
      <c r="AA128" s="244">
        <f>IF(OR(J128="Fail",ISBLANK(J128)),INDEX('Issue Code Table'!C:C,MATCH(N:N,'Issue Code Table'!A:A,0)),IF(M128="Critical",6,IF(M128="Significant",5,IF(M128="Moderate",3,2))))</f>
        <v>5</v>
      </c>
    </row>
    <row r="129" spans="1:27" ht="82.5" customHeight="1" x14ac:dyDescent="0.25">
      <c r="A129" s="222" t="s">
        <v>1722</v>
      </c>
      <c r="B129" s="221" t="s">
        <v>279</v>
      </c>
      <c r="C129" s="221" t="s">
        <v>280</v>
      </c>
      <c r="D129" s="214" t="s">
        <v>363</v>
      </c>
      <c r="E129" s="214" t="s">
        <v>1723</v>
      </c>
      <c r="F129" s="239" t="s">
        <v>1724</v>
      </c>
      <c r="G129" s="239" t="s">
        <v>1725</v>
      </c>
      <c r="H129" s="214" t="s">
        <v>1726</v>
      </c>
      <c r="I129" s="68"/>
      <c r="J129" s="77"/>
      <c r="K129" s="214" t="s">
        <v>1727</v>
      </c>
      <c r="L129" s="60"/>
      <c r="M129" s="60" t="s">
        <v>155</v>
      </c>
      <c r="N129" s="60" t="s">
        <v>226</v>
      </c>
      <c r="O129" s="60" t="s">
        <v>227</v>
      </c>
      <c r="P129" s="243"/>
      <c r="Q129" s="69" t="s">
        <v>1294</v>
      </c>
      <c r="R129" s="69" t="s">
        <v>1728</v>
      </c>
      <c r="S129" s="214" t="s">
        <v>1729</v>
      </c>
      <c r="T129" s="239" t="s">
        <v>1730</v>
      </c>
      <c r="U129" s="214" t="s">
        <v>1731</v>
      </c>
      <c r="V129" s="214" t="s">
        <v>1732</v>
      </c>
      <c r="W129" s="195"/>
      <c r="X129" s="195"/>
      <c r="Y129" s="195"/>
      <c r="Z129" s="195"/>
      <c r="AA129" s="244">
        <f>IF(OR(J129="Fail",ISBLANK(J129)),INDEX('Issue Code Table'!C:C,MATCH(N:N,'Issue Code Table'!A:A,0)),IF(M129="Critical",6,IF(M129="Significant",5,IF(M129="Moderate",3,2))))</f>
        <v>5</v>
      </c>
    </row>
    <row r="130" spans="1:27" ht="82.5" customHeight="1" x14ac:dyDescent="0.25">
      <c r="A130" s="222" t="s">
        <v>1733</v>
      </c>
      <c r="B130" s="221" t="s">
        <v>279</v>
      </c>
      <c r="C130" s="221" t="s">
        <v>280</v>
      </c>
      <c r="D130" s="214" t="s">
        <v>363</v>
      </c>
      <c r="E130" s="214" t="s">
        <v>1734</v>
      </c>
      <c r="F130" s="239" t="s">
        <v>1735</v>
      </c>
      <c r="G130" s="239" t="s">
        <v>1736</v>
      </c>
      <c r="H130" s="214" t="s">
        <v>1737</v>
      </c>
      <c r="I130" s="68"/>
      <c r="J130" s="77"/>
      <c r="K130" s="214" t="s">
        <v>1738</v>
      </c>
      <c r="L130" s="60"/>
      <c r="M130" s="60" t="s">
        <v>155</v>
      </c>
      <c r="N130" s="60" t="s">
        <v>226</v>
      </c>
      <c r="O130" s="60" t="s">
        <v>227</v>
      </c>
      <c r="P130" s="243"/>
      <c r="Q130" s="69" t="s">
        <v>1294</v>
      </c>
      <c r="R130" s="69" t="s">
        <v>1739</v>
      </c>
      <c r="S130" s="214" t="s">
        <v>1740</v>
      </c>
      <c r="T130" s="239" t="s">
        <v>1741</v>
      </c>
      <c r="U130" s="214" t="s">
        <v>1742</v>
      </c>
      <c r="V130" s="214" t="s">
        <v>1743</v>
      </c>
      <c r="W130" s="195"/>
      <c r="X130" s="195"/>
      <c r="Y130" s="195"/>
      <c r="Z130" s="195"/>
      <c r="AA130" s="244">
        <f>IF(OR(J130="Fail",ISBLANK(J130)),INDEX('Issue Code Table'!C:C,MATCH(N:N,'Issue Code Table'!A:A,0)),IF(M130="Critical",6,IF(M130="Significant",5,IF(M130="Moderate",3,2))))</f>
        <v>5</v>
      </c>
    </row>
    <row r="131" spans="1:27" ht="82.5" customHeight="1" x14ac:dyDescent="0.25">
      <c r="A131" s="222" t="s">
        <v>1744</v>
      </c>
      <c r="B131" s="221" t="s">
        <v>279</v>
      </c>
      <c r="C131" s="221" t="s">
        <v>280</v>
      </c>
      <c r="D131" s="214" t="s">
        <v>363</v>
      </c>
      <c r="E131" s="214" t="s">
        <v>1745</v>
      </c>
      <c r="F131" s="239" t="s">
        <v>1746</v>
      </c>
      <c r="G131" s="239" t="s">
        <v>1747</v>
      </c>
      <c r="H131" s="214" t="s">
        <v>1748</v>
      </c>
      <c r="I131" s="68"/>
      <c r="J131" s="77"/>
      <c r="K131" s="214" t="s">
        <v>1749</v>
      </c>
      <c r="L131" s="60"/>
      <c r="M131" s="60" t="s">
        <v>155</v>
      </c>
      <c r="N131" s="60" t="s">
        <v>226</v>
      </c>
      <c r="O131" s="60" t="s">
        <v>227</v>
      </c>
      <c r="P131" s="243"/>
      <c r="Q131" s="69" t="s">
        <v>1294</v>
      </c>
      <c r="R131" s="69" t="s">
        <v>1750</v>
      </c>
      <c r="S131" s="214" t="s">
        <v>1751</v>
      </c>
      <c r="T131" s="239" t="s">
        <v>1752</v>
      </c>
      <c r="U131" s="214" t="s">
        <v>1753</v>
      </c>
      <c r="V131" s="214" t="s">
        <v>1754</v>
      </c>
      <c r="W131" s="195"/>
      <c r="X131" s="195"/>
      <c r="Y131" s="195"/>
      <c r="Z131" s="195"/>
      <c r="AA131" s="244">
        <f>IF(OR(J131="Fail",ISBLANK(J131)),INDEX('Issue Code Table'!C:C,MATCH(N:N,'Issue Code Table'!A:A,0)),IF(M131="Critical",6,IF(M131="Significant",5,IF(M131="Moderate",3,2))))</f>
        <v>5</v>
      </c>
    </row>
    <row r="132" spans="1:27" ht="82.5" customHeight="1" x14ac:dyDescent="0.25">
      <c r="A132" s="222" t="s">
        <v>1755</v>
      </c>
      <c r="B132" s="221" t="s">
        <v>279</v>
      </c>
      <c r="C132" s="221" t="s">
        <v>280</v>
      </c>
      <c r="D132" s="214" t="s">
        <v>363</v>
      </c>
      <c r="E132" s="214" t="s">
        <v>1756</v>
      </c>
      <c r="F132" s="239" t="s">
        <v>1757</v>
      </c>
      <c r="G132" s="239" t="s">
        <v>1758</v>
      </c>
      <c r="H132" s="214" t="s">
        <v>1759</v>
      </c>
      <c r="I132" s="68"/>
      <c r="J132" s="77"/>
      <c r="K132" s="214" t="s">
        <v>1760</v>
      </c>
      <c r="L132" s="60"/>
      <c r="M132" s="60" t="s">
        <v>155</v>
      </c>
      <c r="N132" s="60" t="s">
        <v>226</v>
      </c>
      <c r="O132" s="60" t="s">
        <v>227</v>
      </c>
      <c r="P132" s="243"/>
      <c r="Q132" s="69" t="s">
        <v>1294</v>
      </c>
      <c r="R132" s="69" t="s">
        <v>1761</v>
      </c>
      <c r="S132" s="214" t="s">
        <v>1762</v>
      </c>
      <c r="T132" s="239" t="s">
        <v>1763</v>
      </c>
      <c r="U132" s="214" t="s">
        <v>1764</v>
      </c>
      <c r="V132" s="214" t="s">
        <v>1765</v>
      </c>
      <c r="W132" s="195"/>
      <c r="X132" s="195"/>
      <c r="Y132" s="195"/>
      <c r="Z132" s="195"/>
      <c r="AA132" s="244">
        <f>IF(OR(J132="Fail",ISBLANK(J132)),INDEX('Issue Code Table'!C:C,MATCH(N:N,'Issue Code Table'!A:A,0)),IF(M132="Critical",6,IF(M132="Significant",5,IF(M132="Moderate",3,2))))</f>
        <v>5</v>
      </c>
    </row>
    <row r="133" spans="1:27" ht="82.5" customHeight="1" x14ac:dyDescent="0.25">
      <c r="A133" s="222" t="s">
        <v>1766</v>
      </c>
      <c r="B133" s="221" t="s">
        <v>279</v>
      </c>
      <c r="C133" s="221" t="s">
        <v>280</v>
      </c>
      <c r="D133" s="214" t="s">
        <v>363</v>
      </c>
      <c r="E133" s="214" t="s">
        <v>1767</v>
      </c>
      <c r="F133" s="239" t="s">
        <v>1768</v>
      </c>
      <c r="G133" s="239" t="s">
        <v>1769</v>
      </c>
      <c r="H133" s="214" t="s">
        <v>1770</v>
      </c>
      <c r="I133" s="68"/>
      <c r="J133" s="77"/>
      <c r="K133" s="214" t="s">
        <v>1771</v>
      </c>
      <c r="L133" s="60"/>
      <c r="M133" s="60" t="s">
        <v>155</v>
      </c>
      <c r="N133" s="60" t="s">
        <v>226</v>
      </c>
      <c r="O133" s="60" t="s">
        <v>227</v>
      </c>
      <c r="P133" s="243"/>
      <c r="Q133" s="69" t="s">
        <v>1294</v>
      </c>
      <c r="R133" s="69" t="s">
        <v>1772</v>
      </c>
      <c r="S133" s="214" t="s">
        <v>1773</v>
      </c>
      <c r="T133" s="239" t="s">
        <v>1774</v>
      </c>
      <c r="U133" s="214" t="s">
        <v>1775</v>
      </c>
      <c r="V133" s="214" t="s">
        <v>1776</v>
      </c>
      <c r="W133" s="195"/>
      <c r="X133" s="195"/>
      <c r="Y133" s="195"/>
      <c r="Z133" s="195"/>
      <c r="AA133" s="244">
        <f>IF(OR(J133="Fail",ISBLANK(J133)),INDEX('Issue Code Table'!C:C,MATCH(N:N,'Issue Code Table'!A:A,0)),IF(M133="Critical",6,IF(M133="Significant",5,IF(M133="Moderate",3,2))))</f>
        <v>5</v>
      </c>
    </row>
    <row r="134" spans="1:27" ht="82.5" customHeight="1" x14ac:dyDescent="0.25">
      <c r="A134" s="222" t="s">
        <v>1777</v>
      </c>
      <c r="B134" s="221" t="s">
        <v>279</v>
      </c>
      <c r="C134" s="221" t="s">
        <v>280</v>
      </c>
      <c r="D134" s="214" t="s">
        <v>363</v>
      </c>
      <c r="E134" s="214" t="s">
        <v>1778</v>
      </c>
      <c r="F134" s="239" t="s">
        <v>1779</v>
      </c>
      <c r="G134" s="239" t="s">
        <v>1780</v>
      </c>
      <c r="H134" s="214" t="s">
        <v>1781</v>
      </c>
      <c r="I134" s="68"/>
      <c r="J134" s="77"/>
      <c r="K134" s="214" t="s">
        <v>1782</v>
      </c>
      <c r="L134" s="60"/>
      <c r="M134" s="60" t="s">
        <v>155</v>
      </c>
      <c r="N134" s="60" t="s">
        <v>226</v>
      </c>
      <c r="O134" s="60" t="s">
        <v>227</v>
      </c>
      <c r="P134" s="243"/>
      <c r="Q134" s="69" t="s">
        <v>1783</v>
      </c>
      <c r="R134" s="69" t="s">
        <v>1784</v>
      </c>
      <c r="S134" s="214" t="s">
        <v>1785</v>
      </c>
      <c r="T134" s="239" t="s">
        <v>1786</v>
      </c>
      <c r="U134" s="214" t="s">
        <v>1787</v>
      </c>
      <c r="V134" s="214" t="s">
        <v>1788</v>
      </c>
      <c r="W134" s="195"/>
      <c r="X134" s="195"/>
      <c r="Y134" s="195"/>
      <c r="Z134" s="195"/>
      <c r="AA134" s="244">
        <f>IF(OR(J134="Fail",ISBLANK(J134)),INDEX('Issue Code Table'!C:C,MATCH(N:N,'Issue Code Table'!A:A,0)),IF(M134="Critical",6,IF(M134="Significant",5,IF(M134="Moderate",3,2))))</f>
        <v>5</v>
      </c>
    </row>
    <row r="135" spans="1:27" ht="82.5" customHeight="1" x14ac:dyDescent="0.25">
      <c r="A135" s="222" t="s">
        <v>1789</v>
      </c>
      <c r="B135" s="221" t="s">
        <v>279</v>
      </c>
      <c r="C135" s="221" t="s">
        <v>280</v>
      </c>
      <c r="D135" s="214" t="s">
        <v>363</v>
      </c>
      <c r="E135" s="214" t="s">
        <v>1790</v>
      </c>
      <c r="F135" s="239" t="s">
        <v>1791</v>
      </c>
      <c r="G135" s="239" t="s">
        <v>1792</v>
      </c>
      <c r="H135" s="214" t="s">
        <v>1793</v>
      </c>
      <c r="I135" s="68"/>
      <c r="J135" s="77"/>
      <c r="K135" s="214" t="s">
        <v>1794</v>
      </c>
      <c r="L135" s="60"/>
      <c r="M135" s="60" t="s">
        <v>155</v>
      </c>
      <c r="N135" s="60" t="s">
        <v>226</v>
      </c>
      <c r="O135" s="60" t="s">
        <v>227</v>
      </c>
      <c r="P135" s="243"/>
      <c r="Q135" s="69" t="s">
        <v>1783</v>
      </c>
      <c r="R135" s="69" t="s">
        <v>1795</v>
      </c>
      <c r="S135" s="214" t="s">
        <v>1796</v>
      </c>
      <c r="T135" s="239" t="s">
        <v>1797</v>
      </c>
      <c r="U135" s="214" t="s">
        <v>1798</v>
      </c>
      <c r="V135" s="214" t="s">
        <v>1799</v>
      </c>
      <c r="W135" s="195"/>
      <c r="X135" s="195"/>
      <c r="Y135" s="195"/>
      <c r="Z135" s="195"/>
      <c r="AA135" s="244">
        <f>IF(OR(J135="Fail",ISBLANK(J135)),INDEX('Issue Code Table'!C:C,MATCH(N:N,'Issue Code Table'!A:A,0)),IF(M135="Critical",6,IF(M135="Significant",5,IF(M135="Moderate",3,2))))</f>
        <v>5</v>
      </c>
    </row>
    <row r="136" spans="1:27" ht="82.5" customHeight="1" x14ac:dyDescent="0.25">
      <c r="A136" s="222" t="s">
        <v>1800</v>
      </c>
      <c r="B136" s="221" t="s">
        <v>279</v>
      </c>
      <c r="C136" s="221" t="s">
        <v>280</v>
      </c>
      <c r="D136" s="214" t="s">
        <v>363</v>
      </c>
      <c r="E136" s="214" t="s">
        <v>1801</v>
      </c>
      <c r="F136" s="239" t="s">
        <v>1802</v>
      </c>
      <c r="G136" s="239" t="s">
        <v>1803</v>
      </c>
      <c r="H136" s="214" t="s">
        <v>1804</v>
      </c>
      <c r="I136" s="68"/>
      <c r="J136" s="77"/>
      <c r="K136" s="214" t="s">
        <v>1805</v>
      </c>
      <c r="L136" s="60"/>
      <c r="M136" s="60" t="s">
        <v>155</v>
      </c>
      <c r="N136" s="60" t="s">
        <v>226</v>
      </c>
      <c r="O136" s="60" t="s">
        <v>227</v>
      </c>
      <c r="P136" s="243"/>
      <c r="Q136" s="69" t="s">
        <v>1783</v>
      </c>
      <c r="R136" s="69" t="s">
        <v>1806</v>
      </c>
      <c r="S136" s="214" t="s">
        <v>1807</v>
      </c>
      <c r="T136" s="239" t="s">
        <v>1808</v>
      </c>
      <c r="U136" s="214" t="s">
        <v>1809</v>
      </c>
      <c r="V136" s="214" t="s">
        <v>1810</v>
      </c>
      <c r="W136" s="195"/>
      <c r="X136" s="195"/>
      <c r="Y136" s="195"/>
      <c r="Z136" s="195"/>
      <c r="AA136" s="244">
        <f>IF(OR(J136="Fail",ISBLANK(J136)),INDEX('Issue Code Table'!C:C,MATCH(N:N,'Issue Code Table'!A:A,0)),IF(M136="Critical",6,IF(M136="Significant",5,IF(M136="Moderate",3,2))))</f>
        <v>5</v>
      </c>
    </row>
    <row r="137" spans="1:27" ht="82.5" customHeight="1" x14ac:dyDescent="0.25">
      <c r="A137" s="222" t="s">
        <v>1811</v>
      </c>
      <c r="B137" s="221" t="s">
        <v>279</v>
      </c>
      <c r="C137" s="221" t="s">
        <v>280</v>
      </c>
      <c r="D137" s="214" t="s">
        <v>363</v>
      </c>
      <c r="E137" s="214" t="s">
        <v>1812</v>
      </c>
      <c r="F137" s="239" t="s">
        <v>1813</v>
      </c>
      <c r="G137" s="239" t="s">
        <v>1814</v>
      </c>
      <c r="H137" s="214" t="s">
        <v>1815</v>
      </c>
      <c r="I137" s="68"/>
      <c r="J137" s="77"/>
      <c r="K137" s="214" t="s">
        <v>1816</v>
      </c>
      <c r="L137" s="60"/>
      <c r="M137" s="60" t="s">
        <v>155</v>
      </c>
      <c r="N137" s="60" t="s">
        <v>226</v>
      </c>
      <c r="O137" s="60" t="s">
        <v>227</v>
      </c>
      <c r="P137" s="243"/>
      <c r="Q137" s="69" t="s">
        <v>1783</v>
      </c>
      <c r="R137" s="69" t="s">
        <v>1817</v>
      </c>
      <c r="S137" s="214" t="s">
        <v>1818</v>
      </c>
      <c r="T137" s="239" t="s">
        <v>1819</v>
      </c>
      <c r="U137" s="214" t="s">
        <v>1820</v>
      </c>
      <c r="V137" s="214" t="s">
        <v>1821</v>
      </c>
      <c r="W137" s="195"/>
      <c r="X137" s="195"/>
      <c r="Y137" s="195"/>
      <c r="Z137" s="195"/>
      <c r="AA137" s="244">
        <f>IF(OR(J137="Fail",ISBLANK(J137)),INDEX('Issue Code Table'!C:C,MATCH(N:N,'Issue Code Table'!A:A,0)),IF(M137="Critical",6,IF(M137="Significant",5,IF(M137="Moderate",3,2))))</f>
        <v>5</v>
      </c>
    </row>
    <row r="138" spans="1:27" ht="82.5" customHeight="1" x14ac:dyDescent="0.25">
      <c r="A138" s="222" t="s">
        <v>1822</v>
      </c>
      <c r="B138" s="221" t="s">
        <v>279</v>
      </c>
      <c r="C138" s="221" t="s">
        <v>280</v>
      </c>
      <c r="D138" s="214" t="s">
        <v>363</v>
      </c>
      <c r="E138" s="214" t="s">
        <v>1823</v>
      </c>
      <c r="F138" s="239" t="s">
        <v>1824</v>
      </c>
      <c r="G138" s="239" t="s">
        <v>1825</v>
      </c>
      <c r="H138" s="214" t="s">
        <v>1826</v>
      </c>
      <c r="I138" s="68"/>
      <c r="J138" s="77"/>
      <c r="K138" s="214" t="s">
        <v>1827</v>
      </c>
      <c r="L138" s="60"/>
      <c r="M138" s="60" t="s">
        <v>155</v>
      </c>
      <c r="N138" s="60" t="s">
        <v>226</v>
      </c>
      <c r="O138" s="60" t="s">
        <v>227</v>
      </c>
      <c r="P138" s="243"/>
      <c r="Q138" s="69" t="s">
        <v>1783</v>
      </c>
      <c r="R138" s="69" t="s">
        <v>1828</v>
      </c>
      <c r="S138" s="214" t="s">
        <v>1829</v>
      </c>
      <c r="T138" s="239" t="s">
        <v>1830</v>
      </c>
      <c r="U138" s="214" t="s">
        <v>1831</v>
      </c>
      <c r="V138" s="214" t="s">
        <v>1832</v>
      </c>
      <c r="W138" s="195"/>
      <c r="X138" s="195"/>
      <c r="Y138" s="195"/>
      <c r="Z138" s="195"/>
      <c r="AA138" s="244">
        <f>IF(OR(J138="Fail",ISBLANK(J138)),INDEX('Issue Code Table'!C:C,MATCH(N:N,'Issue Code Table'!A:A,0)),IF(M138="Critical",6,IF(M138="Significant",5,IF(M138="Moderate",3,2))))</f>
        <v>5</v>
      </c>
    </row>
    <row r="139" spans="1:27" ht="82.5" customHeight="1" x14ac:dyDescent="0.25">
      <c r="A139" s="222" t="s">
        <v>1833</v>
      </c>
      <c r="B139" s="221" t="s">
        <v>279</v>
      </c>
      <c r="C139" s="221" t="s">
        <v>280</v>
      </c>
      <c r="D139" s="214" t="s">
        <v>363</v>
      </c>
      <c r="E139" s="214" t="s">
        <v>1834</v>
      </c>
      <c r="F139" s="239" t="s">
        <v>1835</v>
      </c>
      <c r="G139" s="239" t="s">
        <v>1836</v>
      </c>
      <c r="H139" s="214" t="s">
        <v>1837</v>
      </c>
      <c r="I139" s="68"/>
      <c r="J139" s="77"/>
      <c r="K139" s="214" t="s">
        <v>1838</v>
      </c>
      <c r="L139" s="60"/>
      <c r="M139" s="60" t="s">
        <v>155</v>
      </c>
      <c r="N139" s="60" t="s">
        <v>226</v>
      </c>
      <c r="O139" s="60" t="s">
        <v>227</v>
      </c>
      <c r="P139" s="243"/>
      <c r="Q139" s="69" t="s">
        <v>1783</v>
      </c>
      <c r="R139" s="69" t="s">
        <v>1839</v>
      </c>
      <c r="S139" s="214" t="s">
        <v>1840</v>
      </c>
      <c r="T139" s="239" t="s">
        <v>1841</v>
      </c>
      <c r="U139" s="214" t="s">
        <v>1842</v>
      </c>
      <c r="V139" s="214" t="s">
        <v>1843</v>
      </c>
      <c r="W139" s="195"/>
      <c r="X139" s="195"/>
      <c r="Y139" s="195"/>
      <c r="Z139" s="195"/>
      <c r="AA139" s="244">
        <f>IF(OR(J139="Fail",ISBLANK(J139)),INDEX('Issue Code Table'!C:C,MATCH(N:N,'Issue Code Table'!A:A,0)),IF(M139="Critical",6,IF(M139="Significant",5,IF(M139="Moderate",3,2))))</f>
        <v>5</v>
      </c>
    </row>
    <row r="140" spans="1:27" ht="82.5" customHeight="1" x14ac:dyDescent="0.25">
      <c r="A140" s="222" t="s">
        <v>1844</v>
      </c>
      <c r="B140" s="221" t="s">
        <v>279</v>
      </c>
      <c r="C140" s="221" t="s">
        <v>280</v>
      </c>
      <c r="D140" s="214" t="s">
        <v>363</v>
      </c>
      <c r="E140" s="214" t="s">
        <v>1778</v>
      </c>
      <c r="F140" s="239" t="s">
        <v>1845</v>
      </c>
      <c r="G140" s="239" t="s">
        <v>1846</v>
      </c>
      <c r="H140" s="214" t="s">
        <v>1781</v>
      </c>
      <c r="I140" s="68"/>
      <c r="J140" s="77"/>
      <c r="K140" s="214" t="s">
        <v>1782</v>
      </c>
      <c r="L140" s="60"/>
      <c r="M140" s="60" t="s">
        <v>155</v>
      </c>
      <c r="N140" s="60" t="s">
        <v>226</v>
      </c>
      <c r="O140" s="60" t="s">
        <v>227</v>
      </c>
      <c r="P140" s="243"/>
      <c r="Q140" s="69" t="s">
        <v>1783</v>
      </c>
      <c r="R140" s="69" t="s">
        <v>1847</v>
      </c>
      <c r="S140" s="214" t="s">
        <v>1848</v>
      </c>
      <c r="T140" s="239" t="s">
        <v>1849</v>
      </c>
      <c r="U140" s="214" t="s">
        <v>1850</v>
      </c>
      <c r="V140" s="214" t="s">
        <v>1788</v>
      </c>
      <c r="W140" s="195"/>
      <c r="X140" s="195"/>
      <c r="Y140" s="195"/>
      <c r="Z140" s="195"/>
      <c r="AA140" s="244">
        <f>IF(OR(J140="Fail",ISBLANK(J140)),INDEX('Issue Code Table'!C:C,MATCH(N:N,'Issue Code Table'!A:A,0)),IF(M140="Critical",6,IF(M140="Significant",5,IF(M140="Moderate",3,2))))</f>
        <v>5</v>
      </c>
    </row>
    <row r="141" spans="1:27" ht="82.5" customHeight="1" x14ac:dyDescent="0.25">
      <c r="A141" s="222" t="s">
        <v>1851</v>
      </c>
      <c r="B141" s="221" t="s">
        <v>279</v>
      </c>
      <c r="C141" s="221" t="s">
        <v>280</v>
      </c>
      <c r="D141" s="214" t="s">
        <v>363</v>
      </c>
      <c r="E141" s="214" t="s">
        <v>1790</v>
      </c>
      <c r="F141" s="239" t="s">
        <v>1852</v>
      </c>
      <c r="G141" s="239" t="s">
        <v>1853</v>
      </c>
      <c r="H141" s="214" t="s">
        <v>1793</v>
      </c>
      <c r="I141" s="68"/>
      <c r="J141" s="77"/>
      <c r="K141" s="214" t="s">
        <v>1794</v>
      </c>
      <c r="L141" s="60"/>
      <c r="M141" s="60" t="s">
        <v>155</v>
      </c>
      <c r="N141" s="60" t="s">
        <v>226</v>
      </c>
      <c r="O141" s="60" t="s">
        <v>227</v>
      </c>
      <c r="P141" s="243"/>
      <c r="Q141" s="69" t="s">
        <v>1783</v>
      </c>
      <c r="R141" s="69" t="s">
        <v>1854</v>
      </c>
      <c r="S141" s="214" t="s">
        <v>1855</v>
      </c>
      <c r="T141" s="239" t="s">
        <v>1856</v>
      </c>
      <c r="U141" s="214" t="s">
        <v>1857</v>
      </c>
      <c r="V141" s="214" t="s">
        <v>1799</v>
      </c>
      <c r="W141" s="195"/>
      <c r="X141" s="195"/>
      <c r="Y141" s="195"/>
      <c r="Z141" s="195"/>
      <c r="AA141" s="244">
        <f>IF(OR(J141="Fail",ISBLANK(J141)),INDEX('Issue Code Table'!C:C,MATCH(N:N,'Issue Code Table'!A:A,0)),IF(M141="Critical",6,IF(M141="Significant",5,IF(M141="Moderate",3,2))))</f>
        <v>5</v>
      </c>
    </row>
    <row r="142" spans="1:27" ht="82.5" customHeight="1" x14ac:dyDescent="0.25">
      <c r="A142" s="222" t="s">
        <v>1858</v>
      </c>
      <c r="B142" s="221" t="s">
        <v>279</v>
      </c>
      <c r="C142" s="221" t="s">
        <v>280</v>
      </c>
      <c r="D142" s="214" t="s">
        <v>363</v>
      </c>
      <c r="E142" s="214" t="s">
        <v>1801</v>
      </c>
      <c r="F142" s="239" t="s">
        <v>1859</v>
      </c>
      <c r="G142" s="239" t="s">
        <v>1860</v>
      </c>
      <c r="H142" s="214" t="s">
        <v>1804</v>
      </c>
      <c r="I142" s="68"/>
      <c r="J142" s="77"/>
      <c r="K142" s="214" t="s">
        <v>1805</v>
      </c>
      <c r="L142" s="60"/>
      <c r="M142" s="60" t="s">
        <v>155</v>
      </c>
      <c r="N142" s="60" t="s">
        <v>226</v>
      </c>
      <c r="O142" s="60" t="s">
        <v>227</v>
      </c>
      <c r="P142" s="243"/>
      <c r="Q142" s="69" t="s">
        <v>1783</v>
      </c>
      <c r="R142" s="69" t="s">
        <v>1861</v>
      </c>
      <c r="S142" s="214" t="s">
        <v>1862</v>
      </c>
      <c r="T142" s="239" t="s">
        <v>1863</v>
      </c>
      <c r="U142" s="214" t="s">
        <v>1864</v>
      </c>
      <c r="V142" s="214" t="s">
        <v>1810</v>
      </c>
      <c r="W142" s="195"/>
      <c r="X142" s="195"/>
      <c r="Y142" s="195"/>
      <c r="Z142" s="195"/>
      <c r="AA142" s="244">
        <f>IF(OR(J142="Fail",ISBLANK(J142)),INDEX('Issue Code Table'!C:C,MATCH(N:N,'Issue Code Table'!A:A,0)),IF(M142="Critical",6,IF(M142="Significant",5,IF(M142="Moderate",3,2))))</f>
        <v>5</v>
      </c>
    </row>
    <row r="143" spans="1:27" ht="82.5" customHeight="1" x14ac:dyDescent="0.25">
      <c r="A143" s="222" t="s">
        <v>1865</v>
      </c>
      <c r="B143" s="221" t="s">
        <v>279</v>
      </c>
      <c r="C143" s="221" t="s">
        <v>280</v>
      </c>
      <c r="D143" s="214" t="s">
        <v>363</v>
      </c>
      <c r="E143" s="214" t="s">
        <v>1866</v>
      </c>
      <c r="F143" s="239" t="s">
        <v>1867</v>
      </c>
      <c r="G143" s="239" t="s">
        <v>1868</v>
      </c>
      <c r="H143" s="220" t="s">
        <v>1869</v>
      </c>
      <c r="I143" s="68"/>
      <c r="J143" s="77"/>
      <c r="K143" s="220" t="s">
        <v>1870</v>
      </c>
      <c r="L143" s="60"/>
      <c r="M143" s="60" t="s">
        <v>155</v>
      </c>
      <c r="N143" s="60" t="s">
        <v>226</v>
      </c>
      <c r="O143" s="60" t="s">
        <v>227</v>
      </c>
      <c r="P143" s="243"/>
      <c r="Q143" s="69" t="s">
        <v>1871</v>
      </c>
      <c r="R143" s="69" t="s">
        <v>1872</v>
      </c>
      <c r="S143" s="214" t="s">
        <v>1873</v>
      </c>
      <c r="T143" s="239" t="s">
        <v>1874</v>
      </c>
      <c r="U143" s="214" t="s">
        <v>1875</v>
      </c>
      <c r="V143" s="220" t="s">
        <v>1876</v>
      </c>
      <c r="W143" s="195"/>
      <c r="X143" s="195"/>
      <c r="Y143" s="195"/>
      <c r="Z143" s="195"/>
      <c r="AA143" s="244">
        <f>IF(OR(J143="Fail",ISBLANK(J143)),INDEX('Issue Code Table'!C:C,MATCH(N:N,'Issue Code Table'!A:A,0)),IF(M143="Critical",6,IF(M143="Significant",5,IF(M143="Moderate",3,2))))</f>
        <v>5</v>
      </c>
    </row>
    <row r="144" spans="1:27" ht="82.5" customHeight="1" x14ac:dyDescent="0.25">
      <c r="A144" s="222" t="s">
        <v>1877</v>
      </c>
      <c r="B144" s="221" t="s">
        <v>1878</v>
      </c>
      <c r="C144" s="221" t="s">
        <v>1879</v>
      </c>
      <c r="D144" s="214" t="s">
        <v>363</v>
      </c>
      <c r="E144" s="214" t="s">
        <v>1880</v>
      </c>
      <c r="F144" s="239" t="s">
        <v>1881</v>
      </c>
      <c r="G144" s="239" t="s">
        <v>1882</v>
      </c>
      <c r="H144" s="214" t="s">
        <v>1883</v>
      </c>
      <c r="I144" s="68"/>
      <c r="J144" s="77"/>
      <c r="K144" s="68" t="s">
        <v>1884</v>
      </c>
      <c r="L144" s="60"/>
      <c r="M144" s="60" t="s">
        <v>155</v>
      </c>
      <c r="N144" s="60" t="s">
        <v>429</v>
      </c>
      <c r="O144" s="60" t="s">
        <v>430</v>
      </c>
      <c r="P144" s="243"/>
      <c r="Q144" s="69" t="s">
        <v>1871</v>
      </c>
      <c r="R144" s="69" t="s">
        <v>1885</v>
      </c>
      <c r="S144" s="214" t="s">
        <v>1886</v>
      </c>
      <c r="T144" s="239" t="s">
        <v>1887</v>
      </c>
      <c r="U144" s="214" t="s">
        <v>1888</v>
      </c>
      <c r="V144" s="239" t="s">
        <v>1889</v>
      </c>
      <c r="W144" s="195"/>
      <c r="X144" s="195"/>
      <c r="Y144" s="195"/>
      <c r="Z144" s="195"/>
      <c r="AA144" s="244">
        <f>IF(OR(J144="Fail",ISBLANK(J144)),INDEX('Issue Code Table'!C:C,MATCH(N:N,'Issue Code Table'!A:A,0)),IF(M144="Critical",6,IF(M144="Significant",5,IF(M144="Moderate",3,2))))</f>
        <v>5</v>
      </c>
    </row>
    <row r="145" spans="1:27" ht="82.5" customHeight="1" x14ac:dyDescent="0.25">
      <c r="A145" s="222" t="s">
        <v>1890</v>
      </c>
      <c r="B145" s="221" t="s">
        <v>422</v>
      </c>
      <c r="C145" s="221" t="s">
        <v>423</v>
      </c>
      <c r="D145" s="214" t="s">
        <v>363</v>
      </c>
      <c r="E145" s="214" t="s">
        <v>1891</v>
      </c>
      <c r="F145" s="239" t="s">
        <v>1892</v>
      </c>
      <c r="G145" s="239" t="s">
        <v>1893</v>
      </c>
      <c r="H145" s="214" t="s">
        <v>1894</v>
      </c>
      <c r="I145" s="68"/>
      <c r="J145" s="77"/>
      <c r="K145" s="68" t="s">
        <v>1895</v>
      </c>
      <c r="L145" s="60"/>
      <c r="M145" s="73" t="s">
        <v>155</v>
      </c>
      <c r="N145" s="74" t="s">
        <v>236</v>
      </c>
      <c r="O145" s="74" t="s">
        <v>237</v>
      </c>
      <c r="P145" s="243"/>
      <c r="Q145" s="69" t="s">
        <v>1871</v>
      </c>
      <c r="R145" s="69" t="s">
        <v>1896</v>
      </c>
      <c r="S145" s="214" t="s">
        <v>1897</v>
      </c>
      <c r="T145" s="239" t="s">
        <v>1898</v>
      </c>
      <c r="U145" s="214" t="s">
        <v>1899</v>
      </c>
      <c r="V145" s="239" t="s">
        <v>1900</v>
      </c>
      <c r="W145" s="195"/>
      <c r="X145" s="195"/>
      <c r="Y145" s="195"/>
      <c r="Z145" s="195"/>
      <c r="AA145" s="244">
        <f>IF(OR(J145="Fail",ISBLANK(J145)),INDEX('Issue Code Table'!C:C,MATCH(N:N,'Issue Code Table'!A:A,0)),IF(M145="Critical",6,IF(M145="Significant",5,IF(M145="Moderate",3,2))))</f>
        <v>5</v>
      </c>
    </row>
    <row r="146" spans="1:27" ht="82.5" customHeight="1" x14ac:dyDescent="0.25">
      <c r="A146" s="222" t="s">
        <v>1901</v>
      </c>
      <c r="B146" s="221" t="s">
        <v>422</v>
      </c>
      <c r="C146" s="221" t="s">
        <v>423</v>
      </c>
      <c r="D146" s="214" t="s">
        <v>133</v>
      </c>
      <c r="E146" s="214" t="s">
        <v>1902</v>
      </c>
      <c r="F146" s="239" t="s">
        <v>1903</v>
      </c>
      <c r="G146" s="239" t="s">
        <v>1904</v>
      </c>
      <c r="H146" s="214" t="s">
        <v>1905</v>
      </c>
      <c r="I146" s="68"/>
      <c r="J146" s="77"/>
      <c r="K146" s="68" t="s">
        <v>1906</v>
      </c>
      <c r="L146" s="60"/>
      <c r="M146" s="60" t="s">
        <v>155</v>
      </c>
      <c r="N146" s="60" t="s">
        <v>1907</v>
      </c>
      <c r="O146" s="60" t="s">
        <v>1908</v>
      </c>
      <c r="P146" s="243"/>
      <c r="Q146" s="69" t="s">
        <v>1909</v>
      </c>
      <c r="R146" s="69" t="s">
        <v>1910</v>
      </c>
      <c r="S146" s="214" t="s">
        <v>1911</v>
      </c>
      <c r="T146" s="239" t="s">
        <v>1912</v>
      </c>
      <c r="U146" s="214" t="s">
        <v>1913</v>
      </c>
      <c r="V146" s="239" t="s">
        <v>1914</v>
      </c>
      <c r="W146" s="195"/>
      <c r="X146" s="195"/>
      <c r="Y146" s="195"/>
      <c r="Z146" s="195"/>
      <c r="AA146" s="244">
        <f>IF(OR(J146="Fail",ISBLANK(J146)),INDEX('Issue Code Table'!C:C,MATCH(N:N,'Issue Code Table'!A:A,0)),IF(M146="Critical",6,IF(M146="Significant",5,IF(M146="Moderate",3,2))))</f>
        <v>5</v>
      </c>
    </row>
    <row r="147" spans="1:27" ht="82.5" customHeight="1" x14ac:dyDescent="0.25">
      <c r="A147" s="222" t="s">
        <v>1915</v>
      </c>
      <c r="B147" s="221" t="s">
        <v>422</v>
      </c>
      <c r="C147" s="221" t="s">
        <v>423</v>
      </c>
      <c r="D147" s="214" t="s">
        <v>133</v>
      </c>
      <c r="E147" s="214" t="s">
        <v>1916</v>
      </c>
      <c r="F147" s="239" t="s">
        <v>1917</v>
      </c>
      <c r="G147" s="239" t="s">
        <v>1918</v>
      </c>
      <c r="H147" s="214" t="s">
        <v>1919</v>
      </c>
      <c r="I147" s="68"/>
      <c r="J147" s="77"/>
      <c r="K147" s="68" t="s">
        <v>1920</v>
      </c>
      <c r="L147" s="60"/>
      <c r="M147" s="60" t="s">
        <v>155</v>
      </c>
      <c r="N147" s="60" t="s">
        <v>1907</v>
      </c>
      <c r="O147" s="60" t="s">
        <v>1908</v>
      </c>
      <c r="P147" s="243"/>
      <c r="Q147" s="69" t="s">
        <v>1909</v>
      </c>
      <c r="R147" s="69" t="s">
        <v>1921</v>
      </c>
      <c r="S147" s="214" t="s">
        <v>1922</v>
      </c>
      <c r="T147" s="239" t="s">
        <v>1923</v>
      </c>
      <c r="U147" s="214" t="s">
        <v>1924</v>
      </c>
      <c r="V147" s="239" t="s">
        <v>1925</v>
      </c>
      <c r="W147" s="195"/>
      <c r="X147" s="195"/>
      <c r="Y147" s="195"/>
      <c r="Z147" s="195"/>
      <c r="AA147" s="244">
        <f>IF(OR(J147="Fail",ISBLANK(J147)),INDEX('Issue Code Table'!C:C,MATCH(N:N,'Issue Code Table'!A:A,0)),IF(M147="Critical",6,IF(M147="Significant",5,IF(M147="Moderate",3,2))))</f>
        <v>5</v>
      </c>
    </row>
    <row r="148" spans="1:27" ht="82.5" customHeight="1" x14ac:dyDescent="0.25">
      <c r="A148" s="222" t="s">
        <v>1926</v>
      </c>
      <c r="B148" s="221" t="s">
        <v>422</v>
      </c>
      <c r="C148" s="221" t="s">
        <v>423</v>
      </c>
      <c r="D148" s="214" t="s">
        <v>133</v>
      </c>
      <c r="E148" s="214" t="s">
        <v>1927</v>
      </c>
      <c r="F148" s="239" t="s">
        <v>1928</v>
      </c>
      <c r="G148" s="239" t="s">
        <v>1929</v>
      </c>
      <c r="H148" s="214" t="s">
        <v>1930</v>
      </c>
      <c r="I148" s="68"/>
      <c r="J148" s="77"/>
      <c r="K148" s="68" t="s">
        <v>1931</v>
      </c>
      <c r="L148" s="60"/>
      <c r="M148" s="60" t="s">
        <v>155</v>
      </c>
      <c r="N148" s="60" t="s">
        <v>1932</v>
      </c>
      <c r="O148" s="60" t="s">
        <v>1933</v>
      </c>
      <c r="P148" s="243"/>
      <c r="Q148" s="69" t="s">
        <v>1909</v>
      </c>
      <c r="R148" s="69" t="s">
        <v>1934</v>
      </c>
      <c r="S148" s="214" t="s">
        <v>1935</v>
      </c>
      <c r="T148" s="239" t="s">
        <v>1936</v>
      </c>
      <c r="U148" s="214" t="s">
        <v>1937</v>
      </c>
      <c r="V148" s="239" t="s">
        <v>1938</v>
      </c>
      <c r="W148" s="195"/>
      <c r="X148" s="195"/>
      <c r="Y148" s="195"/>
      <c r="Z148" s="195"/>
      <c r="AA148" s="244">
        <f>IF(OR(J148="Fail",ISBLANK(J148)),INDEX('Issue Code Table'!C:C,MATCH(N:N,'Issue Code Table'!A:A,0)),IF(M148="Critical",6,IF(M148="Significant",5,IF(M148="Moderate",3,2))))</f>
        <v>6</v>
      </c>
    </row>
    <row r="149" spans="1:27" ht="82.5" customHeight="1" x14ac:dyDescent="0.25">
      <c r="A149" s="222" t="s">
        <v>1939</v>
      </c>
      <c r="B149" s="221" t="s">
        <v>422</v>
      </c>
      <c r="C149" s="221" t="s">
        <v>423</v>
      </c>
      <c r="D149" s="214" t="s">
        <v>133</v>
      </c>
      <c r="E149" s="214" t="s">
        <v>1940</v>
      </c>
      <c r="F149" s="239" t="s">
        <v>1941</v>
      </c>
      <c r="G149" s="239" t="s">
        <v>1942</v>
      </c>
      <c r="H149" s="214" t="s">
        <v>1943</v>
      </c>
      <c r="I149" s="68"/>
      <c r="J149" s="77"/>
      <c r="K149" s="68" t="s">
        <v>1944</v>
      </c>
      <c r="L149" s="60"/>
      <c r="M149" s="60" t="s">
        <v>195</v>
      </c>
      <c r="N149" s="60" t="s">
        <v>1945</v>
      </c>
      <c r="O149" s="60" t="s">
        <v>1946</v>
      </c>
      <c r="P149" s="243"/>
      <c r="Q149" s="69" t="s">
        <v>1909</v>
      </c>
      <c r="R149" s="69" t="s">
        <v>1947</v>
      </c>
      <c r="S149" s="214" t="s">
        <v>1948</v>
      </c>
      <c r="T149" s="239" t="s">
        <v>1949</v>
      </c>
      <c r="U149" s="214" t="s">
        <v>1950</v>
      </c>
      <c r="V149" s="239"/>
      <c r="W149" s="195"/>
      <c r="X149" s="195"/>
      <c r="Y149" s="195"/>
      <c r="Z149" s="195"/>
      <c r="AA149" s="244">
        <f>IF(OR(J149="Fail",ISBLANK(J149)),INDEX('Issue Code Table'!C:C,MATCH(N:N,'Issue Code Table'!A:A,0)),IF(M149="Critical",6,IF(M149="Significant",5,IF(M149="Moderate",3,2))))</f>
        <v>4</v>
      </c>
    </row>
    <row r="150" spans="1:27" ht="82.5" customHeight="1" x14ac:dyDescent="0.25">
      <c r="A150" s="222" t="s">
        <v>1951</v>
      </c>
      <c r="B150" s="221" t="s">
        <v>422</v>
      </c>
      <c r="C150" s="221" t="s">
        <v>423</v>
      </c>
      <c r="D150" s="214" t="s">
        <v>133</v>
      </c>
      <c r="E150" s="214" t="s">
        <v>1952</v>
      </c>
      <c r="F150" s="239" t="s">
        <v>1953</v>
      </c>
      <c r="G150" s="239" t="s">
        <v>1954</v>
      </c>
      <c r="H150" s="214" t="s">
        <v>1955</v>
      </c>
      <c r="I150" s="68"/>
      <c r="J150" s="77"/>
      <c r="K150" s="68" t="s">
        <v>1956</v>
      </c>
      <c r="L150" s="60"/>
      <c r="M150" s="60" t="s">
        <v>195</v>
      </c>
      <c r="N150" s="60" t="s">
        <v>1945</v>
      </c>
      <c r="O150" s="60" t="s">
        <v>1946</v>
      </c>
      <c r="P150" s="243"/>
      <c r="Q150" s="69" t="s">
        <v>1909</v>
      </c>
      <c r="R150" s="69" t="s">
        <v>1957</v>
      </c>
      <c r="S150" s="214" t="s">
        <v>1948</v>
      </c>
      <c r="T150" s="239" t="s">
        <v>1958</v>
      </c>
      <c r="U150" s="214" t="s">
        <v>1959</v>
      </c>
      <c r="V150" s="239"/>
      <c r="W150" s="195"/>
      <c r="X150" s="195"/>
      <c r="Y150" s="195"/>
      <c r="Z150" s="195"/>
      <c r="AA150" s="244">
        <f>IF(OR(J150="Fail",ISBLANK(J150)),INDEX('Issue Code Table'!C:C,MATCH(N:N,'Issue Code Table'!A:A,0)),IF(M150="Critical",6,IF(M150="Significant",5,IF(M150="Moderate",3,2))))</f>
        <v>4</v>
      </c>
    </row>
    <row r="151" spans="1:27" ht="82.5" customHeight="1" x14ac:dyDescent="0.25">
      <c r="A151" s="222" t="s">
        <v>1960</v>
      </c>
      <c r="B151" s="221" t="s">
        <v>422</v>
      </c>
      <c r="C151" s="221" t="s">
        <v>423</v>
      </c>
      <c r="D151" s="214" t="s">
        <v>133</v>
      </c>
      <c r="E151" s="214" t="s">
        <v>1961</v>
      </c>
      <c r="F151" s="239" t="s">
        <v>1962</v>
      </c>
      <c r="G151" s="239" t="s">
        <v>1963</v>
      </c>
      <c r="H151" s="214" t="s">
        <v>1964</v>
      </c>
      <c r="I151" s="68"/>
      <c r="J151" s="77"/>
      <c r="K151" s="68" t="s">
        <v>1965</v>
      </c>
      <c r="L151" s="60"/>
      <c r="M151" s="60" t="s">
        <v>195</v>
      </c>
      <c r="N151" s="60" t="s">
        <v>1945</v>
      </c>
      <c r="O151" s="60" t="s">
        <v>1946</v>
      </c>
      <c r="P151" s="243"/>
      <c r="Q151" s="69" t="s">
        <v>1909</v>
      </c>
      <c r="R151" s="69" t="s">
        <v>1966</v>
      </c>
      <c r="S151" s="214" t="s">
        <v>1967</v>
      </c>
      <c r="T151" s="239" t="s">
        <v>1968</v>
      </c>
      <c r="U151" s="214" t="s">
        <v>1969</v>
      </c>
      <c r="V151" s="239"/>
      <c r="W151" s="195"/>
      <c r="X151" s="195"/>
      <c r="Y151" s="195"/>
      <c r="Z151" s="195"/>
      <c r="AA151" s="244">
        <f>IF(OR(J151="Fail",ISBLANK(J151)),INDEX('Issue Code Table'!C:C,MATCH(N:N,'Issue Code Table'!A:A,0)),IF(M151="Critical",6,IF(M151="Significant",5,IF(M151="Moderate",3,2))))</f>
        <v>4</v>
      </c>
    </row>
    <row r="152" spans="1:27" ht="82.5" customHeight="1" x14ac:dyDescent="0.25">
      <c r="A152" s="222" t="s">
        <v>1970</v>
      </c>
      <c r="B152" s="221" t="s">
        <v>422</v>
      </c>
      <c r="C152" s="221" t="s">
        <v>423</v>
      </c>
      <c r="D152" s="214" t="s">
        <v>133</v>
      </c>
      <c r="E152" s="214" t="s">
        <v>1971</v>
      </c>
      <c r="F152" s="239" t="s">
        <v>1972</v>
      </c>
      <c r="G152" s="239" t="s">
        <v>1973</v>
      </c>
      <c r="H152" s="214" t="s">
        <v>1974</v>
      </c>
      <c r="I152" s="68"/>
      <c r="J152" s="77"/>
      <c r="K152" s="68" t="s">
        <v>1975</v>
      </c>
      <c r="L152" s="60"/>
      <c r="M152" s="60" t="s">
        <v>195</v>
      </c>
      <c r="N152" s="60" t="s">
        <v>1945</v>
      </c>
      <c r="O152" s="60" t="s">
        <v>1946</v>
      </c>
      <c r="P152" s="243"/>
      <c r="Q152" s="69" t="s">
        <v>1909</v>
      </c>
      <c r="R152" s="69" t="s">
        <v>1976</v>
      </c>
      <c r="S152" s="214" t="s">
        <v>1977</v>
      </c>
      <c r="T152" s="239" t="s">
        <v>515</v>
      </c>
      <c r="U152" s="214" t="s">
        <v>1978</v>
      </c>
      <c r="V152" s="239"/>
      <c r="W152" s="195"/>
      <c r="X152" s="195"/>
      <c r="Y152" s="195"/>
      <c r="Z152" s="195"/>
      <c r="AA152" s="244">
        <f>IF(OR(J152="Fail",ISBLANK(J152)),INDEX('Issue Code Table'!C:C,MATCH(N:N,'Issue Code Table'!A:A,0)),IF(M152="Critical",6,IF(M152="Significant",5,IF(M152="Moderate",3,2))))</f>
        <v>4</v>
      </c>
    </row>
    <row r="153" spans="1:27" ht="82.5" customHeight="1" x14ac:dyDescent="0.25">
      <c r="A153" s="222" t="s">
        <v>1979</v>
      </c>
      <c r="B153" s="221" t="s">
        <v>422</v>
      </c>
      <c r="C153" s="221" t="s">
        <v>423</v>
      </c>
      <c r="D153" s="214" t="s">
        <v>133</v>
      </c>
      <c r="E153" s="214" t="s">
        <v>1980</v>
      </c>
      <c r="F153" s="239" t="s">
        <v>1981</v>
      </c>
      <c r="G153" s="239" t="s">
        <v>1982</v>
      </c>
      <c r="H153" s="214" t="s">
        <v>1983</v>
      </c>
      <c r="I153" s="68"/>
      <c r="J153" s="77"/>
      <c r="K153" s="68" t="s">
        <v>1984</v>
      </c>
      <c r="L153" s="60" t="s">
        <v>1985</v>
      </c>
      <c r="M153" s="60" t="s">
        <v>195</v>
      </c>
      <c r="N153" s="60" t="s">
        <v>1945</v>
      </c>
      <c r="O153" s="60" t="s">
        <v>1946</v>
      </c>
      <c r="P153" s="243"/>
      <c r="Q153" s="69" t="s">
        <v>1909</v>
      </c>
      <c r="R153" s="69" t="s">
        <v>1986</v>
      </c>
      <c r="S153" s="214" t="s">
        <v>1987</v>
      </c>
      <c r="T153" s="239" t="s">
        <v>1988</v>
      </c>
      <c r="U153" s="214" t="s">
        <v>1989</v>
      </c>
      <c r="V153" s="239"/>
      <c r="W153" s="195"/>
      <c r="X153" s="195"/>
      <c r="Y153" s="195"/>
      <c r="Z153" s="195"/>
      <c r="AA153" s="244">
        <f>IF(OR(J153="Fail",ISBLANK(J153)),INDEX('Issue Code Table'!C:C,MATCH(N:N,'Issue Code Table'!A:A,0)),IF(M153="Critical",6,IF(M153="Significant",5,IF(M153="Moderate",3,2))))</f>
        <v>4</v>
      </c>
    </row>
    <row r="154" spans="1:27" ht="82.5" customHeight="1" x14ac:dyDescent="0.25">
      <c r="A154" s="222" t="s">
        <v>1990</v>
      </c>
      <c r="B154" s="221" t="s">
        <v>422</v>
      </c>
      <c r="C154" s="221" t="s">
        <v>423</v>
      </c>
      <c r="D154" s="214" t="s">
        <v>133</v>
      </c>
      <c r="E154" s="214" t="s">
        <v>1991</v>
      </c>
      <c r="F154" s="239" t="s">
        <v>1992</v>
      </c>
      <c r="G154" s="239" t="s">
        <v>1993</v>
      </c>
      <c r="H154" s="214" t="s">
        <v>1994</v>
      </c>
      <c r="I154" s="68"/>
      <c r="J154" s="77"/>
      <c r="K154" s="68" t="s">
        <v>1995</v>
      </c>
      <c r="L154" s="60" t="s">
        <v>1985</v>
      </c>
      <c r="M154" s="60" t="s">
        <v>195</v>
      </c>
      <c r="N154" s="60" t="s">
        <v>1945</v>
      </c>
      <c r="O154" s="60" t="s">
        <v>1946</v>
      </c>
      <c r="P154" s="243"/>
      <c r="Q154" s="69" t="s">
        <v>1909</v>
      </c>
      <c r="R154" s="69" t="s">
        <v>1996</v>
      </c>
      <c r="S154" s="214" t="s">
        <v>1997</v>
      </c>
      <c r="T154" s="239" t="s">
        <v>1998</v>
      </c>
      <c r="U154" s="214" t="s">
        <v>1999</v>
      </c>
      <c r="V154" s="239"/>
      <c r="W154" s="195"/>
      <c r="X154" s="195"/>
      <c r="Y154" s="195"/>
      <c r="Z154" s="195"/>
      <c r="AA154" s="244">
        <f>IF(OR(J154="Fail",ISBLANK(J154)),INDEX('Issue Code Table'!C:C,MATCH(N:N,'Issue Code Table'!A:A,0)),IF(M154="Critical",6,IF(M154="Significant",5,IF(M154="Moderate",3,2))))</f>
        <v>4</v>
      </c>
    </row>
    <row r="155" spans="1:27" ht="82.5" customHeight="1" x14ac:dyDescent="0.25">
      <c r="A155" s="222" t="s">
        <v>2000</v>
      </c>
      <c r="B155" s="221" t="s">
        <v>422</v>
      </c>
      <c r="C155" s="221" t="s">
        <v>423</v>
      </c>
      <c r="D155" s="214" t="s">
        <v>133</v>
      </c>
      <c r="E155" s="214" t="s">
        <v>2001</v>
      </c>
      <c r="F155" s="239" t="s">
        <v>2002</v>
      </c>
      <c r="G155" s="239" t="s">
        <v>2003</v>
      </c>
      <c r="H155" s="68" t="s">
        <v>2004</v>
      </c>
      <c r="I155" s="68"/>
      <c r="J155" s="77"/>
      <c r="K155" s="60" t="s">
        <v>2005</v>
      </c>
      <c r="L155" s="60"/>
      <c r="M155" s="60" t="s">
        <v>195</v>
      </c>
      <c r="N155" s="60" t="s">
        <v>1945</v>
      </c>
      <c r="O155" s="60" t="s">
        <v>1946</v>
      </c>
      <c r="P155" s="243"/>
      <c r="Q155" s="69" t="s">
        <v>1909</v>
      </c>
      <c r="R155" s="69" t="s">
        <v>2006</v>
      </c>
      <c r="S155" s="214" t="s">
        <v>2007</v>
      </c>
      <c r="T155" s="239" t="s">
        <v>2008</v>
      </c>
      <c r="U155" s="214" t="s">
        <v>2009</v>
      </c>
      <c r="V155" s="239"/>
      <c r="W155" s="195"/>
      <c r="X155" s="195"/>
      <c r="Y155" s="195"/>
      <c r="Z155" s="195"/>
      <c r="AA155" s="244">
        <f>IF(OR(J155="Fail",ISBLANK(J155)),INDEX('Issue Code Table'!C:C,MATCH(N:N,'Issue Code Table'!A:A,0)),IF(M155="Critical",6,IF(M155="Significant",5,IF(M155="Moderate",3,2))))</f>
        <v>4</v>
      </c>
    </row>
    <row r="156" spans="1:27" ht="82.5" customHeight="1" x14ac:dyDescent="0.25">
      <c r="A156" s="222" t="s">
        <v>2010</v>
      </c>
      <c r="B156" s="221" t="s">
        <v>422</v>
      </c>
      <c r="C156" s="221" t="s">
        <v>423</v>
      </c>
      <c r="D156" s="214" t="s">
        <v>133</v>
      </c>
      <c r="E156" s="214" t="s">
        <v>2011</v>
      </c>
      <c r="F156" s="239" t="s">
        <v>2012</v>
      </c>
      <c r="G156" s="239" t="s">
        <v>2013</v>
      </c>
      <c r="H156" s="214" t="s">
        <v>2014</v>
      </c>
      <c r="I156" s="68"/>
      <c r="J156" s="77"/>
      <c r="K156" s="68" t="s">
        <v>2015</v>
      </c>
      <c r="L156" s="60"/>
      <c r="M156" s="60" t="s">
        <v>195</v>
      </c>
      <c r="N156" s="60" t="s">
        <v>1945</v>
      </c>
      <c r="O156" s="60" t="s">
        <v>1946</v>
      </c>
      <c r="P156" s="243"/>
      <c r="Q156" s="69" t="s">
        <v>1909</v>
      </c>
      <c r="R156" s="69" t="s">
        <v>2016</v>
      </c>
      <c r="S156" s="214" t="s">
        <v>2017</v>
      </c>
      <c r="T156" s="239" t="s">
        <v>2018</v>
      </c>
      <c r="U156" s="214" t="s">
        <v>2019</v>
      </c>
      <c r="V156" s="239"/>
      <c r="W156" s="195"/>
      <c r="X156" s="195"/>
      <c r="Y156" s="195"/>
      <c r="Z156" s="195"/>
      <c r="AA156" s="244">
        <f>IF(OR(J156="Fail",ISBLANK(J156)),INDEX('Issue Code Table'!C:C,MATCH(N:N,'Issue Code Table'!A:A,0)),IF(M156="Critical",6,IF(M156="Significant",5,IF(M156="Moderate",3,2))))</f>
        <v>4</v>
      </c>
    </row>
    <row r="157" spans="1:27" ht="82.5" customHeight="1" x14ac:dyDescent="0.25">
      <c r="A157" s="222" t="s">
        <v>2020</v>
      </c>
      <c r="B157" s="221" t="s">
        <v>279</v>
      </c>
      <c r="C157" s="221" t="s">
        <v>280</v>
      </c>
      <c r="D157" s="214" t="s">
        <v>133</v>
      </c>
      <c r="E157" s="214" t="s">
        <v>2021</v>
      </c>
      <c r="F157" s="239" t="s">
        <v>2022</v>
      </c>
      <c r="G157" s="239" t="s">
        <v>2023</v>
      </c>
      <c r="H157" s="214" t="s">
        <v>2024</v>
      </c>
      <c r="I157" s="68"/>
      <c r="J157" s="77"/>
      <c r="K157" s="68" t="s">
        <v>2025</v>
      </c>
      <c r="L157" s="60"/>
      <c r="M157" s="60" t="s">
        <v>195</v>
      </c>
      <c r="N157" s="60" t="s">
        <v>1945</v>
      </c>
      <c r="O157" s="60" t="s">
        <v>1946</v>
      </c>
      <c r="P157" s="243"/>
      <c r="Q157" s="69" t="s">
        <v>2026</v>
      </c>
      <c r="R157" s="69" t="s">
        <v>2027</v>
      </c>
      <c r="S157" s="214" t="s">
        <v>2028</v>
      </c>
      <c r="T157" s="239" t="s">
        <v>2029</v>
      </c>
      <c r="U157" s="214" t="s">
        <v>2030</v>
      </c>
      <c r="V157" s="239"/>
      <c r="W157" s="195"/>
      <c r="X157" s="195"/>
      <c r="Y157" s="195"/>
      <c r="Z157" s="195"/>
      <c r="AA157" s="244">
        <f>IF(OR(J157="Fail",ISBLANK(J157)),INDEX('Issue Code Table'!C:C,MATCH(N:N,'Issue Code Table'!A:A,0)),IF(M157="Critical",6,IF(M157="Significant",5,IF(M157="Moderate",3,2))))</f>
        <v>4</v>
      </c>
    </row>
    <row r="158" spans="1:27" ht="82.5" customHeight="1" x14ac:dyDescent="0.25">
      <c r="A158" s="222" t="s">
        <v>2031</v>
      </c>
      <c r="B158" s="221" t="s">
        <v>279</v>
      </c>
      <c r="C158" s="221" t="s">
        <v>280</v>
      </c>
      <c r="D158" s="214" t="s">
        <v>133</v>
      </c>
      <c r="E158" s="214" t="s">
        <v>2032</v>
      </c>
      <c r="F158" s="239" t="s">
        <v>2033</v>
      </c>
      <c r="G158" s="239" t="s">
        <v>2034</v>
      </c>
      <c r="H158" s="214" t="s">
        <v>2035</v>
      </c>
      <c r="I158" s="68"/>
      <c r="J158" s="77"/>
      <c r="K158" s="68" t="s">
        <v>2036</v>
      </c>
      <c r="L158" s="60"/>
      <c r="M158" s="60" t="s">
        <v>195</v>
      </c>
      <c r="N158" s="60" t="s">
        <v>1945</v>
      </c>
      <c r="O158" s="60" t="s">
        <v>1946</v>
      </c>
      <c r="P158" s="243"/>
      <c r="Q158" s="69" t="s">
        <v>2026</v>
      </c>
      <c r="R158" s="69" t="s">
        <v>2037</v>
      </c>
      <c r="S158" s="214" t="s">
        <v>2028</v>
      </c>
      <c r="T158" s="239" t="s">
        <v>2038</v>
      </c>
      <c r="U158" s="214" t="s">
        <v>2039</v>
      </c>
      <c r="V158" s="239"/>
      <c r="W158" s="195"/>
      <c r="X158" s="195"/>
      <c r="Y158" s="195"/>
      <c r="Z158" s="195"/>
      <c r="AA158" s="244">
        <f>IF(OR(J158="Fail",ISBLANK(J158)),INDEX('Issue Code Table'!C:C,MATCH(N:N,'Issue Code Table'!A:A,0)),IF(M158="Critical",6,IF(M158="Significant",5,IF(M158="Moderate",3,2))))</f>
        <v>4</v>
      </c>
    </row>
    <row r="159" spans="1:27" ht="82.5" customHeight="1" x14ac:dyDescent="0.25">
      <c r="A159" s="222" t="s">
        <v>2040</v>
      </c>
      <c r="B159" s="221" t="s">
        <v>279</v>
      </c>
      <c r="C159" s="221" t="s">
        <v>280</v>
      </c>
      <c r="D159" s="214" t="s">
        <v>133</v>
      </c>
      <c r="E159" s="214" t="s">
        <v>2041</v>
      </c>
      <c r="F159" s="239" t="s">
        <v>2042</v>
      </c>
      <c r="G159" s="239" t="s">
        <v>2043</v>
      </c>
      <c r="H159" s="214" t="s">
        <v>2044</v>
      </c>
      <c r="I159" s="68"/>
      <c r="J159" s="77"/>
      <c r="K159" s="68" t="s">
        <v>2045</v>
      </c>
      <c r="L159" s="60"/>
      <c r="M159" s="60" t="s">
        <v>155</v>
      </c>
      <c r="N159" s="60" t="s">
        <v>226</v>
      </c>
      <c r="O159" s="60" t="s">
        <v>227</v>
      </c>
      <c r="P159" s="243"/>
      <c r="Q159" s="69" t="s">
        <v>2026</v>
      </c>
      <c r="R159" s="69" t="s">
        <v>2046</v>
      </c>
      <c r="S159" s="214" t="s">
        <v>2028</v>
      </c>
      <c r="T159" s="239" t="s">
        <v>2047</v>
      </c>
      <c r="U159" s="214" t="s">
        <v>2048</v>
      </c>
      <c r="V159" s="239" t="s">
        <v>2049</v>
      </c>
      <c r="W159" s="195"/>
      <c r="X159" s="195"/>
      <c r="Y159" s="195"/>
      <c r="Z159" s="195"/>
      <c r="AA159" s="244">
        <f>IF(OR(J159="Fail",ISBLANK(J159)),INDEX('Issue Code Table'!C:C,MATCH(N:N,'Issue Code Table'!A:A,0)),IF(M159="Critical",6,IF(M159="Significant",5,IF(M159="Moderate",3,2))))</f>
        <v>5</v>
      </c>
    </row>
    <row r="160" spans="1:27" ht="82.5" customHeight="1" x14ac:dyDescent="0.25">
      <c r="A160" s="222" t="s">
        <v>2050</v>
      </c>
      <c r="B160" s="221" t="s">
        <v>279</v>
      </c>
      <c r="C160" s="221" t="s">
        <v>280</v>
      </c>
      <c r="D160" s="214" t="s">
        <v>133</v>
      </c>
      <c r="E160" s="214" t="s">
        <v>2051</v>
      </c>
      <c r="F160" s="239" t="s">
        <v>2052</v>
      </c>
      <c r="G160" s="239" t="s">
        <v>2053</v>
      </c>
      <c r="H160" s="214" t="s">
        <v>2054</v>
      </c>
      <c r="I160" s="68"/>
      <c r="J160" s="77"/>
      <c r="K160" s="68" t="s">
        <v>2055</v>
      </c>
      <c r="L160" s="60"/>
      <c r="M160" s="60" t="s">
        <v>155</v>
      </c>
      <c r="N160" s="60" t="s">
        <v>226</v>
      </c>
      <c r="O160" s="60" t="s">
        <v>227</v>
      </c>
      <c r="P160" s="243"/>
      <c r="Q160" s="69" t="s">
        <v>2026</v>
      </c>
      <c r="R160" s="69" t="s">
        <v>2056</v>
      </c>
      <c r="S160" s="214" t="s">
        <v>2028</v>
      </c>
      <c r="T160" s="239" t="s">
        <v>2057</v>
      </c>
      <c r="U160" s="214" t="s">
        <v>2058</v>
      </c>
      <c r="V160" s="239" t="s">
        <v>2059</v>
      </c>
      <c r="W160" s="195"/>
      <c r="X160" s="195"/>
      <c r="Y160" s="195"/>
      <c r="Z160" s="195"/>
      <c r="AA160" s="244">
        <f>IF(OR(J160="Fail",ISBLANK(J160)),INDEX('Issue Code Table'!C:C,MATCH(N:N,'Issue Code Table'!A:A,0)),IF(M160="Critical",6,IF(M160="Significant",5,IF(M160="Moderate",3,2))))</f>
        <v>5</v>
      </c>
    </row>
    <row r="161" spans="1:27" ht="82.5" customHeight="1" x14ac:dyDescent="0.25">
      <c r="A161" s="222" t="s">
        <v>2060</v>
      </c>
      <c r="B161" s="221" t="s">
        <v>279</v>
      </c>
      <c r="C161" s="221" t="s">
        <v>280</v>
      </c>
      <c r="D161" s="214" t="s">
        <v>133</v>
      </c>
      <c r="E161" s="214" t="s">
        <v>2061</v>
      </c>
      <c r="F161" s="239" t="s">
        <v>2062</v>
      </c>
      <c r="G161" s="239" t="s">
        <v>2063</v>
      </c>
      <c r="H161" s="214" t="s">
        <v>2064</v>
      </c>
      <c r="I161" s="68"/>
      <c r="J161" s="77"/>
      <c r="K161" s="68" t="s">
        <v>2065</v>
      </c>
      <c r="L161" s="60"/>
      <c r="M161" s="60" t="s">
        <v>155</v>
      </c>
      <c r="N161" s="60" t="s">
        <v>226</v>
      </c>
      <c r="O161" s="60" t="s">
        <v>227</v>
      </c>
      <c r="P161" s="243"/>
      <c r="Q161" s="69" t="s">
        <v>2026</v>
      </c>
      <c r="R161" s="69" t="s">
        <v>2066</v>
      </c>
      <c r="S161" s="214" t="s">
        <v>2028</v>
      </c>
      <c r="T161" s="239" t="s">
        <v>2067</v>
      </c>
      <c r="U161" s="214" t="s">
        <v>2068</v>
      </c>
      <c r="V161" s="239" t="s">
        <v>2069</v>
      </c>
      <c r="W161" s="195"/>
      <c r="X161" s="195"/>
      <c r="Y161" s="195"/>
      <c r="Z161" s="195"/>
      <c r="AA161" s="244">
        <f>IF(OR(J161="Fail",ISBLANK(J161)),INDEX('Issue Code Table'!C:C,MATCH(N:N,'Issue Code Table'!A:A,0)),IF(M161="Critical",6,IF(M161="Significant",5,IF(M161="Moderate",3,2))))</f>
        <v>5</v>
      </c>
    </row>
    <row r="162" spans="1:27" ht="82.5" customHeight="1" x14ac:dyDescent="0.25">
      <c r="A162" s="222" t="s">
        <v>2070</v>
      </c>
      <c r="B162" s="221" t="s">
        <v>279</v>
      </c>
      <c r="C162" s="221" t="s">
        <v>280</v>
      </c>
      <c r="D162" s="214" t="s">
        <v>133</v>
      </c>
      <c r="E162" s="214" t="s">
        <v>2071</v>
      </c>
      <c r="F162" s="239" t="s">
        <v>2072</v>
      </c>
      <c r="G162" s="239" t="s">
        <v>2073</v>
      </c>
      <c r="H162" s="214" t="s">
        <v>2074</v>
      </c>
      <c r="I162" s="68"/>
      <c r="J162" s="77"/>
      <c r="K162" s="68" t="s">
        <v>2075</v>
      </c>
      <c r="L162" s="60"/>
      <c r="M162" s="60" t="s">
        <v>155</v>
      </c>
      <c r="N162" s="60" t="s">
        <v>226</v>
      </c>
      <c r="O162" s="60" t="s">
        <v>227</v>
      </c>
      <c r="P162" s="243"/>
      <c r="Q162" s="69" t="s">
        <v>2026</v>
      </c>
      <c r="R162" s="69" t="s">
        <v>2076</v>
      </c>
      <c r="S162" s="214" t="s">
        <v>2077</v>
      </c>
      <c r="T162" s="239" t="s">
        <v>2078</v>
      </c>
      <c r="U162" s="214" t="s">
        <v>2079</v>
      </c>
      <c r="V162" s="239" t="s">
        <v>2080</v>
      </c>
      <c r="W162" s="195"/>
      <c r="X162" s="195"/>
      <c r="Y162" s="195"/>
      <c r="Z162" s="195"/>
      <c r="AA162" s="244">
        <f>IF(OR(J162="Fail",ISBLANK(J162)),INDEX('Issue Code Table'!C:C,MATCH(N:N,'Issue Code Table'!A:A,0)),IF(M162="Critical",6,IF(M162="Significant",5,IF(M162="Moderate",3,2))))</f>
        <v>5</v>
      </c>
    </row>
    <row r="163" spans="1:27" ht="82.5" customHeight="1" x14ac:dyDescent="0.25">
      <c r="A163" s="222" t="s">
        <v>2081</v>
      </c>
      <c r="B163" s="221" t="s">
        <v>279</v>
      </c>
      <c r="C163" s="221" t="s">
        <v>280</v>
      </c>
      <c r="D163" s="214" t="s">
        <v>133</v>
      </c>
      <c r="E163" s="214" t="s">
        <v>2082</v>
      </c>
      <c r="F163" s="239" t="s">
        <v>2083</v>
      </c>
      <c r="G163" s="239" t="s">
        <v>2084</v>
      </c>
      <c r="H163" s="214" t="s">
        <v>2085</v>
      </c>
      <c r="I163" s="68"/>
      <c r="J163" s="77"/>
      <c r="K163" s="68" t="s">
        <v>2086</v>
      </c>
      <c r="L163" s="60"/>
      <c r="M163" s="60" t="s">
        <v>155</v>
      </c>
      <c r="N163" s="60" t="s">
        <v>226</v>
      </c>
      <c r="O163" s="60" t="s">
        <v>227</v>
      </c>
      <c r="P163" s="243"/>
      <c r="Q163" s="69" t="s">
        <v>2026</v>
      </c>
      <c r="R163" s="69" t="s">
        <v>2087</v>
      </c>
      <c r="S163" s="214" t="s">
        <v>2088</v>
      </c>
      <c r="T163" s="239" t="s">
        <v>2089</v>
      </c>
      <c r="U163" s="214" t="s">
        <v>2090</v>
      </c>
      <c r="V163" s="239" t="s">
        <v>2091</v>
      </c>
      <c r="W163" s="195"/>
      <c r="X163" s="195"/>
      <c r="Y163" s="195"/>
      <c r="Z163" s="195"/>
      <c r="AA163" s="244">
        <f>IF(OR(J163="Fail",ISBLANK(J163)),INDEX('Issue Code Table'!C:C,MATCH(N:N,'Issue Code Table'!A:A,0)),IF(M163="Critical",6,IF(M163="Significant",5,IF(M163="Moderate",3,2))))</f>
        <v>5</v>
      </c>
    </row>
    <row r="164" spans="1:27" ht="82.5" customHeight="1" x14ac:dyDescent="0.25">
      <c r="A164" s="222" t="s">
        <v>2092</v>
      </c>
      <c r="B164" s="221" t="s">
        <v>279</v>
      </c>
      <c r="C164" s="221" t="s">
        <v>280</v>
      </c>
      <c r="D164" s="214" t="s">
        <v>133</v>
      </c>
      <c r="E164" s="214" t="s">
        <v>2093</v>
      </c>
      <c r="F164" s="239" t="s">
        <v>2094</v>
      </c>
      <c r="G164" s="239" t="s">
        <v>2095</v>
      </c>
      <c r="H164" s="214" t="s">
        <v>2096</v>
      </c>
      <c r="I164" s="68"/>
      <c r="J164" s="77"/>
      <c r="K164" s="68" t="s">
        <v>2097</v>
      </c>
      <c r="L164" s="60"/>
      <c r="M164" s="60" t="s">
        <v>155</v>
      </c>
      <c r="N164" s="60" t="s">
        <v>2098</v>
      </c>
      <c r="O164" s="60" t="s">
        <v>2099</v>
      </c>
      <c r="P164" s="243"/>
      <c r="Q164" s="69" t="s">
        <v>2026</v>
      </c>
      <c r="R164" s="69" t="s">
        <v>2100</v>
      </c>
      <c r="S164" s="214" t="s">
        <v>2101</v>
      </c>
      <c r="T164" s="239" t="s">
        <v>2102</v>
      </c>
      <c r="U164" s="214" t="s">
        <v>2103</v>
      </c>
      <c r="V164" s="239" t="s">
        <v>2104</v>
      </c>
      <c r="W164" s="195"/>
      <c r="X164" s="195"/>
      <c r="Y164" s="195"/>
      <c r="Z164" s="195"/>
      <c r="AA164" s="244" t="e">
        <f>IF(OR(J164="Fail",ISBLANK(J164)),INDEX('Issue Code Table'!C:C,MATCH(N:N,'Issue Code Table'!A:A,0)),IF(M164="Critical",6,IF(M164="Significant",5,IF(M164="Moderate",3,2))))</f>
        <v>#N/A</v>
      </c>
    </row>
    <row r="165" spans="1:27" ht="82.5" customHeight="1" x14ac:dyDescent="0.25">
      <c r="A165" s="222" t="s">
        <v>2105</v>
      </c>
      <c r="B165" s="221" t="s">
        <v>279</v>
      </c>
      <c r="C165" s="221" t="s">
        <v>280</v>
      </c>
      <c r="D165" s="214" t="s">
        <v>133</v>
      </c>
      <c r="E165" s="214" t="s">
        <v>2106</v>
      </c>
      <c r="F165" s="239" t="s">
        <v>2107</v>
      </c>
      <c r="G165" s="239" t="s">
        <v>2108</v>
      </c>
      <c r="H165" s="214" t="s">
        <v>2109</v>
      </c>
      <c r="I165" s="68"/>
      <c r="J165" s="77"/>
      <c r="K165" s="68" t="s">
        <v>2110</v>
      </c>
      <c r="L165" s="60"/>
      <c r="M165" s="60" t="s">
        <v>155</v>
      </c>
      <c r="N165" s="60" t="s">
        <v>2098</v>
      </c>
      <c r="O165" s="60" t="s">
        <v>2111</v>
      </c>
      <c r="P165" s="243"/>
      <c r="Q165" s="69" t="s">
        <v>2026</v>
      </c>
      <c r="R165" s="69" t="s">
        <v>2112</v>
      </c>
      <c r="S165" s="214" t="s">
        <v>2113</v>
      </c>
      <c r="T165" s="239" t="s">
        <v>2114</v>
      </c>
      <c r="U165" s="214" t="s">
        <v>2115</v>
      </c>
      <c r="V165" s="239" t="s">
        <v>2116</v>
      </c>
      <c r="W165" s="195"/>
      <c r="X165" s="195"/>
      <c r="Y165" s="195"/>
      <c r="Z165" s="195"/>
      <c r="AA165" s="244" t="e">
        <f>IF(OR(J165="Fail",ISBLANK(J165)),INDEX('Issue Code Table'!C:C,MATCH(N:N,'Issue Code Table'!A:A,0)),IF(M165="Critical",6,IF(M165="Significant",5,IF(M165="Moderate",3,2))))</f>
        <v>#N/A</v>
      </c>
    </row>
    <row r="166" spans="1:27" ht="82.5" customHeight="1" x14ac:dyDescent="0.25">
      <c r="A166" s="222" t="s">
        <v>2117</v>
      </c>
      <c r="B166" s="221" t="s">
        <v>279</v>
      </c>
      <c r="C166" s="221" t="s">
        <v>280</v>
      </c>
      <c r="D166" s="214" t="s">
        <v>133</v>
      </c>
      <c r="E166" s="214" t="s">
        <v>2118</v>
      </c>
      <c r="F166" s="239" t="s">
        <v>2119</v>
      </c>
      <c r="G166" s="239" t="s">
        <v>2120</v>
      </c>
      <c r="H166" s="214" t="s">
        <v>2121</v>
      </c>
      <c r="I166" s="68"/>
      <c r="J166" s="77"/>
      <c r="K166" s="68" t="s">
        <v>2122</v>
      </c>
      <c r="L166" s="60"/>
      <c r="M166" s="60" t="s">
        <v>155</v>
      </c>
      <c r="N166" s="60" t="s">
        <v>226</v>
      </c>
      <c r="O166" s="60" t="s">
        <v>227</v>
      </c>
      <c r="P166" s="243"/>
      <c r="Q166" s="69" t="s">
        <v>2026</v>
      </c>
      <c r="R166" s="69" t="s">
        <v>2123</v>
      </c>
      <c r="S166" s="214" t="s">
        <v>2124</v>
      </c>
      <c r="T166" s="239" t="s">
        <v>2125</v>
      </c>
      <c r="U166" s="214" t="s">
        <v>2126</v>
      </c>
      <c r="V166" s="239" t="s">
        <v>2127</v>
      </c>
      <c r="W166" s="195"/>
      <c r="X166" s="195"/>
      <c r="Y166" s="195"/>
      <c r="Z166" s="195"/>
      <c r="AA166" s="244">
        <f>IF(OR(J166="Fail",ISBLANK(J166)),INDEX('Issue Code Table'!C:C,MATCH(N:N,'Issue Code Table'!A:A,0)),IF(M166="Critical",6,IF(M166="Significant",5,IF(M166="Moderate",3,2))))</f>
        <v>5</v>
      </c>
    </row>
    <row r="167" spans="1:27" ht="82.5" customHeight="1" x14ac:dyDescent="0.25">
      <c r="A167" s="222" t="s">
        <v>2128</v>
      </c>
      <c r="B167" s="221" t="s">
        <v>279</v>
      </c>
      <c r="C167" s="221" t="s">
        <v>280</v>
      </c>
      <c r="D167" s="214" t="s">
        <v>133</v>
      </c>
      <c r="E167" s="214" t="s">
        <v>2129</v>
      </c>
      <c r="F167" s="239" t="s">
        <v>2130</v>
      </c>
      <c r="G167" s="239" t="s">
        <v>2131</v>
      </c>
      <c r="H167" s="214" t="s">
        <v>2132</v>
      </c>
      <c r="I167" s="68"/>
      <c r="J167" s="77"/>
      <c r="K167" s="68" t="s">
        <v>2133</v>
      </c>
      <c r="L167" s="60"/>
      <c r="M167" s="60" t="s">
        <v>155</v>
      </c>
      <c r="N167" s="60" t="s">
        <v>226</v>
      </c>
      <c r="O167" s="60" t="s">
        <v>227</v>
      </c>
      <c r="P167" s="243"/>
      <c r="Q167" s="69" t="s">
        <v>2026</v>
      </c>
      <c r="R167" s="69" t="s">
        <v>2134</v>
      </c>
      <c r="S167" s="214" t="s">
        <v>2135</v>
      </c>
      <c r="T167" s="239" t="s">
        <v>2136</v>
      </c>
      <c r="U167" s="214" t="s">
        <v>2137</v>
      </c>
      <c r="V167" s="239" t="s">
        <v>2138</v>
      </c>
      <c r="W167" s="195"/>
      <c r="X167" s="195"/>
      <c r="Y167" s="195"/>
      <c r="Z167" s="195"/>
      <c r="AA167" s="244">
        <f>IF(OR(J167="Fail",ISBLANK(J167)),INDEX('Issue Code Table'!C:C,MATCH(N:N,'Issue Code Table'!A:A,0)),IF(M167="Critical",6,IF(M167="Significant",5,IF(M167="Moderate",3,2))))</f>
        <v>5</v>
      </c>
    </row>
    <row r="168" spans="1:27" ht="82.5" customHeight="1" x14ac:dyDescent="0.25">
      <c r="A168" s="222" t="s">
        <v>2139</v>
      </c>
      <c r="B168" s="221" t="s">
        <v>279</v>
      </c>
      <c r="C168" s="221" t="s">
        <v>280</v>
      </c>
      <c r="D168" s="214" t="s">
        <v>133</v>
      </c>
      <c r="E168" s="214" t="s">
        <v>2140</v>
      </c>
      <c r="F168" s="239" t="s">
        <v>2141</v>
      </c>
      <c r="G168" s="239" t="s">
        <v>2142</v>
      </c>
      <c r="H168" s="214" t="s">
        <v>2143</v>
      </c>
      <c r="I168" s="68"/>
      <c r="J168" s="77"/>
      <c r="K168" s="68" t="s">
        <v>2144</v>
      </c>
      <c r="L168" s="60"/>
      <c r="M168" s="60" t="s">
        <v>155</v>
      </c>
      <c r="N168" s="60" t="s">
        <v>226</v>
      </c>
      <c r="O168" s="60" t="s">
        <v>227</v>
      </c>
      <c r="P168" s="243"/>
      <c r="Q168" s="69" t="s">
        <v>2026</v>
      </c>
      <c r="R168" s="69" t="s">
        <v>2145</v>
      </c>
      <c r="S168" s="214" t="s">
        <v>2077</v>
      </c>
      <c r="T168" s="239" t="s">
        <v>2146</v>
      </c>
      <c r="U168" s="214" t="s">
        <v>2147</v>
      </c>
      <c r="V168" s="239" t="s">
        <v>2148</v>
      </c>
      <c r="W168" s="195"/>
      <c r="X168" s="195"/>
      <c r="Y168" s="195"/>
      <c r="Z168" s="195"/>
      <c r="AA168" s="244">
        <f>IF(OR(J168="Fail",ISBLANK(J168)),INDEX('Issue Code Table'!C:C,MATCH(N:N,'Issue Code Table'!A:A,0)),IF(M168="Critical",6,IF(M168="Significant",5,IF(M168="Moderate",3,2))))</f>
        <v>5</v>
      </c>
    </row>
    <row r="169" spans="1:27" ht="82.5" customHeight="1" x14ac:dyDescent="0.25">
      <c r="A169" s="222" t="s">
        <v>2149</v>
      </c>
      <c r="B169" s="221" t="s">
        <v>279</v>
      </c>
      <c r="C169" s="221" t="s">
        <v>280</v>
      </c>
      <c r="D169" s="214" t="s">
        <v>133</v>
      </c>
      <c r="E169" s="214" t="s">
        <v>2150</v>
      </c>
      <c r="F169" s="239" t="s">
        <v>2151</v>
      </c>
      <c r="G169" s="239" t="s">
        <v>2152</v>
      </c>
      <c r="H169" s="214" t="s">
        <v>2153</v>
      </c>
      <c r="I169" s="68"/>
      <c r="J169" s="77"/>
      <c r="K169" s="68" t="s">
        <v>2154</v>
      </c>
      <c r="L169" s="60"/>
      <c r="M169" s="60" t="s">
        <v>155</v>
      </c>
      <c r="N169" s="60" t="s">
        <v>226</v>
      </c>
      <c r="O169" s="60" t="s">
        <v>227</v>
      </c>
      <c r="P169" s="243"/>
      <c r="Q169" s="69" t="s">
        <v>2026</v>
      </c>
      <c r="R169" s="69" t="s">
        <v>2155</v>
      </c>
      <c r="S169" s="214" t="s">
        <v>2156</v>
      </c>
      <c r="T169" s="239" t="s">
        <v>2157</v>
      </c>
      <c r="U169" s="214" t="s">
        <v>2158</v>
      </c>
      <c r="V169" s="239" t="s">
        <v>2159</v>
      </c>
      <c r="W169" s="195"/>
      <c r="X169" s="195"/>
      <c r="Y169" s="195"/>
      <c r="Z169" s="195"/>
      <c r="AA169" s="244">
        <f>IF(OR(J169="Fail",ISBLANK(J169)),INDEX('Issue Code Table'!C:C,MATCH(N:N,'Issue Code Table'!A:A,0)),IF(M169="Critical",6,IF(M169="Significant",5,IF(M169="Moderate",3,2))))</f>
        <v>5</v>
      </c>
    </row>
    <row r="170" spans="1:27" ht="82.5" customHeight="1" x14ac:dyDescent="0.25">
      <c r="A170" s="222" t="s">
        <v>2160</v>
      </c>
      <c r="B170" s="221" t="s">
        <v>279</v>
      </c>
      <c r="C170" s="221" t="s">
        <v>280</v>
      </c>
      <c r="D170" s="214" t="s">
        <v>133</v>
      </c>
      <c r="E170" s="214" t="s">
        <v>2161</v>
      </c>
      <c r="F170" s="239" t="s">
        <v>2162</v>
      </c>
      <c r="G170" s="239" t="s">
        <v>2163</v>
      </c>
      <c r="H170" s="214" t="s">
        <v>2164</v>
      </c>
      <c r="I170" s="69"/>
      <c r="J170" s="77"/>
      <c r="K170" s="68" t="s">
        <v>2165</v>
      </c>
      <c r="L170" s="60"/>
      <c r="M170" s="60" t="s">
        <v>155</v>
      </c>
      <c r="N170" s="60" t="s">
        <v>226</v>
      </c>
      <c r="O170" s="60" t="s">
        <v>227</v>
      </c>
      <c r="P170" s="243"/>
      <c r="Q170" s="69" t="s">
        <v>2026</v>
      </c>
      <c r="R170" s="69" t="s">
        <v>2166</v>
      </c>
      <c r="S170" s="214" t="s">
        <v>2156</v>
      </c>
      <c r="T170" s="239" t="s">
        <v>2167</v>
      </c>
      <c r="U170" s="214" t="s">
        <v>2168</v>
      </c>
      <c r="V170" s="239" t="s">
        <v>2169</v>
      </c>
      <c r="W170" s="195"/>
      <c r="X170" s="195"/>
      <c r="Y170" s="195"/>
      <c r="Z170" s="195"/>
      <c r="AA170" s="244">
        <f>IF(OR(J170="Fail",ISBLANK(J170)),INDEX('Issue Code Table'!C:C,MATCH(N:N,'Issue Code Table'!A:A,0)),IF(M170="Critical",6,IF(M170="Significant",5,IF(M170="Moderate",3,2))))</f>
        <v>5</v>
      </c>
    </row>
    <row r="171" spans="1:27" ht="82.5" customHeight="1" x14ac:dyDescent="0.25">
      <c r="A171" s="222" t="s">
        <v>2170</v>
      </c>
      <c r="B171" s="221" t="s">
        <v>279</v>
      </c>
      <c r="C171" s="221" t="s">
        <v>280</v>
      </c>
      <c r="D171" s="214" t="s">
        <v>133</v>
      </c>
      <c r="E171" s="214" t="s">
        <v>2171</v>
      </c>
      <c r="F171" s="239" t="s">
        <v>2172</v>
      </c>
      <c r="G171" s="239" t="s">
        <v>2173</v>
      </c>
      <c r="H171" s="214" t="s">
        <v>2174</v>
      </c>
      <c r="I171" s="68"/>
      <c r="J171" s="77"/>
      <c r="K171" s="68" t="s">
        <v>2175</v>
      </c>
      <c r="L171" s="60"/>
      <c r="M171" s="60" t="s">
        <v>155</v>
      </c>
      <c r="N171" s="60" t="s">
        <v>226</v>
      </c>
      <c r="O171" s="60" t="s">
        <v>227</v>
      </c>
      <c r="P171" s="243"/>
      <c r="Q171" s="69" t="s">
        <v>2026</v>
      </c>
      <c r="R171" s="69" t="s">
        <v>2176</v>
      </c>
      <c r="S171" s="214" t="s">
        <v>2177</v>
      </c>
      <c r="T171" s="239" t="s">
        <v>2178</v>
      </c>
      <c r="U171" s="214" t="s">
        <v>2179</v>
      </c>
      <c r="V171" s="239" t="s">
        <v>1900</v>
      </c>
      <c r="W171" s="195"/>
      <c r="X171" s="195"/>
      <c r="Y171" s="195"/>
      <c r="Z171" s="195"/>
      <c r="AA171" s="244">
        <f>IF(OR(J171="Fail",ISBLANK(J171)),INDEX('Issue Code Table'!C:C,MATCH(N:N,'Issue Code Table'!A:A,0)),IF(M171="Critical",6,IF(M171="Significant",5,IF(M171="Moderate",3,2))))</f>
        <v>5</v>
      </c>
    </row>
    <row r="172" spans="1:27" ht="82.5" customHeight="1" x14ac:dyDescent="0.25">
      <c r="A172" s="222" t="s">
        <v>2180</v>
      </c>
      <c r="B172" s="221" t="s">
        <v>279</v>
      </c>
      <c r="C172" s="221" t="s">
        <v>280</v>
      </c>
      <c r="D172" s="214" t="s">
        <v>133</v>
      </c>
      <c r="E172" s="214" t="s">
        <v>2181</v>
      </c>
      <c r="F172" s="239" t="s">
        <v>2182</v>
      </c>
      <c r="G172" s="239" t="s">
        <v>2183</v>
      </c>
      <c r="H172" s="214" t="s">
        <v>2174</v>
      </c>
      <c r="I172" s="68"/>
      <c r="J172" s="77"/>
      <c r="K172" s="68" t="s">
        <v>2184</v>
      </c>
      <c r="L172" s="60"/>
      <c r="M172" s="60" t="s">
        <v>155</v>
      </c>
      <c r="N172" s="60" t="s">
        <v>226</v>
      </c>
      <c r="O172" s="60" t="s">
        <v>227</v>
      </c>
      <c r="P172" s="243"/>
      <c r="Q172" s="69" t="s">
        <v>2026</v>
      </c>
      <c r="R172" s="69" t="s">
        <v>2185</v>
      </c>
      <c r="S172" s="214" t="s">
        <v>2186</v>
      </c>
      <c r="T172" s="239" t="s">
        <v>2187</v>
      </c>
      <c r="U172" s="214" t="s">
        <v>2188</v>
      </c>
      <c r="V172" s="239" t="s">
        <v>1900</v>
      </c>
      <c r="W172" s="195"/>
      <c r="X172" s="195"/>
      <c r="Y172" s="195"/>
      <c r="Z172" s="195"/>
      <c r="AA172" s="244">
        <f>IF(OR(J172="Fail",ISBLANK(J172)),INDEX('Issue Code Table'!C:C,MATCH(N:N,'Issue Code Table'!A:A,0)),IF(M172="Critical",6,IF(M172="Significant",5,IF(M172="Moderate",3,2))))</f>
        <v>5</v>
      </c>
    </row>
    <row r="173" spans="1:27" ht="82.5" customHeight="1" x14ac:dyDescent="0.25">
      <c r="A173" s="222" t="s">
        <v>2189</v>
      </c>
      <c r="B173" s="221" t="s">
        <v>279</v>
      </c>
      <c r="C173" s="221" t="s">
        <v>280</v>
      </c>
      <c r="D173" s="214" t="s">
        <v>133</v>
      </c>
      <c r="E173" s="214" t="s">
        <v>2190</v>
      </c>
      <c r="F173" s="239" t="s">
        <v>2191</v>
      </c>
      <c r="G173" s="239" t="s">
        <v>2192</v>
      </c>
      <c r="H173" s="214" t="s">
        <v>2193</v>
      </c>
      <c r="I173" s="68"/>
      <c r="J173" s="77"/>
      <c r="K173" s="68" t="s">
        <v>2194</v>
      </c>
      <c r="L173" s="60"/>
      <c r="M173" s="60" t="s">
        <v>155</v>
      </c>
      <c r="N173" s="60" t="s">
        <v>226</v>
      </c>
      <c r="O173" s="60" t="s">
        <v>227</v>
      </c>
      <c r="P173" s="243"/>
      <c r="Q173" s="69" t="s">
        <v>2026</v>
      </c>
      <c r="R173" s="69" t="s">
        <v>2195</v>
      </c>
      <c r="S173" s="214" t="s">
        <v>2196</v>
      </c>
      <c r="T173" s="239" t="s">
        <v>2197</v>
      </c>
      <c r="U173" s="214" t="s">
        <v>2198</v>
      </c>
      <c r="V173" s="239" t="s">
        <v>2199</v>
      </c>
      <c r="W173" s="195"/>
      <c r="X173" s="195"/>
      <c r="Y173" s="195"/>
      <c r="Z173" s="195"/>
      <c r="AA173" s="244">
        <f>IF(OR(J173="Fail",ISBLANK(J173)),INDEX('Issue Code Table'!C:C,MATCH(N:N,'Issue Code Table'!A:A,0)),IF(M173="Critical",6,IF(M173="Significant",5,IF(M173="Moderate",3,2))))</f>
        <v>5</v>
      </c>
    </row>
    <row r="174" spans="1:27" ht="82.5" customHeight="1" x14ac:dyDescent="0.25">
      <c r="A174" s="222" t="s">
        <v>2200</v>
      </c>
      <c r="B174" s="221" t="s">
        <v>279</v>
      </c>
      <c r="C174" s="221" t="s">
        <v>280</v>
      </c>
      <c r="D174" s="214" t="s">
        <v>133</v>
      </c>
      <c r="E174" s="214" t="s">
        <v>2201</v>
      </c>
      <c r="F174" s="239" t="s">
        <v>2202</v>
      </c>
      <c r="G174" s="239" t="s">
        <v>2203</v>
      </c>
      <c r="H174" s="214" t="s">
        <v>2204</v>
      </c>
      <c r="I174" s="68"/>
      <c r="J174" s="77"/>
      <c r="K174" s="214" t="s">
        <v>2205</v>
      </c>
      <c r="L174" s="60"/>
      <c r="M174" s="60" t="s">
        <v>155</v>
      </c>
      <c r="N174" s="60" t="s">
        <v>226</v>
      </c>
      <c r="O174" s="60" t="s">
        <v>227</v>
      </c>
      <c r="P174" s="243"/>
      <c r="Q174" s="69" t="s">
        <v>2026</v>
      </c>
      <c r="R174" s="69" t="s">
        <v>2206</v>
      </c>
      <c r="S174" s="214" t="s">
        <v>2077</v>
      </c>
      <c r="T174" s="239" t="s">
        <v>2207</v>
      </c>
      <c r="U174" s="214" t="s">
        <v>2208</v>
      </c>
      <c r="V174" s="239" t="s">
        <v>2209</v>
      </c>
      <c r="W174" s="195"/>
      <c r="X174" s="195"/>
      <c r="Y174" s="195"/>
      <c r="Z174" s="195"/>
      <c r="AA174" s="244">
        <f>IF(OR(J174="Fail",ISBLANK(J174)),INDEX('Issue Code Table'!C:C,MATCH(N:N,'Issue Code Table'!A:A,0)),IF(M174="Critical",6,IF(M174="Significant",5,IF(M174="Moderate",3,2))))</f>
        <v>5</v>
      </c>
    </row>
    <row r="175" spans="1:27" ht="82.5" customHeight="1" x14ac:dyDescent="0.25">
      <c r="A175" s="222" t="s">
        <v>2210</v>
      </c>
      <c r="B175" s="221" t="s">
        <v>279</v>
      </c>
      <c r="C175" s="221" t="s">
        <v>280</v>
      </c>
      <c r="D175" s="214" t="s">
        <v>133</v>
      </c>
      <c r="E175" s="214" t="s">
        <v>2211</v>
      </c>
      <c r="F175" s="239" t="s">
        <v>2212</v>
      </c>
      <c r="G175" s="239" t="s">
        <v>2213</v>
      </c>
      <c r="H175" s="214" t="s">
        <v>2214</v>
      </c>
      <c r="I175" s="68"/>
      <c r="J175" s="77"/>
      <c r="K175" s="214" t="s">
        <v>2215</v>
      </c>
      <c r="L175" s="60"/>
      <c r="M175" s="60" t="s">
        <v>155</v>
      </c>
      <c r="N175" s="60" t="s">
        <v>226</v>
      </c>
      <c r="O175" s="60" t="s">
        <v>227</v>
      </c>
      <c r="P175" s="243"/>
      <c r="Q175" s="69" t="s">
        <v>2026</v>
      </c>
      <c r="R175" s="69" t="s">
        <v>2216</v>
      </c>
      <c r="S175" s="214" t="s">
        <v>2077</v>
      </c>
      <c r="T175" s="239" t="s">
        <v>2217</v>
      </c>
      <c r="U175" s="214" t="s">
        <v>2218</v>
      </c>
      <c r="V175" s="239" t="s">
        <v>2219</v>
      </c>
      <c r="W175" s="195"/>
      <c r="X175" s="195"/>
      <c r="Y175" s="195"/>
      <c r="Z175" s="195"/>
      <c r="AA175" s="244">
        <f>IF(OR(J175="Fail",ISBLANK(J175)),INDEX('Issue Code Table'!C:C,MATCH(N:N,'Issue Code Table'!A:A,0)),IF(M175="Critical",6,IF(M175="Significant",5,IF(M175="Moderate",3,2))))</f>
        <v>5</v>
      </c>
    </row>
    <row r="176" spans="1:27" ht="82.5" customHeight="1" x14ac:dyDescent="0.25">
      <c r="A176" s="222" t="s">
        <v>2220</v>
      </c>
      <c r="B176" s="221" t="s">
        <v>279</v>
      </c>
      <c r="C176" s="221" t="s">
        <v>280</v>
      </c>
      <c r="D176" s="214" t="s">
        <v>133</v>
      </c>
      <c r="E176" s="214" t="s">
        <v>2221</v>
      </c>
      <c r="F176" s="239" t="s">
        <v>2222</v>
      </c>
      <c r="G176" s="239" t="s">
        <v>2223</v>
      </c>
      <c r="H176" s="214" t="s">
        <v>2224</v>
      </c>
      <c r="I176" s="69"/>
      <c r="J176" s="77"/>
      <c r="K176" s="214" t="s">
        <v>2225</v>
      </c>
      <c r="L176" s="60"/>
      <c r="M176" s="60" t="s">
        <v>155</v>
      </c>
      <c r="N176" s="60" t="s">
        <v>226</v>
      </c>
      <c r="O176" s="60" t="s">
        <v>227</v>
      </c>
      <c r="P176" s="243"/>
      <c r="Q176" s="69" t="s">
        <v>2026</v>
      </c>
      <c r="R176" s="69" t="s">
        <v>2226</v>
      </c>
      <c r="S176" s="214" t="s">
        <v>2077</v>
      </c>
      <c r="T176" s="239" t="s">
        <v>2227</v>
      </c>
      <c r="U176" s="214" t="s">
        <v>2228</v>
      </c>
      <c r="V176" s="239" t="s">
        <v>2229</v>
      </c>
      <c r="W176" s="195"/>
      <c r="X176" s="195"/>
      <c r="Y176" s="195"/>
      <c r="Z176" s="195"/>
      <c r="AA176" s="244">
        <f>IF(OR(J176="Fail",ISBLANK(J176)),INDEX('Issue Code Table'!C:C,MATCH(N:N,'Issue Code Table'!A:A,0)),IF(M176="Critical",6,IF(M176="Significant",5,IF(M176="Moderate",3,2))))</f>
        <v>5</v>
      </c>
    </row>
    <row r="177" spans="1:27" ht="82.5" customHeight="1" x14ac:dyDescent="0.25">
      <c r="A177" s="222" t="s">
        <v>2230</v>
      </c>
      <c r="B177" s="221" t="s">
        <v>221</v>
      </c>
      <c r="C177" s="221" t="s">
        <v>222</v>
      </c>
      <c r="D177" s="214" t="s">
        <v>133</v>
      </c>
      <c r="E177" s="214" t="s">
        <v>2231</v>
      </c>
      <c r="F177" s="239" t="s">
        <v>2232</v>
      </c>
      <c r="G177" s="239" t="s">
        <v>2233</v>
      </c>
      <c r="H177" s="214" t="s">
        <v>2234</v>
      </c>
      <c r="I177" s="68"/>
      <c r="J177" s="77"/>
      <c r="K177" s="68" t="s">
        <v>2235</v>
      </c>
      <c r="L177" s="60"/>
      <c r="M177" s="60" t="s">
        <v>155</v>
      </c>
      <c r="N177" s="60" t="s">
        <v>226</v>
      </c>
      <c r="O177" s="60" t="s">
        <v>227</v>
      </c>
      <c r="P177" s="243"/>
      <c r="Q177" s="69" t="s">
        <v>2236</v>
      </c>
      <c r="R177" s="69" t="s">
        <v>2237</v>
      </c>
      <c r="S177" s="214" t="s">
        <v>2238</v>
      </c>
      <c r="T177" s="239" t="s">
        <v>2239</v>
      </c>
      <c r="U177" s="214" t="s">
        <v>2240</v>
      </c>
      <c r="V177" s="239" t="s">
        <v>1900</v>
      </c>
      <c r="W177" s="195"/>
      <c r="X177" s="195"/>
      <c r="Y177" s="195"/>
      <c r="Z177" s="195"/>
      <c r="AA177" s="244">
        <f>IF(OR(J177="Fail",ISBLANK(J177)),INDEX('Issue Code Table'!C:C,MATCH(N:N,'Issue Code Table'!A:A,0)),IF(M177="Critical",6,IF(M177="Significant",5,IF(M177="Moderate",3,2))))</f>
        <v>5</v>
      </c>
    </row>
    <row r="178" spans="1:27" ht="82.5" customHeight="1" x14ac:dyDescent="0.25">
      <c r="A178" s="222" t="s">
        <v>2241</v>
      </c>
      <c r="B178" s="221" t="s">
        <v>221</v>
      </c>
      <c r="C178" s="221" t="s">
        <v>222</v>
      </c>
      <c r="D178" s="214" t="s">
        <v>133</v>
      </c>
      <c r="E178" s="214" t="s">
        <v>2242</v>
      </c>
      <c r="F178" s="239" t="s">
        <v>2243</v>
      </c>
      <c r="G178" s="239" t="s">
        <v>2244</v>
      </c>
      <c r="H178" s="214" t="s">
        <v>2245</v>
      </c>
      <c r="I178" s="68"/>
      <c r="J178" s="77"/>
      <c r="K178" s="68" t="s">
        <v>2246</v>
      </c>
      <c r="L178" s="60"/>
      <c r="M178" s="60" t="s">
        <v>155</v>
      </c>
      <c r="N178" s="60" t="s">
        <v>226</v>
      </c>
      <c r="O178" s="60" t="s">
        <v>227</v>
      </c>
      <c r="P178" s="243"/>
      <c r="Q178" s="69" t="s">
        <v>2236</v>
      </c>
      <c r="R178" s="69" t="s">
        <v>2247</v>
      </c>
      <c r="S178" s="214" t="s">
        <v>2248</v>
      </c>
      <c r="T178" s="239" t="s">
        <v>2249</v>
      </c>
      <c r="U178" s="214" t="s">
        <v>2250</v>
      </c>
      <c r="V178" s="239" t="s">
        <v>1900</v>
      </c>
      <c r="W178" s="195"/>
      <c r="X178" s="195"/>
      <c r="Y178" s="195"/>
      <c r="Z178" s="195"/>
      <c r="AA178" s="244">
        <f>IF(OR(J178="Fail",ISBLANK(J178)),INDEX('Issue Code Table'!C:C,MATCH(N:N,'Issue Code Table'!A:A,0)),IF(M178="Critical",6,IF(M178="Significant",5,IF(M178="Moderate",3,2))))</f>
        <v>5</v>
      </c>
    </row>
    <row r="179" spans="1:27" ht="82.5" customHeight="1" x14ac:dyDescent="0.25">
      <c r="A179" s="222" t="s">
        <v>2251</v>
      </c>
      <c r="B179" s="221" t="s">
        <v>221</v>
      </c>
      <c r="C179" s="221" t="s">
        <v>222</v>
      </c>
      <c r="D179" s="214" t="s">
        <v>133</v>
      </c>
      <c r="E179" s="214" t="s">
        <v>2252</v>
      </c>
      <c r="F179" s="239" t="s">
        <v>2253</v>
      </c>
      <c r="G179" s="239" t="s">
        <v>2254</v>
      </c>
      <c r="H179" s="214" t="s">
        <v>2255</v>
      </c>
      <c r="I179" s="68"/>
      <c r="J179" s="77"/>
      <c r="K179" s="68" t="s">
        <v>2256</v>
      </c>
      <c r="L179" s="60"/>
      <c r="M179" s="60" t="s">
        <v>155</v>
      </c>
      <c r="N179" s="60" t="s">
        <v>226</v>
      </c>
      <c r="O179" s="60" t="s">
        <v>227</v>
      </c>
      <c r="P179" s="243"/>
      <c r="Q179" s="69" t="s">
        <v>2236</v>
      </c>
      <c r="R179" s="69" t="s">
        <v>2257</v>
      </c>
      <c r="S179" s="214" t="s">
        <v>2258</v>
      </c>
      <c r="T179" s="239" t="s">
        <v>2259</v>
      </c>
      <c r="U179" s="214" t="s">
        <v>2260</v>
      </c>
      <c r="V179" s="239" t="s">
        <v>1900</v>
      </c>
      <c r="W179" s="195"/>
      <c r="X179" s="195"/>
      <c r="Y179" s="195"/>
      <c r="Z179" s="195"/>
      <c r="AA179" s="244">
        <f>IF(OR(J179="Fail",ISBLANK(J179)),INDEX('Issue Code Table'!C:C,MATCH(N:N,'Issue Code Table'!A:A,0)),IF(M179="Critical",6,IF(M179="Significant",5,IF(M179="Moderate",3,2))))</f>
        <v>5</v>
      </c>
    </row>
    <row r="180" spans="1:27" ht="82.5" customHeight="1" x14ac:dyDescent="0.25">
      <c r="A180" s="222" t="s">
        <v>2261</v>
      </c>
      <c r="B180" s="221" t="s">
        <v>221</v>
      </c>
      <c r="C180" s="221" t="s">
        <v>222</v>
      </c>
      <c r="D180" s="214" t="s">
        <v>133</v>
      </c>
      <c r="E180" s="214" t="s">
        <v>2262</v>
      </c>
      <c r="F180" s="239" t="s">
        <v>2263</v>
      </c>
      <c r="G180" s="239" t="s">
        <v>2264</v>
      </c>
      <c r="H180" s="214" t="s">
        <v>2265</v>
      </c>
      <c r="I180" s="68"/>
      <c r="J180" s="77"/>
      <c r="K180" s="68" t="s">
        <v>2266</v>
      </c>
      <c r="L180" s="60"/>
      <c r="M180" s="60" t="s">
        <v>155</v>
      </c>
      <c r="N180" s="60" t="s">
        <v>226</v>
      </c>
      <c r="O180" s="60" t="s">
        <v>227</v>
      </c>
      <c r="P180" s="243"/>
      <c r="Q180" s="69" t="s">
        <v>2236</v>
      </c>
      <c r="R180" s="69" t="s">
        <v>2267</v>
      </c>
      <c r="S180" s="214" t="s">
        <v>2268</v>
      </c>
      <c r="T180" s="239" t="s">
        <v>2269</v>
      </c>
      <c r="U180" s="214" t="s">
        <v>2270</v>
      </c>
      <c r="V180" s="239" t="s">
        <v>1900</v>
      </c>
      <c r="W180" s="195"/>
      <c r="X180" s="195"/>
      <c r="Y180" s="195"/>
      <c r="Z180" s="195"/>
      <c r="AA180" s="244">
        <f>IF(OR(J180="Fail",ISBLANK(J180)),INDEX('Issue Code Table'!C:C,MATCH(N:N,'Issue Code Table'!A:A,0)),IF(M180="Critical",6,IF(M180="Significant",5,IF(M180="Moderate",3,2))))</f>
        <v>5</v>
      </c>
    </row>
    <row r="181" spans="1:27" ht="82.5" customHeight="1" x14ac:dyDescent="0.25">
      <c r="A181" s="222" t="s">
        <v>2271</v>
      </c>
      <c r="B181" s="211" t="s">
        <v>150</v>
      </c>
      <c r="C181" s="211" t="s">
        <v>151</v>
      </c>
      <c r="D181" s="214" t="s">
        <v>133</v>
      </c>
      <c r="E181" s="214" t="s">
        <v>2272</v>
      </c>
      <c r="F181" s="239" t="s">
        <v>2273</v>
      </c>
      <c r="G181" s="239" t="s">
        <v>2274</v>
      </c>
      <c r="H181" s="214" t="s">
        <v>2275</v>
      </c>
      <c r="I181" s="68"/>
      <c r="J181" s="77"/>
      <c r="K181" s="68" t="s">
        <v>2276</v>
      </c>
      <c r="L181" s="60"/>
      <c r="M181" s="60" t="s">
        <v>155</v>
      </c>
      <c r="N181" s="60" t="s">
        <v>767</v>
      </c>
      <c r="O181" s="60" t="s">
        <v>768</v>
      </c>
      <c r="P181" s="243"/>
      <c r="Q181" s="69" t="s">
        <v>2236</v>
      </c>
      <c r="R181" s="69" t="s">
        <v>2277</v>
      </c>
      <c r="S181" s="214" t="s">
        <v>2278</v>
      </c>
      <c r="T181" s="239" t="s">
        <v>2279</v>
      </c>
      <c r="U181" s="214" t="s">
        <v>2280</v>
      </c>
      <c r="V181" s="239" t="s">
        <v>2281</v>
      </c>
      <c r="W181" s="195"/>
      <c r="X181" s="195"/>
      <c r="Y181" s="195"/>
      <c r="Z181" s="195"/>
      <c r="AA181" s="244">
        <f>IF(OR(J181="Fail",ISBLANK(J181)),INDEX('Issue Code Table'!C:C,MATCH(N:N,'Issue Code Table'!A:A,0)),IF(M181="Critical",6,IF(M181="Significant",5,IF(M181="Moderate",3,2))))</f>
        <v>5</v>
      </c>
    </row>
    <row r="182" spans="1:27" ht="82.5" customHeight="1" x14ac:dyDescent="0.25">
      <c r="A182" s="222" t="s">
        <v>2282</v>
      </c>
      <c r="B182" s="221" t="s">
        <v>221</v>
      </c>
      <c r="C182" s="221" t="s">
        <v>222</v>
      </c>
      <c r="D182" s="214" t="s">
        <v>133</v>
      </c>
      <c r="E182" s="214" t="s">
        <v>2283</v>
      </c>
      <c r="F182" s="239" t="s">
        <v>2284</v>
      </c>
      <c r="G182" s="239" t="s">
        <v>2285</v>
      </c>
      <c r="H182" s="214" t="s">
        <v>2286</v>
      </c>
      <c r="I182" s="68"/>
      <c r="J182" s="77"/>
      <c r="K182" s="68" t="s">
        <v>2287</v>
      </c>
      <c r="L182" s="60"/>
      <c r="M182" s="60" t="s">
        <v>155</v>
      </c>
      <c r="N182" s="60" t="s">
        <v>226</v>
      </c>
      <c r="O182" s="60" t="s">
        <v>227</v>
      </c>
      <c r="P182" s="243"/>
      <c r="Q182" s="69" t="s">
        <v>2236</v>
      </c>
      <c r="R182" s="69" t="s">
        <v>2288</v>
      </c>
      <c r="S182" s="214" t="s">
        <v>2289</v>
      </c>
      <c r="T182" s="239" t="s">
        <v>2290</v>
      </c>
      <c r="U182" s="214" t="s">
        <v>2291</v>
      </c>
      <c r="V182" s="239" t="s">
        <v>2292</v>
      </c>
      <c r="W182" s="195"/>
      <c r="X182" s="195"/>
      <c r="Y182" s="195"/>
      <c r="Z182" s="195"/>
      <c r="AA182" s="244">
        <f>IF(OR(J182="Fail",ISBLANK(J182)),INDEX('Issue Code Table'!C:C,MATCH(N:N,'Issue Code Table'!A:A,0)),IF(M182="Critical",6,IF(M182="Significant",5,IF(M182="Moderate",3,2))))</f>
        <v>5</v>
      </c>
    </row>
    <row r="183" spans="1:27" ht="82.5" customHeight="1" x14ac:dyDescent="0.25">
      <c r="A183" s="222" t="s">
        <v>2293</v>
      </c>
      <c r="B183" s="221" t="s">
        <v>150</v>
      </c>
      <c r="C183" s="221" t="s">
        <v>151</v>
      </c>
      <c r="D183" s="214" t="s">
        <v>133</v>
      </c>
      <c r="E183" s="214" t="s">
        <v>2294</v>
      </c>
      <c r="F183" s="239" t="s">
        <v>2295</v>
      </c>
      <c r="G183" s="239" t="s">
        <v>2296</v>
      </c>
      <c r="H183" s="214" t="s">
        <v>2297</v>
      </c>
      <c r="I183" s="68"/>
      <c r="J183" s="77"/>
      <c r="K183" s="68" t="s">
        <v>2298</v>
      </c>
      <c r="L183" s="60"/>
      <c r="M183" s="60" t="s">
        <v>195</v>
      </c>
      <c r="N183" s="60" t="s">
        <v>2299</v>
      </c>
      <c r="O183" s="60" t="s">
        <v>2300</v>
      </c>
      <c r="P183" s="243"/>
      <c r="Q183" s="69" t="s">
        <v>2301</v>
      </c>
      <c r="R183" s="69" t="s">
        <v>2302</v>
      </c>
      <c r="S183" s="214" t="s">
        <v>2303</v>
      </c>
      <c r="T183" s="239" t="s">
        <v>2304</v>
      </c>
      <c r="U183" s="214" t="s">
        <v>2305</v>
      </c>
      <c r="V183" s="239"/>
      <c r="W183" s="195"/>
      <c r="X183" s="195"/>
      <c r="Y183" s="195"/>
      <c r="Z183" s="195"/>
      <c r="AA183" s="244">
        <f>IF(OR(J183="Fail",ISBLANK(J183)),INDEX('Issue Code Table'!C:C,MATCH(N:N,'Issue Code Table'!A:A,0)),IF(M183="Critical",6,IF(M183="Significant",5,IF(M183="Moderate",3,2))))</f>
        <v>2</v>
      </c>
    </row>
    <row r="184" spans="1:27" ht="82.5" customHeight="1" x14ac:dyDescent="0.25">
      <c r="A184" s="222" t="s">
        <v>2306</v>
      </c>
      <c r="B184" s="221" t="s">
        <v>150</v>
      </c>
      <c r="C184" s="221" t="s">
        <v>151</v>
      </c>
      <c r="D184" s="214" t="s">
        <v>133</v>
      </c>
      <c r="E184" s="214" t="s">
        <v>2307</v>
      </c>
      <c r="F184" s="239" t="s">
        <v>2308</v>
      </c>
      <c r="G184" s="239" t="s">
        <v>2309</v>
      </c>
      <c r="H184" s="214" t="s">
        <v>2310</v>
      </c>
      <c r="I184" s="68"/>
      <c r="J184" s="77"/>
      <c r="K184" s="214" t="s">
        <v>2311</v>
      </c>
      <c r="L184" s="60"/>
      <c r="M184" s="60" t="s">
        <v>195</v>
      </c>
      <c r="N184" s="60" t="s">
        <v>2299</v>
      </c>
      <c r="O184" s="60" t="s">
        <v>2300</v>
      </c>
      <c r="P184" s="243"/>
      <c r="Q184" s="69" t="s">
        <v>2301</v>
      </c>
      <c r="R184" s="69" t="s">
        <v>2312</v>
      </c>
      <c r="S184" s="214" t="s">
        <v>2313</v>
      </c>
      <c r="T184" s="239" t="s">
        <v>2314</v>
      </c>
      <c r="U184" s="214" t="s">
        <v>2315</v>
      </c>
      <c r="V184" s="239"/>
      <c r="W184" s="195"/>
      <c r="X184" s="195"/>
      <c r="Y184" s="195"/>
      <c r="Z184" s="195"/>
      <c r="AA184" s="244">
        <f>IF(OR(J184="Fail",ISBLANK(J184)),INDEX('Issue Code Table'!C:C,MATCH(N:N,'Issue Code Table'!A:A,0)),IF(M184="Critical",6,IF(M184="Significant",5,IF(M184="Moderate",3,2))))</f>
        <v>2</v>
      </c>
    </row>
    <row r="185" spans="1:27" ht="82.5" customHeight="1" x14ac:dyDescent="0.25">
      <c r="A185" s="222" t="s">
        <v>2316</v>
      </c>
      <c r="B185" s="221" t="s">
        <v>150</v>
      </c>
      <c r="C185" s="221" t="s">
        <v>151</v>
      </c>
      <c r="D185" s="214" t="s">
        <v>133</v>
      </c>
      <c r="E185" s="214" t="s">
        <v>2317</v>
      </c>
      <c r="F185" s="239" t="s">
        <v>2318</v>
      </c>
      <c r="G185" s="239" t="s">
        <v>2319</v>
      </c>
      <c r="H185" s="214" t="s">
        <v>2320</v>
      </c>
      <c r="I185" s="68"/>
      <c r="J185" s="77"/>
      <c r="K185" s="214" t="s">
        <v>2321</v>
      </c>
      <c r="L185" s="60"/>
      <c r="M185" s="60" t="s">
        <v>195</v>
      </c>
      <c r="N185" s="60" t="s">
        <v>2299</v>
      </c>
      <c r="O185" s="60" t="s">
        <v>2300</v>
      </c>
      <c r="P185" s="243"/>
      <c r="Q185" s="69" t="s">
        <v>2301</v>
      </c>
      <c r="R185" s="69" t="s">
        <v>2322</v>
      </c>
      <c r="S185" s="214" t="s">
        <v>2323</v>
      </c>
      <c r="T185" s="239" t="s">
        <v>2324</v>
      </c>
      <c r="U185" s="214" t="s">
        <v>2325</v>
      </c>
      <c r="V185" s="239"/>
      <c r="W185" s="195"/>
      <c r="X185" s="195"/>
      <c r="Y185" s="195"/>
      <c r="Z185" s="195"/>
      <c r="AA185" s="244">
        <f>IF(OR(J185="Fail",ISBLANK(J185)),INDEX('Issue Code Table'!C:C,MATCH(N:N,'Issue Code Table'!A:A,0)),IF(M185="Critical",6,IF(M185="Significant",5,IF(M185="Moderate",3,2))))</f>
        <v>2</v>
      </c>
    </row>
    <row r="186" spans="1:27" ht="82.5" customHeight="1" x14ac:dyDescent="0.25">
      <c r="A186" s="222" t="s">
        <v>2326</v>
      </c>
      <c r="B186" s="221" t="s">
        <v>150</v>
      </c>
      <c r="C186" s="221" t="s">
        <v>151</v>
      </c>
      <c r="D186" s="214" t="s">
        <v>133</v>
      </c>
      <c r="E186" s="214" t="s">
        <v>2327</v>
      </c>
      <c r="F186" s="239" t="s">
        <v>2328</v>
      </c>
      <c r="G186" s="239" t="s">
        <v>2329</v>
      </c>
      <c r="H186" s="214" t="s">
        <v>2330</v>
      </c>
      <c r="I186" s="68"/>
      <c r="J186" s="77"/>
      <c r="K186" s="68" t="s">
        <v>2331</v>
      </c>
      <c r="L186" s="60"/>
      <c r="M186" s="60" t="s">
        <v>155</v>
      </c>
      <c r="N186" s="60" t="s">
        <v>172</v>
      </c>
      <c r="O186" s="60" t="s">
        <v>173</v>
      </c>
      <c r="P186" s="243"/>
      <c r="Q186" s="69" t="s">
        <v>2332</v>
      </c>
      <c r="R186" s="69" t="s">
        <v>2333</v>
      </c>
      <c r="S186" s="214" t="s">
        <v>2334</v>
      </c>
      <c r="T186" s="239" t="s">
        <v>2335</v>
      </c>
      <c r="U186" s="214" t="s">
        <v>2336</v>
      </c>
      <c r="V186" s="239" t="s">
        <v>2337</v>
      </c>
      <c r="W186" s="195"/>
      <c r="X186" s="195"/>
      <c r="Y186" s="195"/>
      <c r="Z186" s="195"/>
      <c r="AA186" s="244">
        <f>IF(OR(J186="Fail",ISBLANK(J186)),INDEX('Issue Code Table'!C:C,MATCH(N:N,'Issue Code Table'!A:A,0)),IF(M186="Critical",6,IF(M186="Significant",5,IF(M186="Moderate",3,2))))</f>
        <v>7</v>
      </c>
    </row>
    <row r="187" spans="1:27" ht="82.5" customHeight="1" x14ac:dyDescent="0.25">
      <c r="A187" s="222" t="s">
        <v>2338</v>
      </c>
      <c r="B187" s="221" t="s">
        <v>271</v>
      </c>
      <c r="C187" s="221" t="s">
        <v>272</v>
      </c>
      <c r="D187" s="214" t="s">
        <v>363</v>
      </c>
      <c r="E187" s="214" t="s">
        <v>2339</v>
      </c>
      <c r="F187" s="239" t="s">
        <v>2340</v>
      </c>
      <c r="G187" s="239" t="s">
        <v>2341</v>
      </c>
      <c r="H187" s="214" t="s">
        <v>2342</v>
      </c>
      <c r="I187" s="68"/>
      <c r="J187" s="77"/>
      <c r="K187" s="68" t="s">
        <v>2343</v>
      </c>
      <c r="L187" s="60"/>
      <c r="M187" s="60" t="s">
        <v>195</v>
      </c>
      <c r="N187" s="60" t="s">
        <v>276</v>
      </c>
      <c r="O187" s="60" t="s">
        <v>277</v>
      </c>
      <c r="P187" s="243"/>
      <c r="Q187" s="69" t="s">
        <v>2344</v>
      </c>
      <c r="R187" s="69" t="s">
        <v>2345</v>
      </c>
      <c r="S187" s="214" t="s">
        <v>2346</v>
      </c>
      <c r="T187" s="239" t="s">
        <v>2347</v>
      </c>
      <c r="U187" s="214" t="s">
        <v>2348</v>
      </c>
      <c r="V187" s="239"/>
      <c r="W187" s="195"/>
      <c r="X187" s="195"/>
      <c r="Y187" s="195"/>
      <c r="Z187" s="195"/>
      <c r="AA187" s="244"/>
    </row>
    <row r="188" spans="1:27" ht="82.5" customHeight="1" x14ac:dyDescent="0.25">
      <c r="A188" s="222" t="s">
        <v>2349</v>
      </c>
      <c r="B188" s="221" t="s">
        <v>271</v>
      </c>
      <c r="C188" s="221" t="s">
        <v>272</v>
      </c>
      <c r="D188" s="214" t="s">
        <v>133</v>
      </c>
      <c r="E188" s="214" t="s">
        <v>2350</v>
      </c>
      <c r="F188" s="239" t="s">
        <v>2351</v>
      </c>
      <c r="G188" s="239" t="s">
        <v>2352</v>
      </c>
      <c r="H188" s="214" t="s">
        <v>2353</v>
      </c>
      <c r="I188" s="68"/>
      <c r="J188" s="77"/>
      <c r="K188" s="68" t="s">
        <v>2354</v>
      </c>
      <c r="L188" s="60"/>
      <c r="M188" s="60" t="s">
        <v>195</v>
      </c>
      <c r="N188" s="60" t="s">
        <v>276</v>
      </c>
      <c r="O188" s="60" t="s">
        <v>277</v>
      </c>
      <c r="P188" s="243"/>
      <c r="Q188" s="69" t="s">
        <v>2344</v>
      </c>
      <c r="R188" s="69" t="s">
        <v>2355</v>
      </c>
      <c r="S188" s="214" t="s">
        <v>2356</v>
      </c>
      <c r="T188" s="239" t="s">
        <v>2357</v>
      </c>
      <c r="U188" s="214" t="s">
        <v>2358</v>
      </c>
      <c r="V188" s="239"/>
      <c r="W188" s="195"/>
      <c r="X188" s="195"/>
      <c r="Y188" s="195"/>
      <c r="Z188" s="195"/>
      <c r="AA188" s="244"/>
    </row>
    <row r="189" spans="1:27" ht="82.5" customHeight="1" x14ac:dyDescent="0.25">
      <c r="A189" s="222" t="s">
        <v>2359</v>
      </c>
      <c r="B189" s="221" t="s">
        <v>247</v>
      </c>
      <c r="C189" s="221" t="s">
        <v>248</v>
      </c>
      <c r="D189" s="214" t="s">
        <v>133</v>
      </c>
      <c r="E189" s="214" t="s">
        <v>2360</v>
      </c>
      <c r="F189" s="239" t="s">
        <v>2361</v>
      </c>
      <c r="G189" s="239" t="s">
        <v>2362</v>
      </c>
      <c r="H189" s="214" t="s">
        <v>2363</v>
      </c>
      <c r="I189" s="68"/>
      <c r="J189" s="77"/>
      <c r="K189" s="68" t="s">
        <v>2364</v>
      </c>
      <c r="L189" s="60"/>
      <c r="M189" s="60" t="s">
        <v>195</v>
      </c>
      <c r="N189" s="60" t="s">
        <v>2365</v>
      </c>
      <c r="O189" s="60" t="s">
        <v>2366</v>
      </c>
      <c r="P189" s="243"/>
      <c r="Q189" s="69" t="s">
        <v>2344</v>
      </c>
      <c r="R189" s="69" t="s">
        <v>2367</v>
      </c>
      <c r="S189" s="214" t="s">
        <v>2368</v>
      </c>
      <c r="T189" s="239" t="s">
        <v>2369</v>
      </c>
      <c r="U189" s="214" t="s">
        <v>2370</v>
      </c>
      <c r="V189" s="239"/>
      <c r="W189" s="195"/>
      <c r="X189" s="195"/>
      <c r="Y189" s="195"/>
      <c r="Z189" s="195"/>
      <c r="AA189" s="244"/>
    </row>
    <row r="190" spans="1:27" ht="82.5" customHeight="1" x14ac:dyDescent="0.25">
      <c r="A190" s="222" t="s">
        <v>2371</v>
      </c>
      <c r="B190" s="221" t="s">
        <v>247</v>
      </c>
      <c r="C190" s="221" t="s">
        <v>248</v>
      </c>
      <c r="D190" s="214" t="s">
        <v>363</v>
      </c>
      <c r="E190" s="214" t="s">
        <v>2372</v>
      </c>
      <c r="F190" s="239" t="s">
        <v>2373</v>
      </c>
      <c r="G190" s="239" t="s">
        <v>2374</v>
      </c>
      <c r="H190" s="214" t="s">
        <v>2375</v>
      </c>
      <c r="I190" s="68"/>
      <c r="J190" s="77"/>
      <c r="K190" s="68" t="s">
        <v>2376</v>
      </c>
      <c r="L190" s="60"/>
      <c r="M190" s="60" t="s">
        <v>155</v>
      </c>
      <c r="N190" s="60" t="s">
        <v>2377</v>
      </c>
      <c r="O190" s="60" t="s">
        <v>2378</v>
      </c>
      <c r="P190" s="243"/>
      <c r="Q190" s="69" t="s">
        <v>2344</v>
      </c>
      <c r="R190" s="69" t="s">
        <v>2379</v>
      </c>
      <c r="S190" s="214" t="s">
        <v>2380</v>
      </c>
      <c r="T190" s="239" t="s">
        <v>2381</v>
      </c>
      <c r="U190" s="214" t="s">
        <v>2382</v>
      </c>
      <c r="V190" s="239" t="s">
        <v>2383</v>
      </c>
      <c r="W190" s="195"/>
      <c r="X190" s="195"/>
      <c r="Y190" s="195"/>
      <c r="Z190" s="195"/>
      <c r="AA190" s="244">
        <f>IF(OR(J190="Fail",ISBLANK(J190)),INDEX('Issue Code Table'!C:C,MATCH(N:N,'Issue Code Table'!A:A,0)),IF(M190="Critical",6,IF(M190="Significant",5,IF(M190="Moderate",3,2))))</f>
        <v>6</v>
      </c>
    </row>
    <row r="191" spans="1:27" ht="82.5" customHeight="1" x14ac:dyDescent="0.25">
      <c r="A191" s="222" t="s">
        <v>2384</v>
      </c>
      <c r="B191" s="221" t="s">
        <v>285</v>
      </c>
      <c r="C191" s="221" t="s">
        <v>286</v>
      </c>
      <c r="D191" s="214" t="s">
        <v>133</v>
      </c>
      <c r="E191" s="214" t="s">
        <v>2385</v>
      </c>
      <c r="F191" s="239" t="s">
        <v>2386</v>
      </c>
      <c r="G191" s="239" t="s">
        <v>2387</v>
      </c>
      <c r="H191" s="214" t="s">
        <v>2388</v>
      </c>
      <c r="I191" s="68"/>
      <c r="J191" s="77"/>
      <c r="K191" s="68" t="s">
        <v>2389</v>
      </c>
      <c r="L191" s="60"/>
      <c r="M191" s="60" t="s">
        <v>155</v>
      </c>
      <c r="N191" s="242" t="s">
        <v>291</v>
      </c>
      <c r="O191" s="242" t="s">
        <v>292</v>
      </c>
      <c r="P191" s="243"/>
      <c r="Q191" s="69" t="s">
        <v>2390</v>
      </c>
      <c r="R191" s="69" t="s">
        <v>2391</v>
      </c>
      <c r="S191" s="214" t="s">
        <v>2392</v>
      </c>
      <c r="T191" s="239" t="s">
        <v>2393</v>
      </c>
      <c r="U191" s="214" t="s">
        <v>2394</v>
      </c>
      <c r="V191" s="239" t="s">
        <v>2395</v>
      </c>
      <c r="W191" s="195"/>
      <c r="X191" s="195"/>
      <c r="Y191" s="195"/>
      <c r="Z191" s="195"/>
      <c r="AA191" s="244">
        <f>IF(OR(J191="Fail",ISBLANK(J191)),INDEX('Issue Code Table'!C:C,MATCH(N:N,'Issue Code Table'!A:A,0)),IF(M191="Critical",6,IF(M191="Significant",5,IF(M191="Moderate",3,2))))</f>
        <v>6</v>
      </c>
    </row>
    <row r="192" spans="1:27" ht="82.5" customHeight="1" x14ac:dyDescent="0.25">
      <c r="A192" s="222" t="s">
        <v>2396</v>
      </c>
      <c r="B192" s="221" t="s">
        <v>285</v>
      </c>
      <c r="C192" s="221" t="s">
        <v>286</v>
      </c>
      <c r="D192" s="214" t="s">
        <v>133</v>
      </c>
      <c r="E192" s="214" t="s">
        <v>2397</v>
      </c>
      <c r="F192" s="239" t="s">
        <v>2398</v>
      </c>
      <c r="G192" s="239" t="s">
        <v>2399</v>
      </c>
      <c r="H192" s="214" t="s">
        <v>2400</v>
      </c>
      <c r="I192" s="68"/>
      <c r="J192" s="77"/>
      <c r="K192" s="68" t="s">
        <v>2401</v>
      </c>
      <c r="L192" s="60"/>
      <c r="M192" s="60" t="s">
        <v>155</v>
      </c>
      <c r="N192" s="242" t="s">
        <v>291</v>
      </c>
      <c r="O192" s="242" t="s">
        <v>292</v>
      </c>
      <c r="P192" s="243"/>
      <c r="Q192" s="69" t="s">
        <v>2390</v>
      </c>
      <c r="R192" s="69" t="s">
        <v>2402</v>
      </c>
      <c r="S192" s="214" t="s">
        <v>2403</v>
      </c>
      <c r="T192" s="239" t="s">
        <v>2404</v>
      </c>
      <c r="U192" s="214" t="s">
        <v>2405</v>
      </c>
      <c r="V192" s="239" t="s">
        <v>2406</v>
      </c>
      <c r="W192" s="195"/>
      <c r="X192" s="195"/>
      <c r="Y192" s="195"/>
      <c r="Z192" s="195"/>
      <c r="AA192" s="244">
        <f>IF(OR(J192="Fail",ISBLANK(J192)),INDEX('Issue Code Table'!C:C,MATCH(N:N,'Issue Code Table'!A:A,0)),IF(M192="Critical",6,IF(M192="Significant",5,IF(M192="Moderate",3,2))))</f>
        <v>6</v>
      </c>
    </row>
    <row r="193" spans="1:27" ht="82.5" customHeight="1" x14ac:dyDescent="0.25">
      <c r="A193" s="222" t="s">
        <v>2407</v>
      </c>
      <c r="B193" s="221" t="s">
        <v>2408</v>
      </c>
      <c r="C193" s="221" t="s">
        <v>2409</v>
      </c>
      <c r="D193" s="214" t="s">
        <v>133</v>
      </c>
      <c r="E193" s="214" t="s">
        <v>2410</v>
      </c>
      <c r="F193" s="239" t="s">
        <v>2411</v>
      </c>
      <c r="G193" s="239" t="s">
        <v>2412</v>
      </c>
      <c r="H193" s="214" t="s">
        <v>2413</v>
      </c>
      <c r="I193" s="68"/>
      <c r="J193" s="77"/>
      <c r="K193" s="68" t="s">
        <v>2414</v>
      </c>
      <c r="L193" s="60"/>
      <c r="M193" s="60" t="s">
        <v>155</v>
      </c>
      <c r="N193" s="242" t="s">
        <v>291</v>
      </c>
      <c r="O193" s="242" t="s">
        <v>292</v>
      </c>
      <c r="P193" s="243"/>
      <c r="Q193" s="69" t="s">
        <v>2390</v>
      </c>
      <c r="R193" s="69" t="s">
        <v>2415</v>
      </c>
      <c r="S193" s="214" t="s">
        <v>2416</v>
      </c>
      <c r="T193" s="239" t="s">
        <v>2417</v>
      </c>
      <c r="U193" s="214" t="s">
        <v>2418</v>
      </c>
      <c r="V193" s="239" t="s">
        <v>2419</v>
      </c>
      <c r="W193" s="195"/>
      <c r="X193" s="195"/>
      <c r="Y193" s="195"/>
      <c r="Z193" s="195"/>
      <c r="AA193" s="244">
        <f>IF(OR(J193="Fail",ISBLANK(J193)),INDEX('Issue Code Table'!C:C,MATCH(N:N,'Issue Code Table'!A:A,0)),IF(M193="Critical",6,IF(M193="Significant",5,IF(M193="Moderate",3,2))))</f>
        <v>6</v>
      </c>
    </row>
    <row r="194" spans="1:27" ht="82.5" customHeight="1" x14ac:dyDescent="0.25">
      <c r="A194" s="222" t="s">
        <v>2420</v>
      </c>
      <c r="B194" s="221" t="s">
        <v>285</v>
      </c>
      <c r="C194" s="221" t="s">
        <v>286</v>
      </c>
      <c r="D194" s="214" t="s">
        <v>133</v>
      </c>
      <c r="E194" s="214" t="s">
        <v>2421</v>
      </c>
      <c r="F194" s="239" t="s">
        <v>2422</v>
      </c>
      <c r="G194" s="239" t="s">
        <v>2423</v>
      </c>
      <c r="H194" s="214" t="s">
        <v>2424</v>
      </c>
      <c r="I194" s="68"/>
      <c r="J194" s="77"/>
      <c r="K194" s="68" t="s">
        <v>2425</v>
      </c>
      <c r="L194" s="60"/>
      <c r="M194" s="60" t="s">
        <v>155</v>
      </c>
      <c r="N194" s="242" t="s">
        <v>291</v>
      </c>
      <c r="O194" s="242" t="s">
        <v>292</v>
      </c>
      <c r="P194" s="243"/>
      <c r="Q194" s="69" t="s">
        <v>2390</v>
      </c>
      <c r="R194" s="69" t="s">
        <v>2426</v>
      </c>
      <c r="S194" s="214" t="s">
        <v>2427</v>
      </c>
      <c r="T194" s="239" t="s">
        <v>2428</v>
      </c>
      <c r="U194" s="214" t="s">
        <v>2429</v>
      </c>
      <c r="V194" s="239" t="s">
        <v>2430</v>
      </c>
      <c r="W194" s="195"/>
      <c r="X194" s="195"/>
      <c r="Y194" s="195"/>
      <c r="Z194" s="195"/>
      <c r="AA194" s="244">
        <f>IF(OR(J194="Fail",ISBLANK(J194)),INDEX('Issue Code Table'!C:C,MATCH(N:N,'Issue Code Table'!A:A,0)),IF(M194="Critical",6,IF(M194="Significant",5,IF(M194="Moderate",3,2))))</f>
        <v>6</v>
      </c>
    </row>
    <row r="195" spans="1:27" ht="82.5" customHeight="1" x14ac:dyDescent="0.25">
      <c r="A195" s="222" t="s">
        <v>2431</v>
      </c>
      <c r="B195" s="221" t="s">
        <v>285</v>
      </c>
      <c r="C195" s="221" t="s">
        <v>286</v>
      </c>
      <c r="D195" s="214" t="s">
        <v>133</v>
      </c>
      <c r="E195" s="214" t="s">
        <v>2432</v>
      </c>
      <c r="F195" s="239" t="s">
        <v>2433</v>
      </c>
      <c r="G195" s="239" t="s">
        <v>2434</v>
      </c>
      <c r="H195" s="214" t="s">
        <v>2435</v>
      </c>
      <c r="I195" s="68"/>
      <c r="J195" s="77"/>
      <c r="K195" s="68" t="s">
        <v>2436</v>
      </c>
      <c r="L195" s="60"/>
      <c r="M195" s="60" t="s">
        <v>155</v>
      </c>
      <c r="N195" s="242" t="s">
        <v>291</v>
      </c>
      <c r="O195" s="242" t="s">
        <v>292</v>
      </c>
      <c r="P195" s="243"/>
      <c r="Q195" s="69" t="s">
        <v>2390</v>
      </c>
      <c r="R195" s="69" t="s">
        <v>2437</v>
      </c>
      <c r="S195" s="214" t="s">
        <v>2438</v>
      </c>
      <c r="T195" s="239" t="s">
        <v>2439</v>
      </c>
      <c r="U195" s="214" t="s">
        <v>2440</v>
      </c>
      <c r="V195" s="239" t="s">
        <v>2441</v>
      </c>
      <c r="W195" s="195"/>
      <c r="X195" s="195"/>
      <c r="Y195" s="195"/>
      <c r="Z195" s="195"/>
      <c r="AA195" s="244">
        <f>IF(OR(J195="Fail",ISBLANK(J195)),INDEX('Issue Code Table'!C:C,MATCH(N:N,'Issue Code Table'!A:A,0)),IF(M195="Critical",6,IF(M195="Significant",5,IF(M195="Moderate",3,2))))</f>
        <v>6</v>
      </c>
    </row>
    <row r="196" spans="1:27" ht="82.5" customHeight="1" x14ac:dyDescent="0.25">
      <c r="A196" s="222" t="s">
        <v>2442</v>
      </c>
      <c r="B196" s="221" t="s">
        <v>285</v>
      </c>
      <c r="C196" s="221" t="s">
        <v>286</v>
      </c>
      <c r="D196" s="214" t="s">
        <v>133</v>
      </c>
      <c r="E196" s="214" t="s">
        <v>2443</v>
      </c>
      <c r="F196" s="239" t="s">
        <v>2444</v>
      </c>
      <c r="G196" s="239" t="s">
        <v>2445</v>
      </c>
      <c r="H196" s="214" t="s">
        <v>2446</v>
      </c>
      <c r="I196" s="68"/>
      <c r="J196" s="77"/>
      <c r="K196" s="68" t="s">
        <v>2447</v>
      </c>
      <c r="L196" s="60"/>
      <c r="M196" s="60" t="s">
        <v>155</v>
      </c>
      <c r="N196" s="242" t="s">
        <v>291</v>
      </c>
      <c r="O196" s="242" t="s">
        <v>292</v>
      </c>
      <c r="P196" s="243"/>
      <c r="Q196" s="69" t="s">
        <v>2390</v>
      </c>
      <c r="R196" s="69" t="s">
        <v>2448</v>
      </c>
      <c r="S196" s="214" t="s">
        <v>2449</v>
      </c>
      <c r="T196" s="239" t="s">
        <v>2450</v>
      </c>
      <c r="U196" s="214" t="s">
        <v>2451</v>
      </c>
      <c r="V196" s="239" t="s">
        <v>2452</v>
      </c>
      <c r="W196" s="195"/>
      <c r="X196" s="195"/>
      <c r="Y196" s="195"/>
      <c r="Z196" s="195"/>
      <c r="AA196" s="244">
        <f>IF(OR(J196="Fail",ISBLANK(J196)),INDEX('Issue Code Table'!C:C,MATCH(N:N,'Issue Code Table'!A:A,0)),IF(M196="Critical",6,IF(M196="Significant",5,IF(M196="Moderate",3,2))))</f>
        <v>6</v>
      </c>
    </row>
    <row r="197" spans="1:27" ht="82.5" customHeight="1" x14ac:dyDescent="0.25">
      <c r="A197" s="222" t="s">
        <v>2453</v>
      </c>
      <c r="B197" s="221" t="s">
        <v>2408</v>
      </c>
      <c r="C197" s="221" t="s">
        <v>2409</v>
      </c>
      <c r="D197" s="214" t="s">
        <v>133</v>
      </c>
      <c r="E197" s="214" t="s">
        <v>2454</v>
      </c>
      <c r="F197" s="239" t="s">
        <v>2455</v>
      </c>
      <c r="G197" s="239" t="s">
        <v>2456</v>
      </c>
      <c r="H197" s="214" t="s">
        <v>2457</v>
      </c>
      <c r="I197" s="68"/>
      <c r="J197" s="77"/>
      <c r="K197" s="68" t="s">
        <v>2458</v>
      </c>
      <c r="L197" s="60"/>
      <c r="M197" s="60" t="s">
        <v>155</v>
      </c>
      <c r="N197" s="60" t="s">
        <v>429</v>
      </c>
      <c r="O197" s="60" t="s">
        <v>430</v>
      </c>
      <c r="P197" s="243"/>
      <c r="Q197" s="69" t="s">
        <v>2390</v>
      </c>
      <c r="R197" s="69" t="s">
        <v>2459</v>
      </c>
      <c r="S197" s="214" t="s">
        <v>2460</v>
      </c>
      <c r="T197" s="239" t="s">
        <v>2461</v>
      </c>
      <c r="U197" s="214" t="s">
        <v>2462</v>
      </c>
      <c r="V197" s="239" t="s">
        <v>2463</v>
      </c>
      <c r="W197" s="195"/>
      <c r="X197" s="195"/>
      <c r="Y197" s="195"/>
      <c r="Z197" s="195"/>
      <c r="AA197" s="244">
        <f>IF(OR(J197="Fail",ISBLANK(J197)),INDEX('Issue Code Table'!C:C,MATCH(N:N,'Issue Code Table'!A:A,0)),IF(M197="Critical",6,IF(M197="Significant",5,IF(M197="Moderate",3,2))))</f>
        <v>5</v>
      </c>
    </row>
    <row r="198" spans="1:27" ht="82.5" customHeight="1" x14ac:dyDescent="0.25">
      <c r="A198" s="222" t="s">
        <v>2464</v>
      </c>
      <c r="B198" s="221" t="s">
        <v>285</v>
      </c>
      <c r="C198" s="221" t="s">
        <v>286</v>
      </c>
      <c r="D198" s="214" t="s">
        <v>133</v>
      </c>
      <c r="E198" s="214" t="s">
        <v>2465</v>
      </c>
      <c r="F198" s="239" t="s">
        <v>2466</v>
      </c>
      <c r="G198" s="239" t="s">
        <v>2467</v>
      </c>
      <c r="H198" s="214" t="s">
        <v>2468</v>
      </c>
      <c r="I198" s="68"/>
      <c r="J198" s="77"/>
      <c r="K198" s="68" t="s">
        <v>2469</v>
      </c>
      <c r="L198" s="60"/>
      <c r="M198" s="60" t="s">
        <v>155</v>
      </c>
      <c r="N198" s="242" t="s">
        <v>291</v>
      </c>
      <c r="O198" s="242" t="s">
        <v>292</v>
      </c>
      <c r="P198" s="243"/>
      <c r="Q198" s="69" t="s">
        <v>2390</v>
      </c>
      <c r="R198" s="69" t="s">
        <v>2470</v>
      </c>
      <c r="S198" s="214" t="s">
        <v>2471</v>
      </c>
      <c r="T198" s="239" t="s">
        <v>2472</v>
      </c>
      <c r="U198" s="214" t="s">
        <v>2473</v>
      </c>
      <c r="V198" s="239" t="s">
        <v>2474</v>
      </c>
      <c r="W198" s="195"/>
      <c r="X198" s="195"/>
      <c r="Y198" s="195"/>
      <c r="Z198" s="195"/>
      <c r="AA198" s="244">
        <f>IF(OR(J198="Fail",ISBLANK(J198)),INDEX('Issue Code Table'!C:C,MATCH(N:N,'Issue Code Table'!A:A,0)),IF(M198="Critical",6,IF(M198="Significant",5,IF(M198="Moderate",3,2))))</f>
        <v>6</v>
      </c>
    </row>
    <row r="199" spans="1:27" ht="82.5" customHeight="1" x14ac:dyDescent="0.25">
      <c r="A199" s="222" t="s">
        <v>2475</v>
      </c>
      <c r="B199" s="221" t="s">
        <v>285</v>
      </c>
      <c r="C199" s="221" t="s">
        <v>286</v>
      </c>
      <c r="D199" s="214" t="s">
        <v>133</v>
      </c>
      <c r="E199" s="214" t="s">
        <v>2476</v>
      </c>
      <c r="F199" s="239" t="s">
        <v>2477</v>
      </c>
      <c r="G199" s="239" t="s">
        <v>2478</v>
      </c>
      <c r="H199" s="214" t="s">
        <v>2479</v>
      </c>
      <c r="I199" s="68"/>
      <c r="J199" s="77"/>
      <c r="K199" s="68" t="s">
        <v>2480</v>
      </c>
      <c r="L199" s="60"/>
      <c r="M199" s="60" t="s">
        <v>155</v>
      </c>
      <c r="N199" s="242" t="s">
        <v>291</v>
      </c>
      <c r="O199" s="242" t="s">
        <v>292</v>
      </c>
      <c r="P199" s="243"/>
      <c r="Q199" s="69" t="s">
        <v>2390</v>
      </c>
      <c r="R199" s="69" t="s">
        <v>2481</v>
      </c>
      <c r="S199" s="214" t="s">
        <v>2482</v>
      </c>
      <c r="T199" s="239" t="s">
        <v>2483</v>
      </c>
      <c r="U199" s="214" t="s">
        <v>2484</v>
      </c>
      <c r="V199" s="239" t="s">
        <v>2485</v>
      </c>
      <c r="W199" s="195"/>
      <c r="X199" s="195"/>
      <c r="Y199" s="195"/>
      <c r="Z199" s="195"/>
      <c r="AA199" s="244">
        <f>IF(OR(J199="Fail",ISBLANK(J199)),INDEX('Issue Code Table'!C:C,MATCH(N:N,'Issue Code Table'!A:A,0)),IF(M199="Critical",6,IF(M199="Significant",5,IF(M199="Moderate",3,2))))</f>
        <v>6</v>
      </c>
    </row>
    <row r="200" spans="1:27" ht="82.5" customHeight="1" x14ac:dyDescent="0.25">
      <c r="A200" s="222" t="s">
        <v>2486</v>
      </c>
      <c r="B200" s="221" t="s">
        <v>285</v>
      </c>
      <c r="C200" s="221" t="s">
        <v>286</v>
      </c>
      <c r="D200" s="214" t="s">
        <v>133</v>
      </c>
      <c r="E200" s="214" t="s">
        <v>2487</v>
      </c>
      <c r="F200" s="239" t="s">
        <v>2488</v>
      </c>
      <c r="G200" s="239" t="s">
        <v>2489</v>
      </c>
      <c r="H200" s="214" t="s">
        <v>2490</v>
      </c>
      <c r="I200" s="68"/>
      <c r="J200" s="77"/>
      <c r="K200" s="68" t="s">
        <v>2491</v>
      </c>
      <c r="L200" s="60"/>
      <c r="M200" s="60" t="s">
        <v>155</v>
      </c>
      <c r="N200" s="242" t="s">
        <v>291</v>
      </c>
      <c r="O200" s="242" t="s">
        <v>292</v>
      </c>
      <c r="P200" s="243"/>
      <c r="Q200" s="69" t="s">
        <v>2390</v>
      </c>
      <c r="R200" s="69" t="s">
        <v>2492</v>
      </c>
      <c r="S200" s="214" t="s">
        <v>2493</v>
      </c>
      <c r="T200" s="239" t="s">
        <v>2494</v>
      </c>
      <c r="U200" s="214" t="s">
        <v>2495</v>
      </c>
      <c r="V200" s="239" t="s">
        <v>2496</v>
      </c>
      <c r="W200" s="195"/>
      <c r="X200" s="195"/>
      <c r="Y200" s="195"/>
      <c r="Z200" s="195"/>
      <c r="AA200" s="244">
        <f>IF(OR(J200="Fail",ISBLANK(J200)),INDEX('Issue Code Table'!C:C,MATCH(N:N,'Issue Code Table'!A:A,0)),IF(M200="Critical",6,IF(M200="Significant",5,IF(M200="Moderate",3,2))))</f>
        <v>6</v>
      </c>
    </row>
    <row r="201" spans="1:27" ht="82.5" customHeight="1" x14ac:dyDescent="0.25">
      <c r="A201" s="222" t="s">
        <v>2497</v>
      </c>
      <c r="B201" s="221" t="s">
        <v>285</v>
      </c>
      <c r="C201" s="221" t="s">
        <v>286</v>
      </c>
      <c r="D201" s="214" t="s">
        <v>133</v>
      </c>
      <c r="E201" s="214" t="s">
        <v>2498</v>
      </c>
      <c r="F201" s="239" t="s">
        <v>2499</v>
      </c>
      <c r="G201" s="239" t="s">
        <v>2500</v>
      </c>
      <c r="H201" s="214" t="s">
        <v>2501</v>
      </c>
      <c r="I201" s="68"/>
      <c r="J201" s="77"/>
      <c r="K201" s="68" t="s">
        <v>2502</v>
      </c>
      <c r="L201" s="60"/>
      <c r="M201" s="60" t="s">
        <v>155</v>
      </c>
      <c r="N201" s="242" t="s">
        <v>291</v>
      </c>
      <c r="O201" s="242" t="s">
        <v>292</v>
      </c>
      <c r="P201" s="243"/>
      <c r="Q201" s="69" t="s">
        <v>2390</v>
      </c>
      <c r="R201" s="69" t="s">
        <v>2503</v>
      </c>
      <c r="S201" s="214" t="s">
        <v>2504</v>
      </c>
      <c r="T201" s="239" t="s">
        <v>2505</v>
      </c>
      <c r="U201" s="214" t="s">
        <v>2506</v>
      </c>
      <c r="V201" s="239" t="s">
        <v>2507</v>
      </c>
      <c r="W201" s="195"/>
      <c r="X201" s="195"/>
      <c r="Y201" s="195"/>
      <c r="Z201" s="195"/>
      <c r="AA201" s="244">
        <f>IF(OR(J201="Fail",ISBLANK(J201)),INDEX('Issue Code Table'!C:C,MATCH(N:N,'Issue Code Table'!A:A,0)),IF(M201="Critical",6,IF(M201="Significant",5,IF(M201="Moderate",3,2))))</f>
        <v>6</v>
      </c>
    </row>
    <row r="202" spans="1:27" ht="82.5" customHeight="1" x14ac:dyDescent="0.25">
      <c r="A202" s="222" t="s">
        <v>2508</v>
      </c>
      <c r="B202" s="221" t="s">
        <v>350</v>
      </c>
      <c r="C202" s="221" t="s">
        <v>351</v>
      </c>
      <c r="D202" s="214" t="s">
        <v>133</v>
      </c>
      <c r="E202" s="214" t="s">
        <v>2509</v>
      </c>
      <c r="F202" s="239" t="s">
        <v>2510</v>
      </c>
      <c r="G202" s="239" t="s">
        <v>2511</v>
      </c>
      <c r="H202" s="214" t="s">
        <v>2512</v>
      </c>
      <c r="I202" s="68"/>
      <c r="J202" s="77"/>
      <c r="K202" s="68" t="s">
        <v>2513</v>
      </c>
      <c r="L202" s="60"/>
      <c r="M202" s="60" t="s">
        <v>155</v>
      </c>
      <c r="N202" s="60" t="s">
        <v>226</v>
      </c>
      <c r="O202" s="60" t="s">
        <v>227</v>
      </c>
      <c r="P202" s="243"/>
      <c r="Q202" s="69" t="s">
        <v>2514</v>
      </c>
      <c r="R202" s="69" t="s">
        <v>2515</v>
      </c>
      <c r="S202" s="214" t="s">
        <v>2516</v>
      </c>
      <c r="T202" s="239" t="s">
        <v>2517</v>
      </c>
      <c r="U202" s="214" t="s">
        <v>2518</v>
      </c>
      <c r="V202" s="239" t="s">
        <v>2519</v>
      </c>
      <c r="W202" s="195"/>
      <c r="X202" s="195"/>
      <c r="Y202" s="195"/>
      <c r="Z202" s="195"/>
      <c r="AA202" s="244">
        <f>IF(OR(J202="Fail",ISBLANK(J202)),INDEX('Issue Code Table'!C:C,MATCH(N:N,'Issue Code Table'!A:A,0)),IF(M202="Critical",6,IF(M202="Significant",5,IF(M202="Moderate",3,2))))</f>
        <v>5</v>
      </c>
    </row>
    <row r="203" spans="1:27" ht="82.5" customHeight="1" x14ac:dyDescent="0.25">
      <c r="A203" s="222" t="s">
        <v>2520</v>
      </c>
      <c r="B203" s="221" t="s">
        <v>2521</v>
      </c>
      <c r="C203" s="221" t="s">
        <v>2522</v>
      </c>
      <c r="D203" s="214" t="s">
        <v>133</v>
      </c>
      <c r="E203" s="214" t="s">
        <v>2523</v>
      </c>
      <c r="F203" s="239" t="s">
        <v>2524</v>
      </c>
      <c r="G203" s="239" t="s">
        <v>2525</v>
      </c>
      <c r="H203" s="214" t="s">
        <v>2526</v>
      </c>
      <c r="I203" s="68"/>
      <c r="J203" s="77"/>
      <c r="K203" s="68" t="s">
        <v>2527</v>
      </c>
      <c r="L203" s="60"/>
      <c r="M203" s="60" t="s">
        <v>146</v>
      </c>
      <c r="N203" s="60" t="s">
        <v>629</v>
      </c>
      <c r="O203" s="60" t="s">
        <v>630</v>
      </c>
      <c r="P203" s="243"/>
      <c r="Q203" s="69" t="s">
        <v>2514</v>
      </c>
      <c r="R203" s="69" t="s">
        <v>2528</v>
      </c>
      <c r="S203" s="214" t="s">
        <v>2529</v>
      </c>
      <c r="T203" s="239" t="s">
        <v>2530</v>
      </c>
      <c r="U203" s="214" t="s">
        <v>2531</v>
      </c>
      <c r="V203" s="239"/>
      <c r="W203" s="195"/>
      <c r="X203" s="195"/>
      <c r="Y203" s="195"/>
      <c r="Z203" s="195"/>
      <c r="AA203" s="244"/>
    </row>
    <row r="204" spans="1:27" ht="82.5" customHeight="1" x14ac:dyDescent="0.25">
      <c r="A204" s="222" t="s">
        <v>2532</v>
      </c>
      <c r="B204" s="221" t="s">
        <v>2521</v>
      </c>
      <c r="C204" s="221" t="s">
        <v>2522</v>
      </c>
      <c r="D204" s="214" t="s">
        <v>133</v>
      </c>
      <c r="E204" s="214" t="s">
        <v>2533</v>
      </c>
      <c r="F204" s="239" t="s">
        <v>2534</v>
      </c>
      <c r="G204" s="239" t="s">
        <v>2535</v>
      </c>
      <c r="H204" s="214" t="s">
        <v>2536</v>
      </c>
      <c r="I204" s="68"/>
      <c r="J204" s="77"/>
      <c r="K204" s="214" t="s">
        <v>2537</v>
      </c>
      <c r="L204" s="60"/>
      <c r="M204" s="60" t="s">
        <v>155</v>
      </c>
      <c r="N204" s="60" t="s">
        <v>2538</v>
      </c>
      <c r="O204" s="60" t="s">
        <v>2539</v>
      </c>
      <c r="P204" s="243"/>
      <c r="Q204" s="69" t="s">
        <v>2514</v>
      </c>
      <c r="R204" s="69" t="s">
        <v>2540</v>
      </c>
      <c r="S204" s="214" t="s">
        <v>2541</v>
      </c>
      <c r="T204" s="239" t="s">
        <v>2542</v>
      </c>
      <c r="U204" s="214" t="s">
        <v>2543</v>
      </c>
      <c r="V204" s="239" t="s">
        <v>2544</v>
      </c>
      <c r="W204" s="195"/>
      <c r="X204" s="195"/>
      <c r="Y204" s="195"/>
      <c r="Z204" s="195"/>
      <c r="AA204" s="244">
        <f>IF(OR(J204="Fail",ISBLANK(J204)),INDEX('Issue Code Table'!C:C,MATCH(N:N,'Issue Code Table'!A:A,0)),IF(M204="Critical",6,IF(M204="Significant",5,IF(M204="Moderate",3,2))))</f>
        <v>5</v>
      </c>
    </row>
    <row r="205" spans="1:27" ht="13" x14ac:dyDescent="0.3">
      <c r="A205" s="189"/>
      <c r="B205" s="189"/>
      <c r="C205" s="189"/>
      <c r="D205" s="189"/>
      <c r="E205" s="189"/>
      <c r="F205" s="189"/>
      <c r="G205" s="189"/>
      <c r="H205" s="189"/>
      <c r="I205" s="189"/>
      <c r="J205" s="189"/>
      <c r="K205" s="189"/>
      <c r="L205" s="189"/>
      <c r="M205" s="189"/>
      <c r="N205" s="189"/>
      <c r="O205" s="189"/>
      <c r="P205" s="189"/>
      <c r="Q205" s="189"/>
      <c r="R205" s="189"/>
      <c r="S205" s="189"/>
      <c r="T205" s="189"/>
      <c r="U205" s="189"/>
      <c r="V205" s="189"/>
      <c r="W205" s="195"/>
      <c r="X205" s="195"/>
      <c r="Y205" s="195"/>
      <c r="Z205" s="195"/>
      <c r="AA205" s="189"/>
    </row>
    <row r="206" spans="1:27" hidden="1" x14ac:dyDescent="0.25">
      <c r="A206" s="195"/>
      <c r="B206" s="195"/>
      <c r="C206" s="245"/>
      <c r="D206" s="195"/>
      <c r="E206" s="195"/>
      <c r="F206" s="195"/>
      <c r="G206" s="195"/>
      <c r="H206" s="246"/>
      <c r="I206" s="195"/>
      <c r="J206" s="195"/>
      <c r="K206" s="195"/>
      <c r="L206" s="195"/>
      <c r="M206" s="195"/>
      <c r="N206" s="195"/>
      <c r="O206" s="195"/>
      <c r="P206" s="195"/>
      <c r="Q206" s="195"/>
      <c r="R206" s="195"/>
      <c r="S206" s="195"/>
      <c r="T206" s="195"/>
      <c r="U206" s="195"/>
      <c r="V206" s="195"/>
      <c r="W206" s="195"/>
      <c r="X206" s="195"/>
      <c r="Y206" s="195"/>
      <c r="Z206" s="195"/>
      <c r="AA206" s="195"/>
    </row>
    <row r="207" spans="1:27" customFormat="1" ht="14.5" hidden="1" x14ac:dyDescent="0.35">
      <c r="H207" s="78" t="s">
        <v>61</v>
      </c>
      <c r="M207" s="1"/>
    </row>
    <row r="208" spans="1:27" customFormat="1" ht="14.5" hidden="1" x14ac:dyDescent="0.35">
      <c r="H208" s="78" t="s">
        <v>62</v>
      </c>
      <c r="M208" s="1"/>
      <c r="Z208" s="1"/>
    </row>
    <row r="209" spans="6:26" customFormat="1" ht="14.5" hidden="1" x14ac:dyDescent="0.35">
      <c r="H209" s="78" t="s">
        <v>50</v>
      </c>
      <c r="M209" s="1"/>
      <c r="Z209" s="1"/>
    </row>
    <row r="210" spans="6:26" customFormat="1" ht="12.75" hidden="1" customHeight="1" x14ac:dyDescent="0.35">
      <c r="H210" s="78" t="s">
        <v>323</v>
      </c>
      <c r="M210" s="1"/>
      <c r="Z210" s="1"/>
    </row>
    <row r="211" spans="6:26" customFormat="1" ht="14.5" hidden="1" x14ac:dyDescent="0.35">
      <c r="M211" s="1"/>
      <c r="Z211" s="1"/>
    </row>
    <row r="212" spans="6:26" customFormat="1" ht="14.5" hidden="1" x14ac:dyDescent="0.35">
      <c r="H212" s="78" t="s">
        <v>324</v>
      </c>
      <c r="M212" s="1"/>
      <c r="Z212" s="1"/>
    </row>
    <row r="213" spans="6:26" customFormat="1" ht="14.5" hidden="1" x14ac:dyDescent="0.35">
      <c r="F213" s="205" t="s">
        <v>61</v>
      </c>
      <c r="H213" s="78" t="s">
        <v>137</v>
      </c>
      <c r="M213" s="1"/>
      <c r="Z213" s="1"/>
    </row>
    <row r="214" spans="6:26" customFormat="1" ht="14.5" hidden="1" x14ac:dyDescent="0.35">
      <c r="F214" s="205" t="s">
        <v>62</v>
      </c>
      <c r="H214" s="78" t="s">
        <v>155</v>
      </c>
      <c r="M214" s="1"/>
      <c r="Z214" s="1"/>
    </row>
    <row r="215" spans="6:26" customFormat="1" ht="14.5" hidden="1" x14ac:dyDescent="0.35">
      <c r="F215" s="205" t="s">
        <v>50</v>
      </c>
      <c r="H215" s="78" t="s">
        <v>195</v>
      </c>
      <c r="M215" s="1"/>
      <c r="Z215" s="1"/>
    </row>
    <row r="216" spans="6:26" customFormat="1" ht="14.5" hidden="1" x14ac:dyDescent="0.35">
      <c r="F216" s="205" t="s">
        <v>323</v>
      </c>
      <c r="H216" s="78" t="s">
        <v>146</v>
      </c>
      <c r="M216" s="1"/>
      <c r="Z216" s="1"/>
    </row>
    <row r="217" spans="6:26" hidden="1" x14ac:dyDescent="0.25">
      <c r="F217" s="206"/>
      <c r="G217" s="195"/>
      <c r="H217" s="246"/>
      <c r="I217" s="195"/>
      <c r="J217" s="195"/>
      <c r="K217" s="195"/>
      <c r="L217" s="195"/>
      <c r="M217" s="195"/>
      <c r="N217" s="195"/>
      <c r="O217" s="195"/>
      <c r="P217" s="195"/>
      <c r="Q217" s="195"/>
      <c r="R217" s="195"/>
      <c r="S217" s="195"/>
      <c r="T217" s="195"/>
      <c r="U217" s="195"/>
      <c r="V217" s="195"/>
      <c r="W217" s="195"/>
      <c r="X217" s="195"/>
      <c r="Y217" s="195"/>
      <c r="Z217" s="195"/>
    </row>
    <row r="218" spans="6:26" hidden="1" x14ac:dyDescent="0.25">
      <c r="F218" s="205" t="s">
        <v>324</v>
      </c>
      <c r="G218" s="195"/>
      <c r="H218" s="246"/>
      <c r="I218" s="195"/>
      <c r="J218" s="195"/>
      <c r="K218" s="195"/>
      <c r="L218" s="195"/>
      <c r="M218" s="195"/>
      <c r="N218" s="195"/>
      <c r="O218" s="195"/>
      <c r="P218" s="195"/>
      <c r="Q218" s="195"/>
      <c r="R218" s="195"/>
      <c r="S218" s="195"/>
      <c r="T218" s="195"/>
      <c r="U218" s="195"/>
      <c r="V218" s="195"/>
      <c r="W218" s="195"/>
      <c r="X218" s="195"/>
      <c r="Y218" s="195"/>
      <c r="Z218" s="195"/>
    </row>
    <row r="219" spans="6:26" hidden="1" x14ac:dyDescent="0.25">
      <c r="F219" s="205" t="s">
        <v>137</v>
      </c>
      <c r="G219" s="195"/>
      <c r="H219" s="246"/>
      <c r="I219" s="195"/>
      <c r="J219" s="195"/>
      <c r="K219" s="195"/>
      <c r="L219" s="195"/>
      <c r="M219" s="195"/>
      <c r="N219" s="195"/>
      <c r="O219" s="195"/>
      <c r="P219" s="195"/>
      <c r="Q219" s="195"/>
      <c r="R219" s="195"/>
      <c r="S219" s="195"/>
      <c r="T219" s="195"/>
      <c r="U219" s="195"/>
      <c r="V219" s="195"/>
      <c r="W219" s="195"/>
      <c r="X219" s="195"/>
      <c r="Y219" s="195"/>
      <c r="Z219" s="195"/>
    </row>
    <row r="220" spans="6:26" hidden="1" x14ac:dyDescent="0.25">
      <c r="F220" s="205" t="s">
        <v>155</v>
      </c>
      <c r="G220" s="195"/>
      <c r="H220" s="246"/>
      <c r="I220" s="195"/>
      <c r="J220" s="195"/>
      <c r="K220" s="195"/>
      <c r="L220" s="195"/>
      <c r="M220" s="195"/>
      <c r="N220" s="195"/>
      <c r="O220" s="195"/>
      <c r="P220" s="195"/>
      <c r="Q220" s="195"/>
      <c r="R220" s="195"/>
      <c r="S220" s="195"/>
      <c r="T220" s="195"/>
      <c r="U220" s="195"/>
      <c r="V220" s="195"/>
      <c r="W220" s="195"/>
      <c r="X220" s="195"/>
      <c r="Y220" s="195"/>
      <c r="Z220" s="195"/>
    </row>
    <row r="221" spans="6:26" hidden="1" x14ac:dyDescent="0.25">
      <c r="F221" s="205" t="s">
        <v>195</v>
      </c>
      <c r="G221" s="195"/>
      <c r="H221" s="246"/>
      <c r="I221" s="195"/>
      <c r="J221" s="195"/>
      <c r="K221" s="195"/>
      <c r="L221" s="195"/>
      <c r="M221" s="195"/>
      <c r="N221" s="195"/>
      <c r="O221" s="195"/>
      <c r="P221" s="195"/>
      <c r="Q221" s="195"/>
      <c r="R221" s="195"/>
      <c r="S221" s="195"/>
      <c r="T221" s="195"/>
      <c r="U221" s="195"/>
      <c r="V221" s="195"/>
      <c r="W221" s="195"/>
      <c r="X221" s="195"/>
      <c r="Y221" s="195"/>
      <c r="Z221" s="195"/>
    </row>
    <row r="222" spans="6:26" hidden="1" x14ac:dyDescent="0.25">
      <c r="F222" s="205" t="s">
        <v>146</v>
      </c>
      <c r="G222" s="195"/>
      <c r="H222" s="246"/>
      <c r="I222" s="195"/>
      <c r="J222" s="195"/>
      <c r="K222" s="195"/>
      <c r="L222" s="195"/>
      <c r="M222" s="195"/>
      <c r="N222" s="195"/>
      <c r="O222" s="195"/>
      <c r="P222" s="195"/>
      <c r="Q222" s="195"/>
      <c r="R222" s="195"/>
      <c r="S222" s="195"/>
      <c r="T222" s="195"/>
      <c r="U222" s="195"/>
      <c r="V222" s="195"/>
      <c r="W222" s="195"/>
      <c r="X222" s="195"/>
      <c r="Y222" s="195"/>
      <c r="Z222" s="195"/>
    </row>
    <row r="223" spans="6:26" x14ac:dyDescent="0.25">
      <c r="F223" s="195"/>
      <c r="G223" s="195"/>
      <c r="H223" s="246"/>
      <c r="I223" s="195"/>
      <c r="J223" s="195"/>
      <c r="K223" s="195"/>
      <c r="L223" s="195"/>
      <c r="M223" s="195"/>
      <c r="N223" s="195"/>
      <c r="O223" s="195"/>
      <c r="P223" s="195"/>
      <c r="Q223" s="195"/>
      <c r="R223" s="195"/>
      <c r="S223" s="195"/>
      <c r="T223" s="195"/>
      <c r="U223" s="195"/>
      <c r="V223" s="195"/>
      <c r="W223" s="195"/>
      <c r="X223" s="195"/>
      <c r="Y223" s="195"/>
      <c r="Z223" s="195"/>
    </row>
    <row r="224" spans="6:26" x14ac:dyDescent="0.25">
      <c r="F224" s="195"/>
      <c r="G224" s="195"/>
      <c r="H224" s="246"/>
      <c r="I224" s="195"/>
      <c r="J224" s="195"/>
      <c r="K224" s="195"/>
      <c r="L224" s="195"/>
      <c r="M224" s="195"/>
      <c r="N224" s="195"/>
      <c r="O224" s="195"/>
      <c r="P224" s="195"/>
      <c r="Q224" s="195"/>
      <c r="R224" s="195"/>
      <c r="S224" s="195"/>
      <c r="T224" s="195"/>
      <c r="U224" s="195"/>
      <c r="V224" s="195"/>
      <c r="W224" s="195"/>
      <c r="X224" s="195"/>
      <c r="Y224" s="195"/>
      <c r="Z224" s="195"/>
    </row>
  </sheetData>
  <protectedRanges>
    <protectedRange password="E1A2" sqref="N2:O2" name="Range1_5_1_2"/>
    <protectedRange password="E1A2" sqref="AA2" name="Range1"/>
    <protectedRange password="E1A2" sqref="U2" name="Range1_14"/>
  </protectedRanges>
  <autoFilter ref="A2:AA204" xr:uid="{722C3948-F1E5-416D-85DC-A7C0D9BA999D}"/>
  <phoneticPr fontId="13" type="noConversion"/>
  <conditionalFormatting sqref="N3 N10 N7:N8 N202:N204 N26:N27 N183 N12:N13 N5 N34:N35 N37:N38 N40 N43:N143 N186:N187 N189:N190">
    <cfRule type="expression" dxfId="76" priority="137" stopIfTrue="1">
      <formula>ISERROR(AA3)</formula>
    </cfRule>
  </conditionalFormatting>
  <conditionalFormatting sqref="J3:J204">
    <cfRule type="cellIs" dxfId="75" priority="134" stopIfTrue="1" operator="equal">
      <formula>"Fail"</formula>
    </cfRule>
    <cfRule type="cellIs" dxfId="74" priority="135" stopIfTrue="1" operator="equal">
      <formula>"Pass"</formula>
    </cfRule>
    <cfRule type="cellIs" dxfId="73" priority="136" stopIfTrue="1" operator="equal">
      <formula>"Info"</formula>
    </cfRule>
  </conditionalFormatting>
  <conditionalFormatting sqref="N86:N143 N148">
    <cfRule type="expression" dxfId="72" priority="133" stopIfTrue="1">
      <formula>ISERROR(AA86)</formula>
    </cfRule>
  </conditionalFormatting>
  <conditionalFormatting sqref="N9">
    <cfRule type="expression" dxfId="71" priority="125" stopIfTrue="1">
      <formula>ISERROR(AA9)</formula>
    </cfRule>
  </conditionalFormatting>
  <conditionalFormatting sqref="N6">
    <cfRule type="expression" dxfId="70" priority="124" stopIfTrue="1">
      <formula>ISERROR(AA6)</formula>
    </cfRule>
  </conditionalFormatting>
  <conditionalFormatting sqref="N197">
    <cfRule type="expression" dxfId="69" priority="123" stopIfTrue="1">
      <formula>ISERROR(AA197)</formula>
    </cfRule>
  </conditionalFormatting>
  <conditionalFormatting sqref="N23">
    <cfRule type="expression" dxfId="68" priority="119" stopIfTrue="1">
      <formula>ISERROR(AA23)</formula>
    </cfRule>
  </conditionalFormatting>
  <conditionalFormatting sqref="N24">
    <cfRule type="expression" dxfId="67" priority="118" stopIfTrue="1">
      <formula>ISERROR(AA24)</formula>
    </cfRule>
  </conditionalFormatting>
  <conditionalFormatting sqref="N25">
    <cfRule type="expression" dxfId="66" priority="114" stopIfTrue="1">
      <formula>ISERROR(AA25)</formula>
    </cfRule>
  </conditionalFormatting>
  <conditionalFormatting sqref="N144">
    <cfRule type="expression" dxfId="65" priority="110" stopIfTrue="1">
      <formula>ISERROR(AA144)</formula>
    </cfRule>
  </conditionalFormatting>
  <conditionalFormatting sqref="N145">
    <cfRule type="expression" dxfId="64" priority="102" stopIfTrue="1">
      <formula>ISERROR(AA145)</formula>
    </cfRule>
  </conditionalFormatting>
  <conditionalFormatting sqref="N161">
    <cfRule type="expression" dxfId="63" priority="98" stopIfTrue="1">
      <formula>ISERROR(AA161)</formula>
    </cfRule>
  </conditionalFormatting>
  <conditionalFormatting sqref="N159">
    <cfRule type="expression" dxfId="62" priority="94" stopIfTrue="1">
      <formula>ISERROR(AA159)</formula>
    </cfRule>
  </conditionalFormatting>
  <conditionalFormatting sqref="N160">
    <cfRule type="expression" dxfId="61" priority="93" stopIfTrue="1">
      <formula>ISERROR(AA160)</formula>
    </cfRule>
  </conditionalFormatting>
  <conditionalFormatting sqref="N163">
    <cfRule type="expression" dxfId="60" priority="92" stopIfTrue="1">
      <formula>ISERROR(AA163)</formula>
    </cfRule>
  </conditionalFormatting>
  <conditionalFormatting sqref="N164:N165">
    <cfRule type="expression" dxfId="59" priority="88" stopIfTrue="1">
      <formula>ISERROR(AA164)</formula>
    </cfRule>
  </conditionalFormatting>
  <conditionalFormatting sqref="N166">
    <cfRule type="expression" dxfId="58" priority="84" stopIfTrue="1">
      <formula>ISERROR(AA166)</formula>
    </cfRule>
  </conditionalFormatting>
  <conditionalFormatting sqref="N167">
    <cfRule type="expression" dxfId="57" priority="80" stopIfTrue="1">
      <formula>ISERROR(AA167)</formula>
    </cfRule>
  </conditionalFormatting>
  <conditionalFormatting sqref="N168">
    <cfRule type="expression" dxfId="56" priority="76" stopIfTrue="1">
      <formula>ISERROR(AA168)</formula>
    </cfRule>
  </conditionalFormatting>
  <conditionalFormatting sqref="N169:N170">
    <cfRule type="expression" dxfId="55" priority="72" stopIfTrue="1">
      <formula>ISERROR(AA169)</formula>
    </cfRule>
  </conditionalFormatting>
  <conditionalFormatting sqref="N171:N172">
    <cfRule type="expression" dxfId="54" priority="68" stopIfTrue="1">
      <formula>ISERROR(AA171)</formula>
    </cfRule>
  </conditionalFormatting>
  <conditionalFormatting sqref="N178:N179">
    <cfRule type="expression" dxfId="53" priority="64" stopIfTrue="1">
      <formula>ISERROR(AA178)</formula>
    </cfRule>
  </conditionalFormatting>
  <conditionalFormatting sqref="N180">
    <cfRule type="expression" dxfId="52" priority="60" stopIfTrue="1">
      <formula>ISERROR(AA180)</formula>
    </cfRule>
  </conditionalFormatting>
  <conditionalFormatting sqref="N181">
    <cfRule type="expression" dxfId="51" priority="59" stopIfTrue="1">
      <formula>ISERROR(AA181)</formula>
    </cfRule>
  </conditionalFormatting>
  <conditionalFormatting sqref="N182">
    <cfRule type="expression" dxfId="50" priority="55" stopIfTrue="1">
      <formula>ISERROR(AA182)</formula>
    </cfRule>
  </conditionalFormatting>
  <conditionalFormatting sqref="N177">
    <cfRule type="expression" dxfId="49" priority="51" stopIfTrue="1">
      <formula>ISERROR(AA177)</formula>
    </cfRule>
  </conditionalFormatting>
  <conditionalFormatting sqref="N173:N176">
    <cfRule type="expression" dxfId="48" priority="50" stopIfTrue="1">
      <formula>ISERROR(AA173)</formula>
    </cfRule>
  </conditionalFormatting>
  <conditionalFormatting sqref="N11">
    <cfRule type="expression" dxfId="47" priority="48" stopIfTrue="1">
      <formula>ISERROR(AA11)</formula>
    </cfRule>
  </conditionalFormatting>
  <conditionalFormatting sqref="N4">
    <cfRule type="expression" dxfId="46" priority="47" stopIfTrue="1">
      <formula>ISERROR(AA4)</formula>
    </cfRule>
  </conditionalFormatting>
  <conditionalFormatting sqref="N14">
    <cfRule type="expression" dxfId="45" priority="46" stopIfTrue="1">
      <formula>ISERROR(AA14)</formula>
    </cfRule>
  </conditionalFormatting>
  <conditionalFormatting sqref="N15">
    <cfRule type="expression" dxfId="44" priority="45" stopIfTrue="1">
      <formula>ISERROR(AA15)</formula>
    </cfRule>
  </conditionalFormatting>
  <conditionalFormatting sqref="N16">
    <cfRule type="expression" dxfId="43" priority="44" stopIfTrue="1">
      <formula>ISERROR(AA16)</formula>
    </cfRule>
  </conditionalFormatting>
  <conditionalFormatting sqref="N17">
    <cfRule type="expression" dxfId="42" priority="43" stopIfTrue="1">
      <formula>ISERROR(AA17)</formula>
    </cfRule>
  </conditionalFormatting>
  <conditionalFormatting sqref="N18">
    <cfRule type="expression" dxfId="41" priority="42" stopIfTrue="1">
      <formula>ISERROR(AA18)</formula>
    </cfRule>
  </conditionalFormatting>
  <conditionalFormatting sqref="N19">
    <cfRule type="expression" dxfId="40" priority="41" stopIfTrue="1">
      <formula>ISERROR(AA19)</formula>
    </cfRule>
  </conditionalFormatting>
  <conditionalFormatting sqref="N20">
    <cfRule type="expression" dxfId="39" priority="40" stopIfTrue="1">
      <formula>ISERROR(AA20)</formula>
    </cfRule>
  </conditionalFormatting>
  <conditionalFormatting sqref="N22">
    <cfRule type="expression" dxfId="38" priority="38" stopIfTrue="1">
      <formula>ISERROR(AA22)</formula>
    </cfRule>
  </conditionalFormatting>
  <conditionalFormatting sqref="N21">
    <cfRule type="expression" dxfId="37" priority="37" stopIfTrue="1">
      <formula>ISERROR(AA21)</formula>
    </cfRule>
  </conditionalFormatting>
  <conditionalFormatting sqref="N28">
    <cfRule type="expression" dxfId="36" priority="36" stopIfTrue="1">
      <formula>ISERROR(AA28)</formula>
    </cfRule>
  </conditionalFormatting>
  <conditionalFormatting sqref="N29">
    <cfRule type="expression" dxfId="35" priority="35" stopIfTrue="1">
      <formula>ISERROR(AA29)</formula>
    </cfRule>
  </conditionalFormatting>
  <conditionalFormatting sqref="N30">
    <cfRule type="expression" dxfId="34" priority="34" stopIfTrue="1">
      <formula>ISERROR(AA30)</formula>
    </cfRule>
  </conditionalFormatting>
  <conditionalFormatting sqref="N31">
    <cfRule type="expression" dxfId="33" priority="33" stopIfTrue="1">
      <formula>ISERROR(AA31)</formula>
    </cfRule>
  </conditionalFormatting>
  <conditionalFormatting sqref="N32">
    <cfRule type="expression" dxfId="32" priority="32" stopIfTrue="1">
      <formula>ISERROR(AA32)</formula>
    </cfRule>
  </conditionalFormatting>
  <conditionalFormatting sqref="N33">
    <cfRule type="expression" dxfId="31" priority="31" stopIfTrue="1">
      <formula>ISERROR(AA33)</formula>
    </cfRule>
  </conditionalFormatting>
  <conditionalFormatting sqref="N36">
    <cfRule type="expression" dxfId="30" priority="30" stopIfTrue="1">
      <formula>ISERROR(AA36)</formula>
    </cfRule>
  </conditionalFormatting>
  <conditionalFormatting sqref="N39">
    <cfRule type="expression" dxfId="29" priority="29" stopIfTrue="1">
      <formula>ISERROR(AA39)</formula>
    </cfRule>
  </conditionalFormatting>
  <conditionalFormatting sqref="N41">
    <cfRule type="expression" dxfId="28" priority="28" stopIfTrue="1">
      <formula>ISERROR(AA41)</formula>
    </cfRule>
  </conditionalFormatting>
  <conditionalFormatting sqref="N42">
    <cfRule type="expression" dxfId="27" priority="27" stopIfTrue="1">
      <formula>ISERROR(AA42)</formula>
    </cfRule>
  </conditionalFormatting>
  <conditionalFormatting sqref="N146">
    <cfRule type="expression" dxfId="26" priority="26" stopIfTrue="1">
      <formula>ISERROR(AA146)</formula>
    </cfRule>
  </conditionalFormatting>
  <conditionalFormatting sqref="N147">
    <cfRule type="expression" dxfId="25" priority="24" stopIfTrue="1">
      <formula>ISERROR(AA147)</formula>
    </cfRule>
  </conditionalFormatting>
  <conditionalFormatting sqref="N149">
    <cfRule type="expression" dxfId="24" priority="23" stopIfTrue="1">
      <formula>ISERROR(AA149)</formula>
    </cfRule>
  </conditionalFormatting>
  <conditionalFormatting sqref="N150:N151">
    <cfRule type="expression" dxfId="23" priority="20" stopIfTrue="1">
      <formula>ISERROR(AA150)</formula>
    </cfRule>
  </conditionalFormatting>
  <conditionalFormatting sqref="N152">
    <cfRule type="expression" dxfId="22" priority="19" stopIfTrue="1">
      <formula>ISERROR(AA152)</formula>
    </cfRule>
  </conditionalFormatting>
  <conditionalFormatting sqref="N153:N154">
    <cfRule type="expression" dxfId="21" priority="18" stopIfTrue="1">
      <formula>ISERROR(AA153)</formula>
    </cfRule>
  </conditionalFormatting>
  <conditionalFormatting sqref="N155">
    <cfRule type="expression" dxfId="20" priority="17" stopIfTrue="1">
      <formula>ISERROR(AA155)</formula>
    </cfRule>
  </conditionalFormatting>
  <conditionalFormatting sqref="N156">
    <cfRule type="expression" dxfId="19" priority="16" stopIfTrue="1">
      <formula>ISERROR(AA156)</formula>
    </cfRule>
  </conditionalFormatting>
  <conditionalFormatting sqref="N157:N158">
    <cfRule type="expression" dxfId="18" priority="15" stopIfTrue="1">
      <formula>ISERROR(AA157)</formula>
    </cfRule>
  </conditionalFormatting>
  <conditionalFormatting sqref="N162">
    <cfRule type="expression" dxfId="17" priority="14" stopIfTrue="1">
      <formula>ISERROR(AA162)</formula>
    </cfRule>
  </conditionalFormatting>
  <conditionalFormatting sqref="N184">
    <cfRule type="expression" dxfId="16" priority="13" stopIfTrue="1">
      <formula>ISERROR(AA184)</formula>
    </cfRule>
  </conditionalFormatting>
  <conditionalFormatting sqref="N185">
    <cfRule type="expression" dxfId="15" priority="12" stopIfTrue="1">
      <formula>ISERROR(AA185)</formula>
    </cfRule>
  </conditionalFormatting>
  <conditionalFormatting sqref="N188">
    <cfRule type="expression" dxfId="14" priority="11" stopIfTrue="1">
      <formula>ISERROR(AA188)</formula>
    </cfRule>
  </conditionalFormatting>
  <conditionalFormatting sqref="N191">
    <cfRule type="expression" dxfId="13" priority="10" stopIfTrue="1">
      <formula>ISERROR(AA191)</formula>
    </cfRule>
  </conditionalFormatting>
  <conditionalFormatting sqref="N192">
    <cfRule type="expression" dxfId="12" priority="9" stopIfTrue="1">
      <formula>ISERROR(AA192)</formula>
    </cfRule>
  </conditionalFormatting>
  <conditionalFormatting sqref="N193">
    <cfRule type="expression" dxfId="11" priority="8" stopIfTrue="1">
      <formula>ISERROR(AA193)</formula>
    </cfRule>
  </conditionalFormatting>
  <conditionalFormatting sqref="N194">
    <cfRule type="expression" dxfId="10" priority="7" stopIfTrue="1">
      <formula>ISERROR(AA194)</formula>
    </cfRule>
  </conditionalFormatting>
  <conditionalFormatting sqref="N195">
    <cfRule type="expression" dxfId="9" priority="6" stopIfTrue="1">
      <formula>ISERROR(AA195)</formula>
    </cfRule>
  </conditionalFormatting>
  <conditionalFormatting sqref="N196">
    <cfRule type="expression" dxfId="8" priority="5" stopIfTrue="1">
      <formula>ISERROR(AA196)</formula>
    </cfRule>
  </conditionalFormatting>
  <conditionalFormatting sqref="N198">
    <cfRule type="expression" dxfId="7" priority="4" stopIfTrue="1">
      <formula>ISERROR(AA198)</formula>
    </cfRule>
  </conditionalFormatting>
  <conditionalFormatting sqref="N199">
    <cfRule type="expression" dxfId="6" priority="3" stopIfTrue="1">
      <formula>ISERROR(AA199)</formula>
    </cfRule>
  </conditionalFormatting>
  <conditionalFormatting sqref="N200">
    <cfRule type="expression" dxfId="5" priority="2" stopIfTrue="1">
      <formula>ISERROR(AA200)</formula>
    </cfRule>
  </conditionalFormatting>
  <conditionalFormatting sqref="N201">
    <cfRule type="expression" dxfId="4" priority="1" stopIfTrue="1">
      <formula>ISERROR(AA201)</formula>
    </cfRule>
  </conditionalFormatting>
  <dataValidations count="3">
    <dataValidation type="list" allowBlank="1" showInputMessage="1" showErrorMessage="1" sqref="J3:J204" xr:uid="{124F1828-D109-4E2F-9320-2C2D73ED052A}">
      <formula1>$H$207:$H$210</formula1>
    </dataValidation>
    <dataValidation type="list" allowBlank="1" showInputMessage="1" showErrorMessage="1" sqref="M191:M196 M198:M201" xr:uid="{F594E79F-952C-460A-B6BF-339D62301D0C}">
      <formula1>$H$95:$H$98</formula1>
    </dataValidation>
    <dataValidation type="list" allowBlank="1" showInputMessage="1" showErrorMessage="1" sqref="M3:M190 M197 M202:M204" xr:uid="{70E875CB-9371-4584-8A64-3A2C037B54AC}">
      <formula1>$F$219:$F$222</formula1>
    </dataValidation>
  </dataValidations>
  <pageMargins left="0.7" right="0.7" top="0.75" bottom="0.75" header="0.3" footer="0.3"/>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7BEBC-6245-4E91-95AE-6A065418422E}">
  <sheetPr>
    <tabColor theme="4" tint="-0.249977111117893"/>
  </sheetPr>
  <dimension ref="A1:AA100"/>
  <sheetViews>
    <sheetView zoomScale="70" zoomScaleNormal="70" workbookViewId="0">
      <pane ySplit="2" topLeftCell="A76" activePane="bottomLeft" state="frozen"/>
      <selection activeCell="O1" sqref="O1"/>
      <selection pane="bottomLeft" activeCell="J3" sqref="J3:J80"/>
    </sheetView>
  </sheetViews>
  <sheetFormatPr defaultColWidth="11.453125" defaultRowHeight="12.5" x14ac:dyDescent="0.25"/>
  <cols>
    <col min="1" max="1" width="16.26953125" style="58" customWidth="1"/>
    <col min="2" max="2" width="10" style="58" customWidth="1"/>
    <col min="3" max="3" width="14.7265625" style="62" customWidth="1"/>
    <col min="4" max="4" width="14.26953125" style="58" customWidth="1"/>
    <col min="5" max="5" width="32" style="58" customWidth="1"/>
    <col min="6" max="6" width="32.54296875" style="58" customWidth="1"/>
    <col min="7" max="7" width="45.54296875" style="58" customWidth="1"/>
    <col min="8" max="8" width="35.453125" style="70" customWidth="1"/>
    <col min="9" max="9" width="23" style="58" customWidth="1"/>
    <col min="10" max="10" width="11.7265625" style="58" customWidth="1"/>
    <col min="11" max="11" width="21.26953125" style="58" hidden="1" customWidth="1"/>
    <col min="12" max="14" width="23" style="58" customWidth="1"/>
    <col min="15" max="15" width="72.7265625" style="58" customWidth="1"/>
    <col min="16" max="16" width="3.453125" style="58" customWidth="1"/>
    <col min="17" max="17" width="14.7265625" style="58" customWidth="1"/>
    <col min="18" max="18" width="23" style="58" customWidth="1"/>
    <col min="19" max="19" width="43.7265625" style="58" customWidth="1"/>
    <col min="20" max="20" width="64.7265625" style="58" customWidth="1"/>
    <col min="21" max="21" width="80.1796875" style="58" hidden="1" customWidth="1"/>
    <col min="22" max="22" width="36.453125" style="58" hidden="1" customWidth="1"/>
    <col min="23" max="23" width="11.453125" style="58" customWidth="1"/>
    <col min="24" max="26" width="11.453125" style="58"/>
    <col min="27" max="27" width="11.453125" style="58" hidden="1" customWidth="1"/>
    <col min="28" max="16384" width="11.453125" style="58"/>
  </cols>
  <sheetData>
    <row r="1" spans="1:27" ht="13" x14ac:dyDescent="0.3">
      <c r="A1" s="183" t="s">
        <v>60</v>
      </c>
      <c r="B1" s="184"/>
      <c r="C1" s="184"/>
      <c r="D1" s="184"/>
      <c r="E1" s="184"/>
      <c r="F1" s="184"/>
      <c r="G1" s="184"/>
      <c r="H1" s="184"/>
      <c r="I1" s="184"/>
      <c r="J1" s="184"/>
      <c r="K1" s="184"/>
      <c r="L1" s="185"/>
      <c r="M1" s="186"/>
      <c r="N1" s="186"/>
      <c r="O1" s="186"/>
      <c r="P1" s="186"/>
      <c r="Q1" s="186"/>
      <c r="R1" s="186"/>
      <c r="S1" s="186"/>
      <c r="T1" s="186"/>
      <c r="U1" s="186"/>
      <c r="V1" s="186"/>
      <c r="W1" s="195"/>
      <c r="X1" s="195"/>
      <c r="Y1" s="195"/>
      <c r="Z1" s="195"/>
      <c r="AA1" s="186"/>
    </row>
    <row r="2" spans="1:27" ht="42.75" customHeight="1" x14ac:dyDescent="0.25">
      <c r="A2" s="57" t="s">
        <v>116</v>
      </c>
      <c r="B2" s="57" t="s">
        <v>117</v>
      </c>
      <c r="C2" s="187" t="s">
        <v>118</v>
      </c>
      <c r="D2" s="57" t="s">
        <v>119</v>
      </c>
      <c r="E2" s="57" t="s">
        <v>325</v>
      </c>
      <c r="F2" s="57" t="s">
        <v>120</v>
      </c>
      <c r="G2" s="57" t="s">
        <v>121</v>
      </c>
      <c r="H2" s="59" t="s">
        <v>122</v>
      </c>
      <c r="I2" s="59" t="s">
        <v>123</v>
      </c>
      <c r="J2" s="59" t="s">
        <v>124</v>
      </c>
      <c r="K2" s="61" t="s">
        <v>326</v>
      </c>
      <c r="L2" s="59" t="s">
        <v>125</v>
      </c>
      <c r="M2" s="59" t="s">
        <v>126</v>
      </c>
      <c r="N2" s="59" t="s">
        <v>127</v>
      </c>
      <c r="O2" s="59" t="s">
        <v>327</v>
      </c>
      <c r="P2" s="196"/>
      <c r="Q2" s="63" t="s">
        <v>328</v>
      </c>
      <c r="R2" s="64" t="s">
        <v>329</v>
      </c>
      <c r="S2" s="64" t="s">
        <v>330</v>
      </c>
      <c r="T2" s="64" t="s">
        <v>331</v>
      </c>
      <c r="U2" s="241" t="s">
        <v>332</v>
      </c>
      <c r="V2" s="241" t="s">
        <v>333</v>
      </c>
      <c r="W2" s="195"/>
      <c r="X2" s="195"/>
      <c r="Y2" s="195"/>
      <c r="Z2" s="195"/>
      <c r="AA2" s="180" t="s">
        <v>129</v>
      </c>
    </row>
    <row r="3" spans="1:27" ht="68.25" customHeight="1" x14ac:dyDescent="0.25">
      <c r="A3" s="222" t="s">
        <v>2545</v>
      </c>
      <c r="B3" s="221" t="s">
        <v>221</v>
      </c>
      <c r="C3" s="221" t="s">
        <v>222</v>
      </c>
      <c r="D3" s="214" t="s">
        <v>133</v>
      </c>
      <c r="E3" s="214" t="s">
        <v>2546</v>
      </c>
      <c r="F3" s="214" t="s">
        <v>2547</v>
      </c>
      <c r="G3" s="214" t="s">
        <v>2548</v>
      </c>
      <c r="H3" s="214" t="s">
        <v>2549</v>
      </c>
      <c r="I3" s="68"/>
      <c r="J3" s="77"/>
      <c r="K3" s="214" t="s">
        <v>2550</v>
      </c>
      <c r="L3" s="60"/>
      <c r="M3" s="60" t="s">
        <v>155</v>
      </c>
      <c r="N3" s="60" t="s">
        <v>2551</v>
      </c>
      <c r="O3" s="60" t="s">
        <v>2552</v>
      </c>
      <c r="P3" s="243"/>
      <c r="Q3" s="69" t="s">
        <v>344</v>
      </c>
      <c r="R3" s="72" t="s">
        <v>345</v>
      </c>
      <c r="S3" s="214" t="s">
        <v>2553</v>
      </c>
      <c r="T3" s="239" t="s">
        <v>2554</v>
      </c>
      <c r="U3" s="214" t="s">
        <v>2555</v>
      </c>
      <c r="V3" s="214" t="s">
        <v>2556</v>
      </c>
      <c r="W3" s="195"/>
      <c r="X3" s="195"/>
      <c r="Y3" s="195"/>
      <c r="Z3" s="195"/>
      <c r="AA3" s="244">
        <f>IF(OR(J3="Fail",ISBLANK(J3)),INDEX('Issue Code Table'!C:C,MATCH(N:N,'Issue Code Table'!A:A,0)),IF(M3="Critical",6,IF(M3="Significant",5,IF(M3="Moderate",3,2))))</f>
        <v>5</v>
      </c>
    </row>
    <row r="4" spans="1:27" ht="59.25" customHeight="1" x14ac:dyDescent="0.25">
      <c r="A4" s="222" t="s">
        <v>2557</v>
      </c>
      <c r="B4" s="221" t="s">
        <v>221</v>
      </c>
      <c r="C4" s="221" t="s">
        <v>222</v>
      </c>
      <c r="D4" s="214" t="s">
        <v>133</v>
      </c>
      <c r="E4" s="214" t="s">
        <v>2558</v>
      </c>
      <c r="F4" s="214" t="s">
        <v>2559</v>
      </c>
      <c r="G4" s="214" t="s">
        <v>2560</v>
      </c>
      <c r="H4" s="214" t="s">
        <v>2561</v>
      </c>
      <c r="I4" s="68"/>
      <c r="J4" s="77"/>
      <c r="K4" s="214" t="s">
        <v>2562</v>
      </c>
      <c r="L4" s="60"/>
      <c r="M4" s="60" t="s">
        <v>155</v>
      </c>
      <c r="N4" s="60" t="s">
        <v>2551</v>
      </c>
      <c r="O4" s="60" t="s">
        <v>2552</v>
      </c>
      <c r="P4" s="243"/>
      <c r="Q4" s="69" t="s">
        <v>344</v>
      </c>
      <c r="R4" s="72" t="s">
        <v>2563</v>
      </c>
      <c r="S4" s="214" t="s">
        <v>2564</v>
      </c>
      <c r="T4" s="239" t="s">
        <v>2565</v>
      </c>
      <c r="U4" s="214" t="s">
        <v>2566</v>
      </c>
      <c r="V4" s="214" t="s">
        <v>2567</v>
      </c>
      <c r="W4" s="195"/>
      <c r="X4" s="195"/>
      <c r="Y4" s="195"/>
      <c r="Z4" s="195"/>
      <c r="AA4" s="244">
        <f>IF(OR(J4="Fail",ISBLANK(J4)),INDEX('Issue Code Table'!C:C,MATCH(N:N,'Issue Code Table'!A:A,0)),IF(M4="Critical",6,IF(M4="Significant",5,IF(M4="Moderate",3,2))))</f>
        <v>5</v>
      </c>
    </row>
    <row r="5" spans="1:27" ht="75.75" customHeight="1" x14ac:dyDescent="0.25">
      <c r="A5" s="222" t="s">
        <v>2568</v>
      </c>
      <c r="B5" s="221" t="s">
        <v>221</v>
      </c>
      <c r="C5" s="221" t="s">
        <v>222</v>
      </c>
      <c r="D5" s="214" t="s">
        <v>133</v>
      </c>
      <c r="E5" s="214" t="s">
        <v>2569</v>
      </c>
      <c r="F5" s="214" t="s">
        <v>2570</v>
      </c>
      <c r="G5" s="214" t="s">
        <v>2571</v>
      </c>
      <c r="H5" s="214" t="s">
        <v>2572</v>
      </c>
      <c r="I5" s="69"/>
      <c r="J5" s="77"/>
      <c r="K5" s="214" t="s">
        <v>2573</v>
      </c>
      <c r="L5" s="60"/>
      <c r="M5" s="60" t="s">
        <v>155</v>
      </c>
      <c r="N5" s="60" t="s">
        <v>369</v>
      </c>
      <c r="O5" s="60" t="s">
        <v>370</v>
      </c>
      <c r="P5" s="243"/>
      <c r="Q5" s="69" t="s">
        <v>344</v>
      </c>
      <c r="R5" s="72" t="s">
        <v>2574</v>
      </c>
      <c r="S5" s="214" t="s">
        <v>2575</v>
      </c>
      <c r="T5" s="239" t="s">
        <v>2576</v>
      </c>
      <c r="U5" s="214" t="s">
        <v>2577</v>
      </c>
      <c r="V5" s="214" t="s">
        <v>2578</v>
      </c>
      <c r="W5" s="195"/>
      <c r="X5" s="195"/>
      <c r="Y5" s="195"/>
      <c r="Z5" s="195"/>
      <c r="AA5" s="244">
        <f>IF(OR(J5="Fail",ISBLANK(J5)),INDEX('Issue Code Table'!C:C,MATCH(N:N,'Issue Code Table'!A:A,0)),IF(M5="Critical",6,IF(M5="Significant",5,IF(M5="Moderate",3,2))))</f>
        <v>5</v>
      </c>
    </row>
    <row r="6" spans="1:27" ht="68.25" customHeight="1" x14ac:dyDescent="0.25">
      <c r="A6" s="222" t="s">
        <v>2579</v>
      </c>
      <c r="B6" s="221" t="s">
        <v>221</v>
      </c>
      <c r="C6" s="221" t="s">
        <v>222</v>
      </c>
      <c r="D6" s="214" t="s">
        <v>133</v>
      </c>
      <c r="E6" s="214" t="s">
        <v>2580</v>
      </c>
      <c r="F6" s="214" t="s">
        <v>2581</v>
      </c>
      <c r="G6" s="214" t="s">
        <v>2582</v>
      </c>
      <c r="H6" s="214" t="s">
        <v>2583</v>
      </c>
      <c r="I6" s="68"/>
      <c r="J6" s="77"/>
      <c r="K6" s="214" t="s">
        <v>2584</v>
      </c>
      <c r="L6" s="60"/>
      <c r="M6" s="60" t="s">
        <v>155</v>
      </c>
      <c r="N6" s="60" t="s">
        <v>369</v>
      </c>
      <c r="O6" s="60" t="s">
        <v>370</v>
      </c>
      <c r="P6" s="243"/>
      <c r="Q6" s="69" t="s">
        <v>2585</v>
      </c>
      <c r="R6" s="72" t="s">
        <v>2586</v>
      </c>
      <c r="S6" s="214" t="s">
        <v>2587</v>
      </c>
      <c r="T6" s="239" t="s">
        <v>2588</v>
      </c>
      <c r="U6" s="214" t="s">
        <v>2589</v>
      </c>
      <c r="V6" s="214" t="s">
        <v>2590</v>
      </c>
      <c r="W6" s="195"/>
      <c r="X6" s="195"/>
      <c r="Y6" s="195"/>
      <c r="Z6" s="195"/>
      <c r="AA6" s="244">
        <f>IF(OR(J6="Fail",ISBLANK(J6)),INDEX('Issue Code Table'!C:C,MATCH(N:N,'Issue Code Table'!A:A,0)),IF(M6="Critical",6,IF(M6="Significant",5,IF(M6="Moderate",3,2))))</f>
        <v>5</v>
      </c>
    </row>
    <row r="7" spans="1:27" ht="81.75" customHeight="1" x14ac:dyDescent="0.25">
      <c r="A7" s="222" t="s">
        <v>2591</v>
      </c>
      <c r="B7" s="221" t="s">
        <v>221</v>
      </c>
      <c r="C7" s="221" t="s">
        <v>222</v>
      </c>
      <c r="D7" s="214" t="s">
        <v>133</v>
      </c>
      <c r="E7" s="214" t="s">
        <v>2592</v>
      </c>
      <c r="F7" s="214" t="s">
        <v>2593</v>
      </c>
      <c r="G7" s="214" t="s">
        <v>2594</v>
      </c>
      <c r="H7" s="214" t="s">
        <v>2595</v>
      </c>
      <c r="I7" s="68"/>
      <c r="J7" s="77"/>
      <c r="K7" s="214" t="s">
        <v>2596</v>
      </c>
      <c r="L7" s="60"/>
      <c r="M7" s="60" t="s">
        <v>155</v>
      </c>
      <c r="N7" s="60" t="s">
        <v>2597</v>
      </c>
      <c r="O7" s="60" t="s">
        <v>2598</v>
      </c>
      <c r="P7" s="243"/>
      <c r="Q7" s="69" t="s">
        <v>2585</v>
      </c>
      <c r="R7" s="72" t="s">
        <v>2599</v>
      </c>
      <c r="S7" s="214" t="s">
        <v>2600</v>
      </c>
      <c r="T7" s="239" t="s">
        <v>2601</v>
      </c>
      <c r="U7" s="214" t="s">
        <v>2602</v>
      </c>
      <c r="V7" s="214" t="s">
        <v>2603</v>
      </c>
      <c r="W7" s="195"/>
      <c r="X7" s="195"/>
      <c r="Y7" s="195"/>
      <c r="Z7" s="195"/>
      <c r="AA7" s="244">
        <f>IF(OR(J7="Fail",ISBLANK(J7)),INDEX('Issue Code Table'!C:C,MATCH(N:N,'Issue Code Table'!A:A,0)),IF(M7="Critical",6,IF(M7="Significant",5,IF(M7="Moderate",3,2))))</f>
        <v>6</v>
      </c>
    </row>
    <row r="8" spans="1:27" ht="63" customHeight="1" x14ac:dyDescent="0.25">
      <c r="A8" s="222" t="s">
        <v>2604</v>
      </c>
      <c r="B8" s="221" t="s">
        <v>422</v>
      </c>
      <c r="C8" s="221" t="s">
        <v>423</v>
      </c>
      <c r="D8" s="214" t="s">
        <v>133</v>
      </c>
      <c r="E8" s="214" t="s">
        <v>2605</v>
      </c>
      <c r="F8" s="214" t="s">
        <v>2606</v>
      </c>
      <c r="G8" s="214" t="s">
        <v>2607</v>
      </c>
      <c r="H8" s="214" t="s">
        <v>2608</v>
      </c>
      <c r="I8" s="68"/>
      <c r="J8" s="77"/>
      <c r="K8" s="214" t="s">
        <v>2609</v>
      </c>
      <c r="L8" s="60"/>
      <c r="M8" s="60" t="s">
        <v>155</v>
      </c>
      <c r="N8" s="60" t="s">
        <v>2610</v>
      </c>
      <c r="O8" s="60" t="s">
        <v>2611</v>
      </c>
      <c r="P8" s="243"/>
      <c r="Q8" s="69" t="s">
        <v>2585</v>
      </c>
      <c r="R8" s="72" t="s">
        <v>2612</v>
      </c>
      <c r="S8" s="214" t="s">
        <v>2613</v>
      </c>
      <c r="T8" s="239" t="s">
        <v>2614</v>
      </c>
      <c r="U8" s="214" t="s">
        <v>2615</v>
      </c>
      <c r="V8" s="214" t="s">
        <v>2616</v>
      </c>
      <c r="W8" s="195"/>
      <c r="X8" s="195"/>
      <c r="Y8" s="195"/>
      <c r="Z8" s="195"/>
      <c r="AA8" s="244">
        <f>IF(OR(J8="Fail",ISBLANK(J8)),INDEX('Issue Code Table'!C:C,MATCH(N:N,'Issue Code Table'!A:A,0)),IF(M8="Critical",6,IF(M8="Significant",5,IF(M8="Moderate",3,2))))</f>
        <v>6</v>
      </c>
    </row>
    <row r="9" spans="1:27" ht="93.75" customHeight="1" x14ac:dyDescent="0.25">
      <c r="A9" s="222" t="s">
        <v>2617</v>
      </c>
      <c r="B9" s="221" t="s">
        <v>422</v>
      </c>
      <c r="C9" s="221" t="s">
        <v>423</v>
      </c>
      <c r="D9" s="214" t="s">
        <v>133</v>
      </c>
      <c r="E9" s="214" t="s">
        <v>2618</v>
      </c>
      <c r="F9" s="214" t="s">
        <v>2619</v>
      </c>
      <c r="G9" s="214" t="s">
        <v>2620</v>
      </c>
      <c r="H9" s="214" t="s">
        <v>2621</v>
      </c>
      <c r="I9" s="68"/>
      <c r="J9" s="77"/>
      <c r="K9" s="214" t="s">
        <v>2622</v>
      </c>
      <c r="L9" s="60"/>
      <c r="M9" s="60" t="s">
        <v>195</v>
      </c>
      <c r="N9" s="60" t="s">
        <v>2623</v>
      </c>
      <c r="O9" s="60" t="s">
        <v>2624</v>
      </c>
      <c r="P9" s="243"/>
      <c r="Q9" s="69" t="s">
        <v>2585</v>
      </c>
      <c r="R9" s="72" t="s">
        <v>2625</v>
      </c>
      <c r="S9" s="214" t="s">
        <v>2626</v>
      </c>
      <c r="T9" s="239" t="s">
        <v>2627</v>
      </c>
      <c r="U9" s="214" t="s">
        <v>2628</v>
      </c>
      <c r="V9" s="214"/>
      <c r="W9" s="195"/>
      <c r="X9" s="195"/>
      <c r="Y9" s="195"/>
      <c r="Z9" s="195"/>
      <c r="AA9" s="244">
        <f>IF(OR(J9="Fail",ISBLANK(J9)),INDEX('Issue Code Table'!C:C,MATCH(N:N,'Issue Code Table'!A:A,0)),IF(M9="Critical",6,IF(M9="Significant",5,IF(M9="Moderate",3,2))))</f>
        <v>4</v>
      </c>
    </row>
    <row r="10" spans="1:27" ht="86.25" customHeight="1" x14ac:dyDescent="0.25">
      <c r="A10" s="222" t="s">
        <v>2629</v>
      </c>
      <c r="B10" s="221" t="s">
        <v>422</v>
      </c>
      <c r="C10" s="221" t="s">
        <v>423</v>
      </c>
      <c r="D10" s="214" t="s">
        <v>133</v>
      </c>
      <c r="E10" s="214" t="s">
        <v>2630</v>
      </c>
      <c r="F10" s="214" t="s">
        <v>2631</v>
      </c>
      <c r="G10" s="214" t="s">
        <v>2632</v>
      </c>
      <c r="H10" s="214" t="s">
        <v>2633</v>
      </c>
      <c r="I10" s="68"/>
      <c r="J10" s="77"/>
      <c r="K10" s="214" t="s">
        <v>2634</v>
      </c>
      <c r="L10" s="60"/>
      <c r="M10" s="60" t="s">
        <v>155</v>
      </c>
      <c r="N10" s="60" t="s">
        <v>2597</v>
      </c>
      <c r="O10" s="60" t="s">
        <v>2598</v>
      </c>
      <c r="P10" s="243"/>
      <c r="Q10" s="69" t="s">
        <v>2585</v>
      </c>
      <c r="R10" s="72" t="s">
        <v>2635</v>
      </c>
      <c r="S10" s="214" t="s">
        <v>2636</v>
      </c>
      <c r="T10" s="239" t="s">
        <v>2637</v>
      </c>
      <c r="U10" s="214" t="s">
        <v>2638</v>
      </c>
      <c r="V10" s="214" t="s">
        <v>2639</v>
      </c>
      <c r="W10" s="195"/>
      <c r="X10" s="195"/>
      <c r="Y10" s="195"/>
      <c r="Z10" s="195"/>
      <c r="AA10" s="244">
        <f>IF(OR(J10="Fail",ISBLANK(J10)),INDEX('Issue Code Table'!C:C,MATCH(N:N,'Issue Code Table'!A:A,0)),IF(M10="Critical",6,IF(M10="Significant",5,IF(M10="Moderate",3,2))))</f>
        <v>6</v>
      </c>
    </row>
    <row r="11" spans="1:27" ht="96.75" customHeight="1" x14ac:dyDescent="0.25">
      <c r="A11" s="222" t="s">
        <v>2640</v>
      </c>
      <c r="B11" s="221" t="s">
        <v>422</v>
      </c>
      <c r="C11" s="221" t="s">
        <v>423</v>
      </c>
      <c r="D11" s="214" t="s">
        <v>133</v>
      </c>
      <c r="E11" s="214" t="s">
        <v>2641</v>
      </c>
      <c r="F11" s="214" t="s">
        <v>2642</v>
      </c>
      <c r="G11" s="214" t="s">
        <v>2643</v>
      </c>
      <c r="H11" s="214" t="s">
        <v>2644</v>
      </c>
      <c r="I11" s="68"/>
      <c r="J11" s="77"/>
      <c r="K11" s="214" t="s">
        <v>2645</v>
      </c>
      <c r="L11" s="60"/>
      <c r="M11" s="60" t="s">
        <v>155</v>
      </c>
      <c r="N11" s="60" t="s">
        <v>2597</v>
      </c>
      <c r="O11" s="60" t="s">
        <v>2598</v>
      </c>
      <c r="P11" s="243"/>
      <c r="Q11" s="69" t="s">
        <v>358</v>
      </c>
      <c r="R11" s="72" t="s">
        <v>2646</v>
      </c>
      <c r="S11" s="214" t="s">
        <v>2647</v>
      </c>
      <c r="T11" s="239" t="s">
        <v>2648</v>
      </c>
      <c r="U11" s="214" t="s">
        <v>2649</v>
      </c>
      <c r="V11" s="214" t="s">
        <v>2650</v>
      </c>
      <c r="W11" s="195"/>
      <c r="X11" s="195"/>
      <c r="Y11" s="195"/>
      <c r="Z11" s="195"/>
      <c r="AA11" s="244">
        <f>IF(OR(J11="Fail",ISBLANK(J11)),INDEX('Issue Code Table'!C:C,MATCH(N:N,'Issue Code Table'!A:A,0)),IF(M11="Critical",6,IF(M11="Significant",5,IF(M11="Moderate",3,2))))</f>
        <v>6</v>
      </c>
    </row>
    <row r="12" spans="1:27" ht="82.5" customHeight="1" x14ac:dyDescent="0.25">
      <c r="A12" s="222" t="s">
        <v>2651</v>
      </c>
      <c r="B12" s="211" t="s">
        <v>285</v>
      </c>
      <c r="C12" s="211" t="s">
        <v>519</v>
      </c>
      <c r="D12" s="214" t="s">
        <v>133</v>
      </c>
      <c r="E12" s="214" t="s">
        <v>2652</v>
      </c>
      <c r="F12" s="214" t="s">
        <v>2653</v>
      </c>
      <c r="G12" s="214" t="s">
        <v>2654</v>
      </c>
      <c r="H12" s="214" t="s">
        <v>2655</v>
      </c>
      <c r="I12" s="68"/>
      <c r="J12" s="77"/>
      <c r="K12" s="214" t="s">
        <v>2656</v>
      </c>
      <c r="L12" s="60"/>
      <c r="M12" s="60" t="s">
        <v>155</v>
      </c>
      <c r="N12" s="60" t="s">
        <v>291</v>
      </c>
      <c r="O12" s="60" t="s">
        <v>292</v>
      </c>
      <c r="P12" s="243"/>
      <c r="Q12" s="69" t="s">
        <v>358</v>
      </c>
      <c r="R12" s="72" t="s">
        <v>2657</v>
      </c>
      <c r="S12" s="214" t="s">
        <v>2658</v>
      </c>
      <c r="T12" s="239" t="s">
        <v>2659</v>
      </c>
      <c r="U12" s="214" t="s">
        <v>2660</v>
      </c>
      <c r="V12" s="214" t="s">
        <v>2661</v>
      </c>
      <c r="W12" s="195"/>
      <c r="X12" s="195"/>
      <c r="Y12" s="195"/>
      <c r="Z12" s="195"/>
      <c r="AA12" s="244">
        <f>IF(OR(J12="Fail",ISBLANK(J12)),INDEX('Issue Code Table'!C:C,MATCH(N:N,'Issue Code Table'!A:A,0)),IF(M12="Critical",6,IF(M12="Significant",5,IF(M12="Moderate",3,2))))</f>
        <v>6</v>
      </c>
    </row>
    <row r="13" spans="1:27" ht="94.5" customHeight="1" x14ac:dyDescent="0.25">
      <c r="A13" s="222" t="s">
        <v>2662</v>
      </c>
      <c r="B13" s="221" t="s">
        <v>167</v>
      </c>
      <c r="C13" s="221" t="s">
        <v>2663</v>
      </c>
      <c r="D13" s="214" t="s">
        <v>133</v>
      </c>
      <c r="E13" s="214" t="s">
        <v>2664</v>
      </c>
      <c r="F13" s="214" t="s">
        <v>2665</v>
      </c>
      <c r="G13" s="214" t="s">
        <v>2666</v>
      </c>
      <c r="H13" s="214" t="s">
        <v>2667</v>
      </c>
      <c r="I13" s="68"/>
      <c r="J13" s="77"/>
      <c r="K13" s="214" t="s">
        <v>2668</v>
      </c>
      <c r="L13" s="60"/>
      <c r="M13" s="248" t="s">
        <v>155</v>
      </c>
      <c r="N13" s="249" t="s">
        <v>2669</v>
      </c>
      <c r="O13" s="197" t="s">
        <v>2670</v>
      </c>
      <c r="P13" s="243"/>
      <c r="Q13" s="69" t="s">
        <v>358</v>
      </c>
      <c r="R13" s="72" t="s">
        <v>2671</v>
      </c>
      <c r="S13" s="214" t="s">
        <v>2672</v>
      </c>
      <c r="T13" s="239" t="s">
        <v>2673</v>
      </c>
      <c r="U13" s="214" t="s">
        <v>2674</v>
      </c>
      <c r="V13" s="214" t="s">
        <v>2675</v>
      </c>
      <c r="W13" s="195"/>
      <c r="X13" s="195"/>
      <c r="Y13" s="195"/>
      <c r="Z13" s="195"/>
      <c r="AA13" s="244" t="e">
        <f>IF(OR(J13="Fail",ISBLANK(J13)),INDEX('Issue Code Table'!C:C,MATCH(N:N,'Issue Code Table'!A:A,0)),IF(M13="Critical",6,IF(M13="Significant",5,IF(M13="Moderate",3,2))))</f>
        <v>#N/A</v>
      </c>
    </row>
    <row r="14" spans="1:27" ht="62.5" customHeight="1" x14ac:dyDescent="0.25">
      <c r="A14" s="222" t="s">
        <v>2676</v>
      </c>
      <c r="B14" s="221" t="s">
        <v>285</v>
      </c>
      <c r="C14" s="221" t="s">
        <v>286</v>
      </c>
      <c r="D14" s="214" t="s">
        <v>133</v>
      </c>
      <c r="E14" s="214" t="s">
        <v>2677</v>
      </c>
      <c r="F14" s="214" t="s">
        <v>2678</v>
      </c>
      <c r="G14" s="214" t="s">
        <v>2679</v>
      </c>
      <c r="H14" s="214" t="s">
        <v>2680</v>
      </c>
      <c r="I14" s="68"/>
      <c r="J14" s="77"/>
      <c r="K14" s="214" t="s">
        <v>2681</v>
      </c>
      <c r="L14" s="60"/>
      <c r="M14" s="60" t="s">
        <v>155</v>
      </c>
      <c r="N14" s="60" t="s">
        <v>291</v>
      </c>
      <c r="O14" s="60" t="s">
        <v>292</v>
      </c>
      <c r="P14" s="243"/>
      <c r="Q14" s="69" t="s">
        <v>358</v>
      </c>
      <c r="R14" s="72" t="s">
        <v>2682</v>
      </c>
      <c r="S14" s="214" t="s">
        <v>2683</v>
      </c>
      <c r="T14" s="239" t="s">
        <v>2684</v>
      </c>
      <c r="U14" s="214" t="s">
        <v>2685</v>
      </c>
      <c r="V14" s="214" t="s">
        <v>2686</v>
      </c>
      <c r="W14" s="195"/>
      <c r="X14" s="195"/>
      <c r="Y14" s="195"/>
      <c r="Z14" s="195"/>
      <c r="AA14" s="244">
        <f>IF(OR(J14="Fail",ISBLANK(J14)),INDEX('Issue Code Table'!C:C,MATCH(N:N,'Issue Code Table'!A:A,0)),IF(M14="Critical",6,IF(M14="Significant",5,IF(M14="Moderate",3,2))))</f>
        <v>6</v>
      </c>
    </row>
    <row r="15" spans="1:27" ht="81.75" customHeight="1" x14ac:dyDescent="0.25">
      <c r="A15" s="222" t="s">
        <v>2687</v>
      </c>
      <c r="B15" s="221" t="s">
        <v>285</v>
      </c>
      <c r="C15" s="221" t="s">
        <v>286</v>
      </c>
      <c r="D15" s="214" t="s">
        <v>133</v>
      </c>
      <c r="E15" s="214" t="s">
        <v>2688</v>
      </c>
      <c r="F15" s="214" t="s">
        <v>2689</v>
      </c>
      <c r="G15" s="214" t="s">
        <v>2690</v>
      </c>
      <c r="H15" s="214" t="s">
        <v>2691</v>
      </c>
      <c r="I15" s="68"/>
      <c r="J15" s="77"/>
      <c r="K15" s="214" t="s">
        <v>2692</v>
      </c>
      <c r="L15" s="60"/>
      <c r="M15" s="60" t="s">
        <v>155</v>
      </c>
      <c r="N15" s="60" t="s">
        <v>291</v>
      </c>
      <c r="O15" s="60" t="s">
        <v>292</v>
      </c>
      <c r="P15" s="243"/>
      <c r="Q15" s="69" t="s">
        <v>358</v>
      </c>
      <c r="R15" s="72" t="s">
        <v>2693</v>
      </c>
      <c r="S15" s="214" t="s">
        <v>2694</v>
      </c>
      <c r="T15" s="239" t="s">
        <v>2695</v>
      </c>
      <c r="U15" s="214" t="s">
        <v>2696</v>
      </c>
      <c r="V15" s="214" t="s">
        <v>2697</v>
      </c>
      <c r="W15" s="195"/>
      <c r="X15" s="195"/>
      <c r="Y15" s="195"/>
      <c r="Z15" s="195"/>
      <c r="AA15" s="244">
        <f>IF(OR(J15="Fail",ISBLANK(J15)),INDEX('Issue Code Table'!C:C,MATCH(N:N,'Issue Code Table'!A:A,0)),IF(M15="Critical",6,IF(M15="Significant",5,IF(M15="Moderate",3,2))))</f>
        <v>6</v>
      </c>
    </row>
    <row r="16" spans="1:27" ht="101.25" customHeight="1" x14ac:dyDescent="0.25">
      <c r="A16" s="222" t="s">
        <v>2698</v>
      </c>
      <c r="B16" s="221" t="s">
        <v>150</v>
      </c>
      <c r="C16" s="221" t="s">
        <v>151</v>
      </c>
      <c r="D16" s="214" t="s">
        <v>133</v>
      </c>
      <c r="E16" s="214" t="s">
        <v>2699</v>
      </c>
      <c r="F16" s="214" t="s">
        <v>2700</v>
      </c>
      <c r="G16" s="214" t="s">
        <v>2701</v>
      </c>
      <c r="H16" s="214" t="s">
        <v>2702</v>
      </c>
      <c r="I16" s="68"/>
      <c r="J16" s="77"/>
      <c r="K16" s="214" t="s">
        <v>2703</v>
      </c>
      <c r="L16" s="60"/>
      <c r="M16" s="60" t="s">
        <v>155</v>
      </c>
      <c r="N16" s="60" t="s">
        <v>172</v>
      </c>
      <c r="O16" s="60" t="s">
        <v>173</v>
      </c>
      <c r="P16" s="243"/>
      <c r="Q16" s="69" t="s">
        <v>358</v>
      </c>
      <c r="R16" s="72" t="s">
        <v>2704</v>
      </c>
      <c r="S16" s="214" t="s">
        <v>2705</v>
      </c>
      <c r="T16" s="239" t="s">
        <v>2706</v>
      </c>
      <c r="U16" s="214" t="s">
        <v>2707</v>
      </c>
      <c r="V16" s="214" t="s">
        <v>2708</v>
      </c>
      <c r="W16" s="195"/>
      <c r="X16" s="195"/>
      <c r="Y16" s="195"/>
      <c r="Z16" s="195"/>
      <c r="AA16" s="244">
        <f>IF(OR(J16="Fail",ISBLANK(J16)),INDEX('Issue Code Table'!C:C,MATCH(N:N,'Issue Code Table'!A:A,0)),IF(M16="Critical",6,IF(M16="Significant",5,IF(M16="Moderate",3,2))))</f>
        <v>7</v>
      </c>
    </row>
    <row r="17" spans="1:27" ht="96" customHeight="1" x14ac:dyDescent="0.25">
      <c r="A17" s="222" t="s">
        <v>2709</v>
      </c>
      <c r="B17" s="221" t="s">
        <v>279</v>
      </c>
      <c r="C17" s="221" t="s">
        <v>280</v>
      </c>
      <c r="D17" s="214" t="s">
        <v>133</v>
      </c>
      <c r="E17" s="214" t="s">
        <v>2710</v>
      </c>
      <c r="F17" s="214" t="s">
        <v>2711</v>
      </c>
      <c r="G17" s="214" t="s">
        <v>2712</v>
      </c>
      <c r="H17" s="214" t="s">
        <v>2713</v>
      </c>
      <c r="I17" s="68"/>
      <c r="J17" s="77"/>
      <c r="K17" s="214" t="s">
        <v>2714</v>
      </c>
      <c r="L17" s="60"/>
      <c r="M17" s="60" t="s">
        <v>155</v>
      </c>
      <c r="N17" s="60" t="s">
        <v>226</v>
      </c>
      <c r="O17" s="60" t="s">
        <v>227</v>
      </c>
      <c r="P17" s="243"/>
      <c r="Q17" s="69" t="s">
        <v>358</v>
      </c>
      <c r="R17" s="72" t="s">
        <v>2715</v>
      </c>
      <c r="S17" s="214" t="s">
        <v>2716</v>
      </c>
      <c r="T17" s="239" t="s">
        <v>2717</v>
      </c>
      <c r="U17" s="214" t="s">
        <v>2718</v>
      </c>
      <c r="V17" s="214" t="s">
        <v>2719</v>
      </c>
      <c r="W17" s="195"/>
      <c r="X17" s="195"/>
      <c r="Y17" s="195"/>
      <c r="Z17" s="195"/>
      <c r="AA17" s="244">
        <f>IF(OR(J17="Fail",ISBLANK(J17)),INDEX('Issue Code Table'!C:C,MATCH(N:N,'Issue Code Table'!A:A,0)),IF(M17="Critical",6,IF(M17="Significant",5,IF(M17="Moderate",3,2))))</f>
        <v>5</v>
      </c>
    </row>
    <row r="18" spans="1:27" ht="78.75" customHeight="1" x14ac:dyDescent="0.25">
      <c r="A18" s="222" t="s">
        <v>2720</v>
      </c>
      <c r="B18" s="221" t="s">
        <v>150</v>
      </c>
      <c r="C18" s="221" t="s">
        <v>151</v>
      </c>
      <c r="D18" s="214" t="s">
        <v>133</v>
      </c>
      <c r="E18" s="214" t="s">
        <v>2721</v>
      </c>
      <c r="F18" s="214" t="s">
        <v>2722</v>
      </c>
      <c r="G18" s="214" t="s">
        <v>2723</v>
      </c>
      <c r="H18" s="214" t="s">
        <v>2724</v>
      </c>
      <c r="I18" s="68"/>
      <c r="J18" s="77"/>
      <c r="K18" s="214" t="s">
        <v>2725</v>
      </c>
      <c r="L18" s="60"/>
      <c r="M18" s="60" t="s">
        <v>155</v>
      </c>
      <c r="N18" s="60" t="s">
        <v>226</v>
      </c>
      <c r="O18" s="60" t="s">
        <v>227</v>
      </c>
      <c r="P18" s="243"/>
      <c r="Q18" s="69" t="s">
        <v>358</v>
      </c>
      <c r="R18" s="72" t="s">
        <v>2726</v>
      </c>
      <c r="S18" s="214" t="s">
        <v>2727</v>
      </c>
      <c r="T18" s="239" t="s">
        <v>2728</v>
      </c>
      <c r="U18" s="214" t="s">
        <v>2729</v>
      </c>
      <c r="V18" s="214" t="s">
        <v>2730</v>
      </c>
      <c r="W18" s="195"/>
      <c r="X18" s="195"/>
      <c r="Y18" s="195"/>
      <c r="Z18" s="195"/>
      <c r="AA18" s="244">
        <f>IF(OR(J18="Fail",ISBLANK(J18)),INDEX('Issue Code Table'!C:C,MATCH(N:N,'Issue Code Table'!A:A,0)),IF(M18="Critical",6,IF(M18="Significant",5,IF(M18="Moderate",3,2))))</f>
        <v>5</v>
      </c>
    </row>
    <row r="19" spans="1:27" ht="80.25" customHeight="1" x14ac:dyDescent="0.25">
      <c r="A19" s="222" t="s">
        <v>2731</v>
      </c>
      <c r="B19" s="221" t="s">
        <v>150</v>
      </c>
      <c r="C19" s="221" t="s">
        <v>151</v>
      </c>
      <c r="D19" s="214" t="s">
        <v>133</v>
      </c>
      <c r="E19" s="214" t="s">
        <v>2732</v>
      </c>
      <c r="F19" s="214" t="s">
        <v>2733</v>
      </c>
      <c r="G19" s="214" t="s">
        <v>2734</v>
      </c>
      <c r="H19" s="214" t="s">
        <v>2735</v>
      </c>
      <c r="I19" s="68"/>
      <c r="J19" s="77"/>
      <c r="K19" s="214" t="s">
        <v>2736</v>
      </c>
      <c r="L19" s="60"/>
      <c r="M19" s="60" t="s">
        <v>155</v>
      </c>
      <c r="N19" s="60" t="s">
        <v>226</v>
      </c>
      <c r="O19" s="60" t="s">
        <v>227</v>
      </c>
      <c r="P19" s="243"/>
      <c r="Q19" s="69" t="s">
        <v>358</v>
      </c>
      <c r="R19" s="72" t="s">
        <v>2737</v>
      </c>
      <c r="S19" s="214" t="s">
        <v>2738</v>
      </c>
      <c r="T19" s="239" t="s">
        <v>2739</v>
      </c>
      <c r="U19" s="214" t="s">
        <v>2740</v>
      </c>
      <c r="V19" s="214" t="s">
        <v>2741</v>
      </c>
      <c r="W19" s="195"/>
      <c r="X19" s="195"/>
      <c r="Y19" s="195"/>
      <c r="Z19" s="195"/>
      <c r="AA19" s="244">
        <f>IF(OR(J19="Fail",ISBLANK(J19)),INDEX('Issue Code Table'!C:C,MATCH(N:N,'Issue Code Table'!A:A,0)),IF(M19="Critical",6,IF(M19="Significant",5,IF(M19="Moderate",3,2))))</f>
        <v>5</v>
      </c>
    </row>
    <row r="20" spans="1:27" ht="55.5" customHeight="1" x14ac:dyDescent="0.25">
      <c r="A20" s="222" t="s">
        <v>2742</v>
      </c>
      <c r="B20" s="221" t="s">
        <v>279</v>
      </c>
      <c r="C20" s="221" t="s">
        <v>280</v>
      </c>
      <c r="D20" s="214" t="s">
        <v>133</v>
      </c>
      <c r="E20" s="214" t="s">
        <v>2743</v>
      </c>
      <c r="F20" s="214" t="s">
        <v>2744</v>
      </c>
      <c r="G20" s="214" t="s">
        <v>2745</v>
      </c>
      <c r="H20" s="214" t="s">
        <v>2746</v>
      </c>
      <c r="I20" s="68"/>
      <c r="J20" s="77"/>
      <c r="K20" s="214" t="s">
        <v>2747</v>
      </c>
      <c r="L20" s="60"/>
      <c r="M20" s="60" t="s">
        <v>155</v>
      </c>
      <c r="N20" s="60" t="s">
        <v>226</v>
      </c>
      <c r="O20" s="60" t="s">
        <v>227</v>
      </c>
      <c r="P20" s="243"/>
      <c r="Q20" s="69" t="s">
        <v>2748</v>
      </c>
      <c r="R20" s="72" t="s">
        <v>2749</v>
      </c>
      <c r="S20" s="214" t="s">
        <v>2750</v>
      </c>
      <c r="T20" s="239" t="s">
        <v>2751</v>
      </c>
      <c r="U20" s="214" t="s">
        <v>2752</v>
      </c>
      <c r="V20" s="214" t="s">
        <v>2753</v>
      </c>
      <c r="W20" s="195"/>
      <c r="X20" s="195"/>
      <c r="Y20" s="195"/>
      <c r="Z20" s="195"/>
      <c r="AA20" s="244">
        <f>IF(OR(J20="Fail",ISBLANK(J20)),INDEX('Issue Code Table'!C:C,MATCH(N:N,'Issue Code Table'!A:A,0)),IF(M20="Critical",6,IF(M20="Significant",5,IF(M20="Moderate",3,2))))</f>
        <v>5</v>
      </c>
    </row>
    <row r="21" spans="1:27" ht="82.5" customHeight="1" x14ac:dyDescent="0.25">
      <c r="A21" s="222" t="s">
        <v>2754</v>
      </c>
      <c r="B21" s="221" t="s">
        <v>279</v>
      </c>
      <c r="C21" s="221" t="s">
        <v>280</v>
      </c>
      <c r="D21" s="214" t="s">
        <v>133</v>
      </c>
      <c r="E21" s="214" t="s">
        <v>2755</v>
      </c>
      <c r="F21" s="214" t="s">
        <v>2756</v>
      </c>
      <c r="G21" s="214" t="s">
        <v>2757</v>
      </c>
      <c r="H21" s="214" t="s">
        <v>2758</v>
      </c>
      <c r="I21" s="68"/>
      <c r="J21" s="77"/>
      <c r="K21" s="214" t="s">
        <v>2759</v>
      </c>
      <c r="L21" s="60"/>
      <c r="M21" s="60" t="s">
        <v>155</v>
      </c>
      <c r="N21" s="60" t="s">
        <v>226</v>
      </c>
      <c r="O21" s="60" t="s">
        <v>227</v>
      </c>
      <c r="P21" s="243"/>
      <c r="Q21" s="69" t="s">
        <v>2748</v>
      </c>
      <c r="R21" s="72" t="s">
        <v>2760</v>
      </c>
      <c r="S21" s="214" t="s">
        <v>2761</v>
      </c>
      <c r="T21" s="239" t="s">
        <v>2762</v>
      </c>
      <c r="U21" s="214" t="s">
        <v>2763</v>
      </c>
      <c r="V21" s="214" t="s">
        <v>2764</v>
      </c>
      <c r="W21" s="195"/>
      <c r="X21" s="195"/>
      <c r="Y21" s="195"/>
      <c r="Z21" s="195"/>
      <c r="AA21" s="244">
        <f>IF(OR(J21="Fail",ISBLANK(J21)),INDEX('Issue Code Table'!C:C,MATCH(N:N,'Issue Code Table'!A:A,0)),IF(M21="Critical",6,IF(M21="Significant",5,IF(M21="Moderate",3,2))))</f>
        <v>5</v>
      </c>
    </row>
    <row r="22" spans="1:27" ht="100.5" customHeight="1" x14ac:dyDescent="0.25">
      <c r="A22" s="222" t="s">
        <v>2765</v>
      </c>
      <c r="B22" s="221" t="s">
        <v>279</v>
      </c>
      <c r="C22" s="221" t="s">
        <v>280</v>
      </c>
      <c r="D22" s="214" t="s">
        <v>133</v>
      </c>
      <c r="E22" s="214" t="s">
        <v>2766</v>
      </c>
      <c r="F22" s="214" t="s">
        <v>2767</v>
      </c>
      <c r="G22" s="214" t="s">
        <v>2768</v>
      </c>
      <c r="H22" s="214" t="s">
        <v>2769</v>
      </c>
      <c r="I22" s="68"/>
      <c r="J22" s="77"/>
      <c r="K22" s="214" t="s">
        <v>2770</v>
      </c>
      <c r="L22" s="60"/>
      <c r="M22" s="60" t="s">
        <v>155</v>
      </c>
      <c r="N22" s="60" t="s">
        <v>226</v>
      </c>
      <c r="O22" s="60" t="s">
        <v>227</v>
      </c>
      <c r="P22" s="243"/>
      <c r="Q22" s="69" t="s">
        <v>2748</v>
      </c>
      <c r="R22" s="72" t="s">
        <v>2771</v>
      </c>
      <c r="S22" s="214" t="s">
        <v>2772</v>
      </c>
      <c r="T22" s="239" t="s">
        <v>2773</v>
      </c>
      <c r="U22" s="214" t="s">
        <v>2774</v>
      </c>
      <c r="V22" s="214" t="s">
        <v>2775</v>
      </c>
      <c r="W22" s="195"/>
      <c r="X22" s="195"/>
      <c r="Y22" s="195"/>
      <c r="Z22" s="195"/>
      <c r="AA22" s="244">
        <f>IF(OR(J22="Fail",ISBLANK(J22)),INDEX('Issue Code Table'!C:C,MATCH(N:N,'Issue Code Table'!A:A,0)),IF(M22="Critical",6,IF(M22="Significant",5,IF(M22="Moderate",3,2))))</f>
        <v>5</v>
      </c>
    </row>
    <row r="23" spans="1:27" ht="62.25" customHeight="1" x14ac:dyDescent="0.25">
      <c r="A23" s="222" t="s">
        <v>2776</v>
      </c>
      <c r="B23" s="221" t="s">
        <v>279</v>
      </c>
      <c r="C23" s="221" t="s">
        <v>280</v>
      </c>
      <c r="D23" s="214" t="s">
        <v>133</v>
      </c>
      <c r="E23" s="214" t="s">
        <v>2777</v>
      </c>
      <c r="F23" s="214" t="s">
        <v>2778</v>
      </c>
      <c r="G23" s="214" t="s">
        <v>2779</v>
      </c>
      <c r="H23" s="214" t="s">
        <v>2780</v>
      </c>
      <c r="I23" s="68"/>
      <c r="J23" s="77"/>
      <c r="K23" s="214" t="s">
        <v>2781</v>
      </c>
      <c r="L23" s="60"/>
      <c r="M23" s="60" t="s">
        <v>155</v>
      </c>
      <c r="N23" s="60" t="s">
        <v>226</v>
      </c>
      <c r="O23" s="60" t="s">
        <v>227</v>
      </c>
      <c r="P23" s="243"/>
      <c r="Q23" s="69" t="s">
        <v>2748</v>
      </c>
      <c r="R23" s="72" t="s">
        <v>2782</v>
      </c>
      <c r="S23" s="214" t="s">
        <v>2783</v>
      </c>
      <c r="T23" s="239" t="s">
        <v>2784</v>
      </c>
      <c r="U23" s="214" t="s">
        <v>2785</v>
      </c>
      <c r="V23" s="214" t="s">
        <v>2786</v>
      </c>
      <c r="W23" s="195"/>
      <c r="X23" s="195"/>
      <c r="Y23" s="195"/>
      <c r="Z23" s="195"/>
      <c r="AA23" s="244">
        <f>IF(OR(J23="Fail",ISBLANK(J23)),INDEX('Issue Code Table'!C:C,MATCH(N:N,'Issue Code Table'!A:A,0)),IF(M23="Critical",6,IF(M23="Significant",5,IF(M23="Moderate",3,2))))</f>
        <v>5</v>
      </c>
    </row>
    <row r="24" spans="1:27" ht="48" customHeight="1" x14ac:dyDescent="0.25">
      <c r="A24" s="222" t="s">
        <v>2787</v>
      </c>
      <c r="B24" s="221" t="s">
        <v>279</v>
      </c>
      <c r="C24" s="221" t="s">
        <v>280</v>
      </c>
      <c r="D24" s="214" t="s">
        <v>133</v>
      </c>
      <c r="E24" s="214" t="s">
        <v>2788</v>
      </c>
      <c r="F24" s="214" t="s">
        <v>2789</v>
      </c>
      <c r="G24" s="214" t="s">
        <v>2790</v>
      </c>
      <c r="H24" s="214" t="s">
        <v>2791</v>
      </c>
      <c r="I24" s="68"/>
      <c r="J24" s="77"/>
      <c r="K24" s="214" t="s">
        <v>2792</v>
      </c>
      <c r="L24" s="60"/>
      <c r="M24" s="60" t="s">
        <v>155</v>
      </c>
      <c r="N24" s="60" t="s">
        <v>226</v>
      </c>
      <c r="O24" s="60" t="s">
        <v>227</v>
      </c>
      <c r="P24" s="243"/>
      <c r="Q24" s="69" t="s">
        <v>2748</v>
      </c>
      <c r="R24" s="72" t="s">
        <v>2793</v>
      </c>
      <c r="S24" s="214" t="s">
        <v>2794</v>
      </c>
      <c r="T24" s="239" t="s">
        <v>2795</v>
      </c>
      <c r="U24" s="214" t="s">
        <v>2796</v>
      </c>
      <c r="V24" s="214" t="s">
        <v>2797</v>
      </c>
      <c r="W24" s="195"/>
      <c r="X24" s="195"/>
      <c r="Y24" s="195"/>
      <c r="Z24" s="195"/>
      <c r="AA24" s="244">
        <f>IF(OR(J24="Fail",ISBLANK(J24)),INDEX('Issue Code Table'!C:C,MATCH(N:N,'Issue Code Table'!A:A,0)),IF(M24="Critical",6,IF(M24="Significant",5,IF(M24="Moderate",3,2))))</f>
        <v>5</v>
      </c>
    </row>
    <row r="25" spans="1:27" ht="86.25" customHeight="1" x14ac:dyDescent="0.25">
      <c r="A25" s="222" t="s">
        <v>2798</v>
      </c>
      <c r="B25" s="221" t="s">
        <v>279</v>
      </c>
      <c r="C25" s="221" t="s">
        <v>280</v>
      </c>
      <c r="D25" s="214" t="s">
        <v>133</v>
      </c>
      <c r="E25" s="214" t="s">
        <v>2799</v>
      </c>
      <c r="F25" s="214" t="s">
        <v>2800</v>
      </c>
      <c r="G25" s="214" t="s">
        <v>2801</v>
      </c>
      <c r="H25" s="214" t="s">
        <v>2802</v>
      </c>
      <c r="I25" s="68"/>
      <c r="J25" s="77"/>
      <c r="K25" s="214" t="s">
        <v>2803</v>
      </c>
      <c r="L25" s="60"/>
      <c r="M25" s="60" t="s">
        <v>155</v>
      </c>
      <c r="N25" s="60" t="s">
        <v>226</v>
      </c>
      <c r="O25" s="60" t="s">
        <v>227</v>
      </c>
      <c r="P25" s="243"/>
      <c r="Q25" s="69" t="s">
        <v>2748</v>
      </c>
      <c r="R25" s="72" t="s">
        <v>2804</v>
      </c>
      <c r="S25" s="214" t="s">
        <v>2805</v>
      </c>
      <c r="T25" s="239" t="s">
        <v>2806</v>
      </c>
      <c r="U25" s="214" t="s">
        <v>2807</v>
      </c>
      <c r="V25" s="214" t="s">
        <v>2808</v>
      </c>
      <c r="W25" s="195"/>
      <c r="X25" s="195"/>
      <c r="Y25" s="195"/>
      <c r="Z25" s="195"/>
      <c r="AA25" s="244">
        <f>IF(OR(J25="Fail",ISBLANK(J25)),INDEX('Issue Code Table'!C:C,MATCH(N:N,'Issue Code Table'!A:A,0)),IF(M25="Critical",6,IF(M25="Significant",5,IF(M25="Moderate",3,2))))</f>
        <v>5</v>
      </c>
    </row>
    <row r="26" spans="1:27" ht="100.5" customHeight="1" x14ac:dyDescent="0.25">
      <c r="A26" s="222" t="s">
        <v>2809</v>
      </c>
      <c r="B26" s="221" t="s">
        <v>279</v>
      </c>
      <c r="C26" s="221" t="s">
        <v>280</v>
      </c>
      <c r="D26" s="214" t="s">
        <v>133</v>
      </c>
      <c r="E26" s="214" t="s">
        <v>2810</v>
      </c>
      <c r="F26" s="214" t="s">
        <v>2811</v>
      </c>
      <c r="G26" s="214" t="s">
        <v>2812</v>
      </c>
      <c r="H26" s="214" t="s">
        <v>2813</v>
      </c>
      <c r="I26" s="68"/>
      <c r="J26" s="77"/>
      <c r="K26" s="214" t="s">
        <v>2814</v>
      </c>
      <c r="L26" s="60"/>
      <c r="M26" s="60" t="s">
        <v>155</v>
      </c>
      <c r="N26" s="60" t="s">
        <v>226</v>
      </c>
      <c r="O26" s="60" t="s">
        <v>227</v>
      </c>
      <c r="P26" s="243"/>
      <c r="Q26" s="69" t="s">
        <v>2748</v>
      </c>
      <c r="R26" s="72" t="s">
        <v>2815</v>
      </c>
      <c r="S26" s="214" t="s">
        <v>2816</v>
      </c>
      <c r="T26" s="239" t="s">
        <v>2817</v>
      </c>
      <c r="U26" s="214" t="s">
        <v>2818</v>
      </c>
      <c r="V26" s="214" t="s">
        <v>2819</v>
      </c>
      <c r="W26" s="195"/>
      <c r="X26" s="195"/>
      <c r="Y26" s="195"/>
      <c r="Z26" s="195"/>
      <c r="AA26" s="244">
        <f>IF(OR(J26="Fail",ISBLANK(J26)),INDEX('Issue Code Table'!C:C,MATCH(N:N,'Issue Code Table'!A:A,0)),IF(M26="Critical",6,IF(M26="Significant",5,IF(M26="Moderate",3,2))))</f>
        <v>5</v>
      </c>
    </row>
    <row r="27" spans="1:27" ht="119.25" customHeight="1" x14ac:dyDescent="0.25">
      <c r="A27" s="222" t="s">
        <v>2820</v>
      </c>
      <c r="B27" s="221" t="s">
        <v>279</v>
      </c>
      <c r="C27" s="221" t="s">
        <v>280</v>
      </c>
      <c r="D27" s="214" t="s">
        <v>133</v>
      </c>
      <c r="E27" s="214" t="s">
        <v>2821</v>
      </c>
      <c r="F27" s="214" t="s">
        <v>2822</v>
      </c>
      <c r="G27" s="214" t="s">
        <v>2823</v>
      </c>
      <c r="H27" s="214" t="s">
        <v>2824</v>
      </c>
      <c r="I27" s="68"/>
      <c r="J27" s="77"/>
      <c r="K27" s="214" t="s">
        <v>2825</v>
      </c>
      <c r="L27" s="60"/>
      <c r="M27" s="60" t="s">
        <v>155</v>
      </c>
      <c r="N27" s="60" t="s">
        <v>226</v>
      </c>
      <c r="O27" s="60" t="s">
        <v>227</v>
      </c>
      <c r="P27" s="243"/>
      <c r="Q27" s="69" t="s">
        <v>2748</v>
      </c>
      <c r="R27" s="72" t="s">
        <v>2826</v>
      </c>
      <c r="S27" s="214" t="s">
        <v>2827</v>
      </c>
      <c r="T27" s="239" t="s">
        <v>2828</v>
      </c>
      <c r="U27" s="214" t="s">
        <v>2829</v>
      </c>
      <c r="V27" s="214" t="s">
        <v>2830</v>
      </c>
      <c r="W27" s="195"/>
      <c r="X27" s="195"/>
      <c r="Y27" s="195"/>
      <c r="Z27" s="195"/>
      <c r="AA27" s="244">
        <f>IF(OR(J27="Fail",ISBLANK(J27)),INDEX('Issue Code Table'!C:C,MATCH(N:N,'Issue Code Table'!A:A,0)),IF(M27="Critical",6,IF(M27="Significant",5,IF(M27="Moderate",3,2))))</f>
        <v>5</v>
      </c>
    </row>
    <row r="28" spans="1:27" ht="99" customHeight="1" x14ac:dyDescent="0.25">
      <c r="A28" s="222" t="s">
        <v>2831</v>
      </c>
      <c r="B28" s="221" t="s">
        <v>279</v>
      </c>
      <c r="C28" s="221" t="s">
        <v>280</v>
      </c>
      <c r="D28" s="214" t="s">
        <v>133</v>
      </c>
      <c r="E28" s="214" t="s">
        <v>2832</v>
      </c>
      <c r="F28" s="214" t="s">
        <v>2833</v>
      </c>
      <c r="G28" s="214" t="s">
        <v>2834</v>
      </c>
      <c r="H28" s="214" t="s">
        <v>2835</v>
      </c>
      <c r="I28" s="68"/>
      <c r="J28" s="77"/>
      <c r="K28" s="214" t="s">
        <v>2836</v>
      </c>
      <c r="L28" s="60"/>
      <c r="M28" s="60" t="s">
        <v>155</v>
      </c>
      <c r="N28" s="60" t="s">
        <v>226</v>
      </c>
      <c r="O28" s="60" t="s">
        <v>227</v>
      </c>
      <c r="P28" s="243"/>
      <c r="Q28" s="69" t="s">
        <v>2748</v>
      </c>
      <c r="R28" s="72" t="s">
        <v>2837</v>
      </c>
      <c r="S28" s="214" t="s">
        <v>2838</v>
      </c>
      <c r="T28" s="239" t="s">
        <v>2751</v>
      </c>
      <c r="U28" s="214" t="s">
        <v>2839</v>
      </c>
      <c r="V28" s="214" t="s">
        <v>2840</v>
      </c>
      <c r="W28" s="195"/>
      <c r="X28" s="195"/>
      <c r="Y28" s="195"/>
      <c r="Z28" s="195"/>
      <c r="AA28" s="244">
        <f>IF(OR(J28="Fail",ISBLANK(J28)),INDEX('Issue Code Table'!C:C,MATCH(N:N,'Issue Code Table'!A:A,0)),IF(M28="Critical",6,IF(M28="Significant",5,IF(M28="Moderate",3,2))))</f>
        <v>5</v>
      </c>
    </row>
    <row r="29" spans="1:27" ht="95.25" customHeight="1" x14ac:dyDescent="0.25">
      <c r="A29" s="222" t="s">
        <v>2841</v>
      </c>
      <c r="B29" s="221" t="s">
        <v>279</v>
      </c>
      <c r="C29" s="221" t="s">
        <v>280</v>
      </c>
      <c r="D29" s="214" t="s">
        <v>133</v>
      </c>
      <c r="E29" s="214" t="s">
        <v>2842</v>
      </c>
      <c r="F29" s="214" t="s">
        <v>2843</v>
      </c>
      <c r="G29" s="214" t="s">
        <v>2844</v>
      </c>
      <c r="H29" s="214" t="s">
        <v>2845</v>
      </c>
      <c r="I29" s="68"/>
      <c r="J29" s="77"/>
      <c r="K29" s="214" t="s">
        <v>2846</v>
      </c>
      <c r="L29" s="60"/>
      <c r="M29" s="60" t="s">
        <v>155</v>
      </c>
      <c r="N29" s="60" t="s">
        <v>226</v>
      </c>
      <c r="O29" s="60" t="s">
        <v>227</v>
      </c>
      <c r="P29" s="243"/>
      <c r="Q29" s="69" t="s">
        <v>2748</v>
      </c>
      <c r="R29" s="72" t="s">
        <v>2847</v>
      </c>
      <c r="S29" s="214" t="s">
        <v>2848</v>
      </c>
      <c r="T29" s="239" t="s">
        <v>2849</v>
      </c>
      <c r="U29" s="214" t="s">
        <v>2850</v>
      </c>
      <c r="V29" s="214" t="s">
        <v>2851</v>
      </c>
      <c r="W29" s="195"/>
      <c r="X29" s="195"/>
      <c r="Y29" s="195"/>
      <c r="Z29" s="195"/>
      <c r="AA29" s="244">
        <f>IF(OR(J29="Fail",ISBLANK(J29)),INDEX('Issue Code Table'!C:C,MATCH(N:N,'Issue Code Table'!A:A,0)),IF(M29="Critical",6,IF(M29="Significant",5,IF(M29="Moderate",3,2))))</f>
        <v>5</v>
      </c>
    </row>
    <row r="30" spans="1:27" ht="113.5" customHeight="1" x14ac:dyDescent="0.25">
      <c r="A30" s="222" t="s">
        <v>2852</v>
      </c>
      <c r="B30" s="221" t="s">
        <v>279</v>
      </c>
      <c r="C30" s="221" t="s">
        <v>280</v>
      </c>
      <c r="D30" s="214" t="s">
        <v>133</v>
      </c>
      <c r="E30" s="214" t="s">
        <v>2853</v>
      </c>
      <c r="F30" s="214" t="s">
        <v>2854</v>
      </c>
      <c r="G30" s="214" t="s">
        <v>2855</v>
      </c>
      <c r="H30" s="214" t="s">
        <v>2856</v>
      </c>
      <c r="I30" s="68"/>
      <c r="J30" s="77"/>
      <c r="K30" s="214" t="s">
        <v>2857</v>
      </c>
      <c r="L30" s="60"/>
      <c r="M30" s="60" t="s">
        <v>155</v>
      </c>
      <c r="N30" s="60" t="s">
        <v>226</v>
      </c>
      <c r="O30" s="60" t="s">
        <v>227</v>
      </c>
      <c r="P30" s="243"/>
      <c r="Q30" s="69" t="s">
        <v>2748</v>
      </c>
      <c r="R30" s="72" t="s">
        <v>2858</v>
      </c>
      <c r="S30" s="214" t="s">
        <v>2859</v>
      </c>
      <c r="T30" s="239" t="s">
        <v>2860</v>
      </c>
      <c r="U30" s="214" t="s">
        <v>2861</v>
      </c>
      <c r="V30" s="214" t="s">
        <v>2862</v>
      </c>
      <c r="W30" s="195"/>
      <c r="X30" s="195"/>
      <c r="Y30" s="195"/>
      <c r="Z30" s="195"/>
      <c r="AA30" s="244">
        <f>IF(OR(J30="Fail",ISBLANK(J30)),INDEX('Issue Code Table'!C:C,MATCH(N:N,'Issue Code Table'!A:A,0)),IF(M30="Critical",6,IF(M30="Significant",5,IF(M30="Moderate",3,2))))</f>
        <v>5</v>
      </c>
    </row>
    <row r="31" spans="1:27" ht="152.25" customHeight="1" x14ac:dyDescent="0.25">
      <c r="A31" s="222" t="s">
        <v>2863</v>
      </c>
      <c r="B31" s="221" t="s">
        <v>279</v>
      </c>
      <c r="C31" s="221" t="s">
        <v>280</v>
      </c>
      <c r="D31" s="214" t="s">
        <v>133</v>
      </c>
      <c r="E31" s="214" t="s">
        <v>2864</v>
      </c>
      <c r="F31" s="214" t="s">
        <v>2865</v>
      </c>
      <c r="G31" s="214" t="s">
        <v>2866</v>
      </c>
      <c r="H31" s="214" t="s">
        <v>2867</v>
      </c>
      <c r="I31" s="68"/>
      <c r="J31" s="77"/>
      <c r="K31" s="214" t="s">
        <v>2868</v>
      </c>
      <c r="L31" s="60"/>
      <c r="M31" s="60" t="s">
        <v>155</v>
      </c>
      <c r="N31" s="60" t="s">
        <v>226</v>
      </c>
      <c r="O31" s="60" t="s">
        <v>227</v>
      </c>
      <c r="P31" s="243"/>
      <c r="Q31" s="69" t="s">
        <v>2748</v>
      </c>
      <c r="R31" s="72" t="s">
        <v>2869</v>
      </c>
      <c r="S31" s="214" t="s">
        <v>2870</v>
      </c>
      <c r="T31" s="239" t="s">
        <v>2871</v>
      </c>
      <c r="U31" s="214" t="s">
        <v>2872</v>
      </c>
      <c r="V31" s="214" t="s">
        <v>2873</v>
      </c>
      <c r="W31" s="195"/>
      <c r="X31" s="195"/>
      <c r="Y31" s="195"/>
      <c r="Z31" s="195"/>
      <c r="AA31" s="244">
        <f>IF(OR(J31="Fail",ISBLANK(J31)),INDEX('Issue Code Table'!C:C,MATCH(N:N,'Issue Code Table'!A:A,0)),IF(M31="Critical",6,IF(M31="Significant",5,IF(M31="Moderate",3,2))))</f>
        <v>5</v>
      </c>
    </row>
    <row r="32" spans="1:27" ht="152.25" customHeight="1" x14ac:dyDescent="0.25">
      <c r="A32" s="222" t="s">
        <v>2874</v>
      </c>
      <c r="B32" s="221" t="s">
        <v>279</v>
      </c>
      <c r="C32" s="221" t="s">
        <v>280</v>
      </c>
      <c r="D32" s="214" t="s">
        <v>133</v>
      </c>
      <c r="E32" s="214" t="s">
        <v>2875</v>
      </c>
      <c r="F32" s="214" t="s">
        <v>2876</v>
      </c>
      <c r="G32" s="214" t="s">
        <v>2877</v>
      </c>
      <c r="H32" s="214" t="s">
        <v>2878</v>
      </c>
      <c r="I32" s="68"/>
      <c r="J32" s="77"/>
      <c r="K32" s="214" t="s">
        <v>2879</v>
      </c>
      <c r="L32" s="60"/>
      <c r="M32" s="60" t="s">
        <v>155</v>
      </c>
      <c r="N32" s="60" t="s">
        <v>226</v>
      </c>
      <c r="O32" s="60" t="s">
        <v>227</v>
      </c>
      <c r="P32" s="243"/>
      <c r="Q32" s="69" t="s">
        <v>2748</v>
      </c>
      <c r="R32" s="72" t="s">
        <v>2880</v>
      </c>
      <c r="S32" s="214" t="s">
        <v>2881</v>
      </c>
      <c r="T32" s="239" t="s">
        <v>2882</v>
      </c>
      <c r="U32" s="214" t="s">
        <v>2883</v>
      </c>
      <c r="V32" s="214" t="s">
        <v>2884</v>
      </c>
      <c r="W32" s="195"/>
      <c r="X32" s="195"/>
      <c r="Y32" s="195"/>
      <c r="Z32" s="195"/>
      <c r="AA32" s="244">
        <f>IF(OR(J32="Fail",ISBLANK(J32)),INDEX('Issue Code Table'!C:C,MATCH(N:N,'Issue Code Table'!A:A,0)),IF(M32="Critical",6,IF(M32="Significant",5,IF(M32="Moderate",3,2))))</f>
        <v>5</v>
      </c>
    </row>
    <row r="33" spans="1:27" ht="152.25" customHeight="1" x14ac:dyDescent="0.25">
      <c r="A33" s="222" t="s">
        <v>2885</v>
      </c>
      <c r="B33" s="221" t="s">
        <v>279</v>
      </c>
      <c r="C33" s="221" t="s">
        <v>280</v>
      </c>
      <c r="D33" s="214" t="s">
        <v>133</v>
      </c>
      <c r="E33" s="214" t="s">
        <v>2886</v>
      </c>
      <c r="F33" s="214" t="s">
        <v>2887</v>
      </c>
      <c r="G33" s="214" t="s">
        <v>2888</v>
      </c>
      <c r="H33" s="214" t="s">
        <v>2889</v>
      </c>
      <c r="I33" s="68"/>
      <c r="J33" s="77"/>
      <c r="K33" s="214" t="s">
        <v>2890</v>
      </c>
      <c r="L33" s="60"/>
      <c r="M33" s="60" t="s">
        <v>155</v>
      </c>
      <c r="N33" s="60" t="s">
        <v>226</v>
      </c>
      <c r="O33" s="60" t="s">
        <v>227</v>
      </c>
      <c r="P33" s="243"/>
      <c r="Q33" s="69" t="s">
        <v>2748</v>
      </c>
      <c r="R33" s="72" t="s">
        <v>2891</v>
      </c>
      <c r="S33" s="214" t="s">
        <v>2892</v>
      </c>
      <c r="T33" s="239" t="s">
        <v>2893</v>
      </c>
      <c r="U33" s="214" t="s">
        <v>2894</v>
      </c>
      <c r="V33" s="214" t="s">
        <v>2895</v>
      </c>
      <c r="W33" s="195"/>
      <c r="X33" s="195"/>
      <c r="Y33" s="195"/>
      <c r="Z33" s="195"/>
      <c r="AA33" s="244">
        <f>IF(OR(J33="Fail",ISBLANK(J33)),INDEX('Issue Code Table'!C:C,MATCH(N:N,'Issue Code Table'!A:A,0)),IF(M33="Critical",6,IF(M33="Significant",5,IF(M33="Moderate",3,2))))</f>
        <v>5</v>
      </c>
    </row>
    <row r="34" spans="1:27" ht="152.25" customHeight="1" x14ac:dyDescent="0.25">
      <c r="A34" s="222" t="s">
        <v>2896</v>
      </c>
      <c r="B34" s="221" t="s">
        <v>279</v>
      </c>
      <c r="C34" s="221" t="s">
        <v>280</v>
      </c>
      <c r="D34" s="214" t="s">
        <v>133</v>
      </c>
      <c r="E34" s="214" t="s">
        <v>2897</v>
      </c>
      <c r="F34" s="214" t="s">
        <v>2898</v>
      </c>
      <c r="G34" s="214" t="s">
        <v>2899</v>
      </c>
      <c r="H34" s="214" t="s">
        <v>2900</v>
      </c>
      <c r="I34" s="68"/>
      <c r="J34" s="77"/>
      <c r="K34" s="214" t="s">
        <v>2901</v>
      </c>
      <c r="L34" s="60"/>
      <c r="M34" s="60" t="s">
        <v>155</v>
      </c>
      <c r="N34" s="60" t="s">
        <v>226</v>
      </c>
      <c r="O34" s="60" t="s">
        <v>227</v>
      </c>
      <c r="P34" s="243"/>
      <c r="Q34" s="69" t="s">
        <v>2748</v>
      </c>
      <c r="R34" s="72" t="s">
        <v>2902</v>
      </c>
      <c r="S34" s="214" t="s">
        <v>2903</v>
      </c>
      <c r="T34" s="239" t="s">
        <v>2904</v>
      </c>
      <c r="U34" s="214" t="s">
        <v>2905</v>
      </c>
      <c r="V34" s="214" t="s">
        <v>2906</v>
      </c>
      <c r="W34" s="195"/>
      <c r="X34" s="195"/>
      <c r="Y34" s="195"/>
      <c r="Z34" s="195"/>
      <c r="AA34" s="244">
        <f>IF(OR(J34="Fail",ISBLANK(J34)),INDEX('Issue Code Table'!C:C,MATCH(N:N,'Issue Code Table'!A:A,0)),IF(M34="Critical",6,IF(M34="Significant",5,IF(M34="Moderate",3,2))))</f>
        <v>5</v>
      </c>
    </row>
    <row r="35" spans="1:27" ht="152.25" customHeight="1" x14ac:dyDescent="0.25">
      <c r="A35" s="222" t="s">
        <v>2907</v>
      </c>
      <c r="B35" s="221" t="s">
        <v>279</v>
      </c>
      <c r="C35" s="221" t="s">
        <v>280</v>
      </c>
      <c r="D35" s="214" t="s">
        <v>133</v>
      </c>
      <c r="E35" s="214" t="s">
        <v>2908</v>
      </c>
      <c r="F35" s="214" t="s">
        <v>2909</v>
      </c>
      <c r="G35" s="214" t="s">
        <v>2910</v>
      </c>
      <c r="H35" s="214" t="s">
        <v>2911</v>
      </c>
      <c r="I35" s="68"/>
      <c r="J35" s="77"/>
      <c r="K35" s="214" t="s">
        <v>2912</v>
      </c>
      <c r="L35" s="60"/>
      <c r="M35" s="60" t="s">
        <v>155</v>
      </c>
      <c r="N35" s="60" t="s">
        <v>226</v>
      </c>
      <c r="O35" s="60" t="s">
        <v>227</v>
      </c>
      <c r="P35" s="243"/>
      <c r="Q35" s="69" t="s">
        <v>2748</v>
      </c>
      <c r="R35" s="72" t="s">
        <v>2913</v>
      </c>
      <c r="S35" s="214" t="s">
        <v>2914</v>
      </c>
      <c r="T35" s="239" t="s">
        <v>2915</v>
      </c>
      <c r="U35" s="214" t="s">
        <v>2916</v>
      </c>
      <c r="V35" s="214" t="s">
        <v>2917</v>
      </c>
      <c r="W35" s="195"/>
      <c r="X35" s="195"/>
      <c r="Y35" s="195"/>
      <c r="Z35" s="195"/>
      <c r="AA35" s="244">
        <f>IF(OR(J35="Fail",ISBLANK(J35)),INDEX('Issue Code Table'!C:C,MATCH(N:N,'Issue Code Table'!A:A,0)),IF(M35="Critical",6,IF(M35="Significant",5,IF(M35="Moderate",3,2))))</f>
        <v>5</v>
      </c>
    </row>
    <row r="36" spans="1:27" ht="152.25" customHeight="1" x14ac:dyDescent="0.25">
      <c r="A36" s="222" t="s">
        <v>2918</v>
      </c>
      <c r="B36" s="221" t="s">
        <v>279</v>
      </c>
      <c r="C36" s="221" t="s">
        <v>280</v>
      </c>
      <c r="D36" s="214" t="s">
        <v>133</v>
      </c>
      <c r="E36" s="214" t="s">
        <v>2919</v>
      </c>
      <c r="F36" s="214" t="s">
        <v>2920</v>
      </c>
      <c r="G36" s="214" t="s">
        <v>2921</v>
      </c>
      <c r="H36" s="214" t="s">
        <v>2922</v>
      </c>
      <c r="I36" s="68"/>
      <c r="J36" s="77"/>
      <c r="K36" s="214" t="s">
        <v>2923</v>
      </c>
      <c r="L36" s="60"/>
      <c r="M36" s="60" t="s">
        <v>155</v>
      </c>
      <c r="N36" s="60" t="s">
        <v>226</v>
      </c>
      <c r="O36" s="60" t="s">
        <v>227</v>
      </c>
      <c r="P36" s="243"/>
      <c r="Q36" s="69" t="s">
        <v>2748</v>
      </c>
      <c r="R36" s="72" t="s">
        <v>2924</v>
      </c>
      <c r="S36" s="214" t="s">
        <v>2925</v>
      </c>
      <c r="T36" s="239" t="s">
        <v>2926</v>
      </c>
      <c r="U36" s="214" t="s">
        <v>2927</v>
      </c>
      <c r="V36" s="214" t="s">
        <v>2928</v>
      </c>
      <c r="W36" s="195"/>
      <c r="X36" s="195"/>
      <c r="Y36" s="195"/>
      <c r="Z36" s="195"/>
      <c r="AA36" s="244">
        <f>IF(OR(J36="Fail",ISBLANK(J36)),INDEX('Issue Code Table'!C:C,MATCH(N:N,'Issue Code Table'!A:A,0)),IF(M36="Critical",6,IF(M36="Significant",5,IF(M36="Moderate",3,2))))</f>
        <v>5</v>
      </c>
    </row>
    <row r="37" spans="1:27" ht="152.25" customHeight="1" x14ac:dyDescent="0.25">
      <c r="A37" s="222" t="s">
        <v>2929</v>
      </c>
      <c r="B37" s="221" t="s">
        <v>279</v>
      </c>
      <c r="C37" s="221" t="s">
        <v>280</v>
      </c>
      <c r="D37" s="214" t="s">
        <v>133</v>
      </c>
      <c r="E37" s="214" t="s">
        <v>2930</v>
      </c>
      <c r="F37" s="214" t="s">
        <v>2931</v>
      </c>
      <c r="G37" s="214" t="s">
        <v>2932</v>
      </c>
      <c r="H37" s="214" t="s">
        <v>2933</v>
      </c>
      <c r="I37" s="68"/>
      <c r="J37" s="77"/>
      <c r="K37" s="214" t="s">
        <v>2934</v>
      </c>
      <c r="L37" s="60"/>
      <c r="M37" s="60" t="s">
        <v>155</v>
      </c>
      <c r="N37" s="60" t="s">
        <v>226</v>
      </c>
      <c r="O37" s="60" t="s">
        <v>227</v>
      </c>
      <c r="P37" s="243"/>
      <c r="Q37" s="69" t="s">
        <v>2748</v>
      </c>
      <c r="R37" s="72" t="s">
        <v>2935</v>
      </c>
      <c r="S37" s="214" t="s">
        <v>2936</v>
      </c>
      <c r="T37" s="239" t="s">
        <v>2937</v>
      </c>
      <c r="U37" s="214" t="s">
        <v>2938</v>
      </c>
      <c r="V37" s="214" t="s">
        <v>2939</v>
      </c>
      <c r="W37" s="195"/>
      <c r="X37" s="195"/>
      <c r="Y37" s="195"/>
      <c r="Z37" s="195"/>
      <c r="AA37" s="244">
        <f>IF(OR(J37="Fail",ISBLANK(J37)),INDEX('Issue Code Table'!C:C,MATCH(N:N,'Issue Code Table'!A:A,0)),IF(M37="Critical",6,IF(M37="Significant",5,IF(M37="Moderate",3,2))))</f>
        <v>5</v>
      </c>
    </row>
    <row r="38" spans="1:27" ht="152.25" customHeight="1" x14ac:dyDescent="0.25">
      <c r="A38" s="222" t="s">
        <v>2940</v>
      </c>
      <c r="B38" s="221" t="s">
        <v>279</v>
      </c>
      <c r="C38" s="221" t="s">
        <v>280</v>
      </c>
      <c r="D38" s="214" t="s">
        <v>133</v>
      </c>
      <c r="E38" s="214" t="s">
        <v>2941</v>
      </c>
      <c r="F38" s="214" t="s">
        <v>2942</v>
      </c>
      <c r="G38" s="214" t="s">
        <v>2943</v>
      </c>
      <c r="H38" s="214" t="s">
        <v>2944</v>
      </c>
      <c r="I38" s="68"/>
      <c r="J38" s="77"/>
      <c r="K38" s="214" t="s">
        <v>2945</v>
      </c>
      <c r="L38" s="60"/>
      <c r="M38" s="60" t="s">
        <v>155</v>
      </c>
      <c r="N38" s="60" t="s">
        <v>226</v>
      </c>
      <c r="O38" s="60" t="s">
        <v>227</v>
      </c>
      <c r="P38" s="243"/>
      <c r="Q38" s="69" t="s">
        <v>2748</v>
      </c>
      <c r="R38" s="72" t="s">
        <v>2946</v>
      </c>
      <c r="S38" s="214" t="s">
        <v>2947</v>
      </c>
      <c r="T38" s="239" t="s">
        <v>2948</v>
      </c>
      <c r="U38" s="214" t="s">
        <v>2949</v>
      </c>
      <c r="V38" s="214" t="s">
        <v>2950</v>
      </c>
      <c r="W38" s="195"/>
      <c r="X38" s="195"/>
      <c r="Y38" s="195"/>
      <c r="Z38" s="195"/>
      <c r="AA38" s="244">
        <f>IF(OR(J38="Fail",ISBLANK(J38)),INDEX('Issue Code Table'!C:C,MATCH(N:N,'Issue Code Table'!A:A,0)),IF(M38="Critical",6,IF(M38="Significant",5,IF(M38="Moderate",3,2))))</f>
        <v>5</v>
      </c>
    </row>
    <row r="39" spans="1:27" ht="152.25" customHeight="1" x14ac:dyDescent="0.25">
      <c r="A39" s="222" t="s">
        <v>2951</v>
      </c>
      <c r="B39" s="221" t="s">
        <v>279</v>
      </c>
      <c r="C39" s="221" t="s">
        <v>280</v>
      </c>
      <c r="D39" s="214" t="s">
        <v>133</v>
      </c>
      <c r="E39" s="214" t="s">
        <v>2952</v>
      </c>
      <c r="F39" s="214" t="s">
        <v>2953</v>
      </c>
      <c r="G39" s="214" t="s">
        <v>2954</v>
      </c>
      <c r="H39" s="214" t="s">
        <v>2955</v>
      </c>
      <c r="I39" s="68"/>
      <c r="J39" s="77"/>
      <c r="K39" s="214" t="s">
        <v>2956</v>
      </c>
      <c r="L39" s="60"/>
      <c r="M39" s="60" t="s">
        <v>155</v>
      </c>
      <c r="N39" s="60" t="s">
        <v>226</v>
      </c>
      <c r="O39" s="60" t="s">
        <v>227</v>
      </c>
      <c r="P39" s="243"/>
      <c r="Q39" s="69" t="s">
        <v>2748</v>
      </c>
      <c r="R39" s="72" t="s">
        <v>2957</v>
      </c>
      <c r="S39" s="214" t="s">
        <v>2958</v>
      </c>
      <c r="T39" s="239" t="s">
        <v>2959</v>
      </c>
      <c r="U39" s="214" t="s">
        <v>2960</v>
      </c>
      <c r="V39" s="214" t="s">
        <v>2961</v>
      </c>
      <c r="W39" s="195"/>
      <c r="X39" s="195"/>
      <c r="Y39" s="195"/>
      <c r="Z39" s="195"/>
      <c r="AA39" s="244">
        <f>IF(OR(J39="Fail",ISBLANK(J39)),INDEX('Issue Code Table'!C:C,MATCH(N:N,'Issue Code Table'!A:A,0)),IF(M39="Critical",6,IF(M39="Significant",5,IF(M39="Moderate",3,2))))</f>
        <v>5</v>
      </c>
    </row>
    <row r="40" spans="1:27" ht="152.25" customHeight="1" x14ac:dyDescent="0.25">
      <c r="A40" s="222" t="s">
        <v>2962</v>
      </c>
      <c r="B40" s="221" t="s">
        <v>279</v>
      </c>
      <c r="C40" s="221" t="s">
        <v>280</v>
      </c>
      <c r="D40" s="214" t="s">
        <v>133</v>
      </c>
      <c r="E40" s="214" t="s">
        <v>2963</v>
      </c>
      <c r="F40" s="214" t="s">
        <v>2964</v>
      </c>
      <c r="G40" s="214" t="s">
        <v>2965</v>
      </c>
      <c r="H40" s="214" t="s">
        <v>2966</v>
      </c>
      <c r="I40" s="68"/>
      <c r="J40" s="77"/>
      <c r="K40" s="214" t="s">
        <v>2967</v>
      </c>
      <c r="L40" s="60"/>
      <c r="M40" s="60" t="s">
        <v>155</v>
      </c>
      <c r="N40" s="60" t="s">
        <v>226</v>
      </c>
      <c r="O40" s="60" t="s">
        <v>227</v>
      </c>
      <c r="P40" s="243"/>
      <c r="Q40" s="69" t="s">
        <v>2748</v>
      </c>
      <c r="R40" s="72" t="s">
        <v>2968</v>
      </c>
      <c r="S40" s="214" t="s">
        <v>2969</v>
      </c>
      <c r="T40" s="239" t="s">
        <v>2970</v>
      </c>
      <c r="U40" s="214" t="s">
        <v>2971</v>
      </c>
      <c r="V40" s="214" t="s">
        <v>2972</v>
      </c>
      <c r="W40" s="195"/>
      <c r="X40" s="195"/>
      <c r="Y40" s="195"/>
      <c r="Z40" s="195"/>
      <c r="AA40" s="244">
        <f>IF(OR(J40="Fail",ISBLANK(J40)),INDEX('Issue Code Table'!C:C,MATCH(N:N,'Issue Code Table'!A:A,0)),IF(M40="Critical",6,IF(M40="Significant",5,IF(M40="Moderate",3,2))))</f>
        <v>5</v>
      </c>
    </row>
    <row r="41" spans="1:27" ht="152.25" customHeight="1" x14ac:dyDescent="0.25">
      <c r="A41" s="222" t="s">
        <v>2973</v>
      </c>
      <c r="B41" s="221" t="s">
        <v>279</v>
      </c>
      <c r="C41" s="221" t="s">
        <v>280</v>
      </c>
      <c r="D41" s="214" t="s">
        <v>133</v>
      </c>
      <c r="E41" s="214" t="s">
        <v>2974</v>
      </c>
      <c r="F41" s="214" t="s">
        <v>2975</v>
      </c>
      <c r="G41" s="214" t="s">
        <v>2976</v>
      </c>
      <c r="H41" s="214" t="s">
        <v>2977</v>
      </c>
      <c r="I41" s="68"/>
      <c r="J41" s="77"/>
      <c r="K41" s="214" t="s">
        <v>2978</v>
      </c>
      <c r="L41" s="60"/>
      <c r="M41" s="60" t="s">
        <v>155</v>
      </c>
      <c r="N41" s="60" t="s">
        <v>226</v>
      </c>
      <c r="O41" s="60" t="s">
        <v>227</v>
      </c>
      <c r="P41" s="243"/>
      <c r="Q41" s="69" t="s">
        <v>2748</v>
      </c>
      <c r="R41" s="72" t="s">
        <v>2979</v>
      </c>
      <c r="S41" s="214" t="s">
        <v>2980</v>
      </c>
      <c r="T41" s="239" t="s">
        <v>2981</v>
      </c>
      <c r="U41" s="214" t="s">
        <v>2982</v>
      </c>
      <c r="V41" s="214" t="s">
        <v>2983</v>
      </c>
      <c r="W41" s="195"/>
      <c r="X41" s="195"/>
      <c r="Y41" s="195"/>
      <c r="Z41" s="195"/>
      <c r="AA41" s="244">
        <f>IF(OR(J41="Fail",ISBLANK(J41)),INDEX('Issue Code Table'!C:C,MATCH(N:N,'Issue Code Table'!A:A,0)),IF(M41="Critical",6,IF(M41="Significant",5,IF(M41="Moderate",3,2))))</f>
        <v>5</v>
      </c>
    </row>
    <row r="42" spans="1:27" ht="152.25" customHeight="1" x14ac:dyDescent="0.25">
      <c r="A42" s="222" t="s">
        <v>2984</v>
      </c>
      <c r="B42" s="221" t="s">
        <v>279</v>
      </c>
      <c r="C42" s="221" t="s">
        <v>280</v>
      </c>
      <c r="D42" s="214" t="s">
        <v>133</v>
      </c>
      <c r="E42" s="214" t="s">
        <v>2985</v>
      </c>
      <c r="F42" s="214" t="s">
        <v>2986</v>
      </c>
      <c r="G42" s="214" t="s">
        <v>2987</v>
      </c>
      <c r="H42" s="214" t="s">
        <v>2988</v>
      </c>
      <c r="I42" s="68"/>
      <c r="J42" s="77"/>
      <c r="K42" s="214" t="s">
        <v>2989</v>
      </c>
      <c r="L42" s="60"/>
      <c r="M42" s="60" t="s">
        <v>155</v>
      </c>
      <c r="N42" s="60" t="s">
        <v>226</v>
      </c>
      <c r="O42" s="60" t="s">
        <v>227</v>
      </c>
      <c r="P42" s="243"/>
      <c r="Q42" s="69" t="s">
        <v>2748</v>
      </c>
      <c r="R42" s="72" t="s">
        <v>2990</v>
      </c>
      <c r="S42" s="214" t="s">
        <v>2991</v>
      </c>
      <c r="T42" s="239" t="s">
        <v>2992</v>
      </c>
      <c r="U42" s="214" t="s">
        <v>2993</v>
      </c>
      <c r="V42" s="214" t="s">
        <v>2994</v>
      </c>
      <c r="W42" s="195"/>
      <c r="X42" s="195"/>
      <c r="Y42" s="195"/>
      <c r="Z42" s="195"/>
      <c r="AA42" s="244">
        <f>IF(OR(J42="Fail",ISBLANK(J42)),INDEX('Issue Code Table'!C:C,MATCH(N:N,'Issue Code Table'!A:A,0)),IF(M42="Critical",6,IF(M42="Significant",5,IF(M42="Moderate",3,2))))</f>
        <v>5</v>
      </c>
    </row>
    <row r="43" spans="1:27" ht="152.25" customHeight="1" x14ac:dyDescent="0.25">
      <c r="A43" s="222" t="s">
        <v>2995</v>
      </c>
      <c r="B43" s="221" t="s">
        <v>279</v>
      </c>
      <c r="C43" s="221" t="s">
        <v>280</v>
      </c>
      <c r="D43" s="214" t="s">
        <v>133</v>
      </c>
      <c r="E43" s="214" t="s">
        <v>2996</v>
      </c>
      <c r="F43" s="214" t="s">
        <v>2997</v>
      </c>
      <c r="G43" s="214" t="s">
        <v>2998</v>
      </c>
      <c r="H43" s="214" t="s">
        <v>2999</v>
      </c>
      <c r="I43" s="68"/>
      <c r="J43" s="77"/>
      <c r="K43" s="214" t="s">
        <v>3000</v>
      </c>
      <c r="L43" s="60"/>
      <c r="M43" s="60" t="s">
        <v>155</v>
      </c>
      <c r="N43" s="60" t="s">
        <v>226</v>
      </c>
      <c r="O43" s="60" t="s">
        <v>227</v>
      </c>
      <c r="P43" s="243"/>
      <c r="Q43" s="69" t="s">
        <v>2748</v>
      </c>
      <c r="R43" s="72" t="s">
        <v>3001</v>
      </c>
      <c r="S43" s="214" t="s">
        <v>3002</v>
      </c>
      <c r="T43" s="239" t="s">
        <v>3003</v>
      </c>
      <c r="U43" s="214" t="s">
        <v>3004</v>
      </c>
      <c r="V43" s="214" t="s">
        <v>3005</v>
      </c>
      <c r="W43" s="195"/>
      <c r="X43" s="195"/>
      <c r="Y43" s="195"/>
      <c r="Z43" s="195"/>
      <c r="AA43" s="244">
        <f>IF(OR(J43="Fail",ISBLANK(J43)),INDEX('Issue Code Table'!C:C,MATCH(N:N,'Issue Code Table'!A:A,0)),IF(M43="Critical",6,IF(M43="Significant",5,IF(M43="Moderate",3,2))))</f>
        <v>5</v>
      </c>
    </row>
    <row r="44" spans="1:27" ht="152.25" customHeight="1" x14ac:dyDescent="0.25">
      <c r="A44" s="222" t="s">
        <v>3006</v>
      </c>
      <c r="B44" s="221" t="s">
        <v>279</v>
      </c>
      <c r="C44" s="221" t="s">
        <v>280</v>
      </c>
      <c r="D44" s="214" t="s">
        <v>133</v>
      </c>
      <c r="E44" s="214" t="s">
        <v>3007</v>
      </c>
      <c r="F44" s="214" t="s">
        <v>3008</v>
      </c>
      <c r="G44" s="214" t="s">
        <v>3009</v>
      </c>
      <c r="H44" s="214" t="s">
        <v>3010</v>
      </c>
      <c r="I44" s="68"/>
      <c r="J44" s="77"/>
      <c r="K44" s="214" t="s">
        <v>3011</v>
      </c>
      <c r="L44" s="60"/>
      <c r="M44" s="60" t="s">
        <v>155</v>
      </c>
      <c r="N44" s="60" t="s">
        <v>226</v>
      </c>
      <c r="O44" s="60" t="s">
        <v>227</v>
      </c>
      <c r="P44" s="243"/>
      <c r="Q44" s="69" t="s">
        <v>2748</v>
      </c>
      <c r="R44" s="72" t="s">
        <v>3012</v>
      </c>
      <c r="S44" s="214" t="s">
        <v>3013</v>
      </c>
      <c r="T44" s="239" t="s">
        <v>3014</v>
      </c>
      <c r="U44" s="214" t="s">
        <v>3015</v>
      </c>
      <c r="V44" s="214" t="s">
        <v>3016</v>
      </c>
      <c r="W44" s="195"/>
      <c r="X44" s="195"/>
      <c r="Y44" s="195"/>
      <c r="Z44" s="195"/>
      <c r="AA44" s="244">
        <f>IF(OR(J44="Fail",ISBLANK(J44)),INDEX('Issue Code Table'!C:C,MATCH(N:N,'Issue Code Table'!A:A,0)),IF(M44="Critical",6,IF(M44="Significant",5,IF(M44="Moderate",3,2))))</f>
        <v>5</v>
      </c>
    </row>
    <row r="45" spans="1:27" ht="152.25" customHeight="1" x14ac:dyDescent="0.25">
      <c r="A45" s="222" t="s">
        <v>3017</v>
      </c>
      <c r="B45" s="221" t="s">
        <v>279</v>
      </c>
      <c r="C45" s="221" t="s">
        <v>280</v>
      </c>
      <c r="D45" s="214" t="s">
        <v>133</v>
      </c>
      <c r="E45" s="214" t="s">
        <v>3018</v>
      </c>
      <c r="F45" s="214" t="s">
        <v>3019</v>
      </c>
      <c r="G45" s="214" t="s">
        <v>3020</v>
      </c>
      <c r="H45" s="214" t="s">
        <v>3021</v>
      </c>
      <c r="I45" s="68"/>
      <c r="J45" s="77"/>
      <c r="K45" s="214" t="s">
        <v>3022</v>
      </c>
      <c r="L45" s="60"/>
      <c r="M45" s="60" t="s">
        <v>155</v>
      </c>
      <c r="N45" s="60" t="s">
        <v>226</v>
      </c>
      <c r="O45" s="60" t="s">
        <v>227</v>
      </c>
      <c r="P45" s="243"/>
      <c r="Q45" s="69" t="s">
        <v>2748</v>
      </c>
      <c r="R45" s="72" t="s">
        <v>3023</v>
      </c>
      <c r="S45" s="214" t="s">
        <v>3024</v>
      </c>
      <c r="T45" s="239" t="s">
        <v>3025</v>
      </c>
      <c r="U45" s="214" t="s">
        <v>3026</v>
      </c>
      <c r="V45" s="214" t="s">
        <v>3027</v>
      </c>
      <c r="W45" s="195"/>
      <c r="X45" s="195"/>
      <c r="Y45" s="195"/>
      <c r="Z45" s="195"/>
      <c r="AA45" s="244">
        <f>IF(OR(J45="Fail",ISBLANK(J45)),INDEX('Issue Code Table'!C:C,MATCH(N:N,'Issue Code Table'!A:A,0)),IF(M45="Critical",6,IF(M45="Significant",5,IF(M45="Moderate",3,2))))</f>
        <v>5</v>
      </c>
    </row>
    <row r="46" spans="1:27" ht="152.25" customHeight="1" x14ac:dyDescent="0.25">
      <c r="A46" s="222" t="s">
        <v>3028</v>
      </c>
      <c r="B46" s="221" t="s">
        <v>279</v>
      </c>
      <c r="C46" s="221" t="s">
        <v>280</v>
      </c>
      <c r="D46" s="214" t="s">
        <v>133</v>
      </c>
      <c r="E46" s="214" t="s">
        <v>3029</v>
      </c>
      <c r="F46" s="214" t="s">
        <v>3030</v>
      </c>
      <c r="G46" s="214" t="s">
        <v>3031</v>
      </c>
      <c r="H46" s="214" t="s">
        <v>3032</v>
      </c>
      <c r="I46" s="68"/>
      <c r="J46" s="77"/>
      <c r="K46" s="214" t="s">
        <v>3033</v>
      </c>
      <c r="L46" s="60"/>
      <c r="M46" s="60" t="s">
        <v>155</v>
      </c>
      <c r="N46" s="60" t="s">
        <v>226</v>
      </c>
      <c r="O46" s="60" t="s">
        <v>227</v>
      </c>
      <c r="P46" s="243"/>
      <c r="Q46" s="69" t="s">
        <v>2748</v>
      </c>
      <c r="R46" s="72" t="s">
        <v>3034</v>
      </c>
      <c r="S46" s="214" t="s">
        <v>3035</v>
      </c>
      <c r="T46" s="239" t="s">
        <v>3036</v>
      </c>
      <c r="U46" s="214" t="s">
        <v>3037</v>
      </c>
      <c r="V46" s="214" t="s">
        <v>3038</v>
      </c>
      <c r="W46" s="195"/>
      <c r="X46" s="195"/>
      <c r="Y46" s="195"/>
      <c r="Z46" s="195"/>
      <c r="AA46" s="244">
        <f>IF(OR(J46="Fail",ISBLANK(J46)),INDEX('Issue Code Table'!C:C,MATCH(N:N,'Issue Code Table'!A:A,0)),IF(M46="Critical",6,IF(M46="Significant",5,IF(M46="Moderate",3,2))))</f>
        <v>5</v>
      </c>
    </row>
    <row r="47" spans="1:27" ht="152.25" customHeight="1" x14ac:dyDescent="0.25">
      <c r="A47" s="222" t="s">
        <v>3039</v>
      </c>
      <c r="B47" s="221" t="s">
        <v>279</v>
      </c>
      <c r="C47" s="221" t="s">
        <v>280</v>
      </c>
      <c r="D47" s="214" t="s">
        <v>133</v>
      </c>
      <c r="E47" s="214" t="s">
        <v>3040</v>
      </c>
      <c r="F47" s="214" t="s">
        <v>3041</v>
      </c>
      <c r="G47" s="214" t="s">
        <v>3042</v>
      </c>
      <c r="H47" s="214" t="s">
        <v>3043</v>
      </c>
      <c r="I47" s="68"/>
      <c r="J47" s="77"/>
      <c r="K47" s="214" t="s">
        <v>3044</v>
      </c>
      <c r="L47" s="60"/>
      <c r="M47" s="60" t="s">
        <v>155</v>
      </c>
      <c r="N47" s="60" t="s">
        <v>226</v>
      </c>
      <c r="O47" s="60" t="s">
        <v>227</v>
      </c>
      <c r="P47" s="243"/>
      <c r="Q47" s="69" t="s">
        <v>2748</v>
      </c>
      <c r="R47" s="72" t="s">
        <v>3045</v>
      </c>
      <c r="S47" s="214" t="s">
        <v>3046</v>
      </c>
      <c r="T47" s="239" t="s">
        <v>3047</v>
      </c>
      <c r="U47" s="214" t="s">
        <v>3048</v>
      </c>
      <c r="V47" s="214" t="s">
        <v>3049</v>
      </c>
      <c r="W47" s="195"/>
      <c r="X47" s="195"/>
      <c r="Y47" s="195"/>
      <c r="Z47" s="195"/>
      <c r="AA47" s="244">
        <f>IF(OR(J47="Fail",ISBLANK(J47)),INDEX('Issue Code Table'!C:C,MATCH(N:N,'Issue Code Table'!A:A,0)),IF(M47="Critical",6,IF(M47="Significant",5,IF(M47="Moderate",3,2))))</f>
        <v>5</v>
      </c>
    </row>
    <row r="48" spans="1:27" ht="119.5" customHeight="1" x14ac:dyDescent="0.25">
      <c r="A48" s="222" t="s">
        <v>3050</v>
      </c>
      <c r="B48" s="221" t="s">
        <v>279</v>
      </c>
      <c r="C48" s="221" t="s">
        <v>280</v>
      </c>
      <c r="D48" s="214" t="s">
        <v>133</v>
      </c>
      <c r="E48" s="214" t="s">
        <v>3051</v>
      </c>
      <c r="F48" s="214" t="s">
        <v>3052</v>
      </c>
      <c r="G48" s="214" t="s">
        <v>3053</v>
      </c>
      <c r="H48" s="214" t="s">
        <v>3054</v>
      </c>
      <c r="I48" s="68"/>
      <c r="J48" s="77"/>
      <c r="K48" s="214" t="s">
        <v>3055</v>
      </c>
      <c r="L48" s="60"/>
      <c r="M48" s="60" t="s">
        <v>155</v>
      </c>
      <c r="N48" s="60" t="s">
        <v>226</v>
      </c>
      <c r="O48" s="60" t="s">
        <v>227</v>
      </c>
      <c r="P48" s="243"/>
      <c r="Q48" s="69" t="s">
        <v>2748</v>
      </c>
      <c r="R48" s="72" t="s">
        <v>3056</v>
      </c>
      <c r="S48" s="214" t="s">
        <v>3057</v>
      </c>
      <c r="T48" s="239" t="s">
        <v>3058</v>
      </c>
      <c r="U48" s="214" t="s">
        <v>3059</v>
      </c>
      <c r="V48" s="214" t="s">
        <v>3060</v>
      </c>
      <c r="W48" s="195"/>
      <c r="X48" s="195"/>
      <c r="Y48" s="195"/>
      <c r="Z48" s="195"/>
      <c r="AA48" s="244">
        <f>IF(OR(J48="Fail",ISBLANK(J48)),INDEX('Issue Code Table'!C:C,MATCH(N:N,'Issue Code Table'!A:A,0)),IF(M48="Critical",6,IF(M48="Significant",5,IF(M48="Moderate",3,2))))</f>
        <v>5</v>
      </c>
    </row>
    <row r="49" spans="1:27" ht="152.25" customHeight="1" x14ac:dyDescent="0.25">
      <c r="A49" s="222" t="s">
        <v>3061</v>
      </c>
      <c r="B49" s="221" t="s">
        <v>279</v>
      </c>
      <c r="C49" s="221" t="s">
        <v>280</v>
      </c>
      <c r="D49" s="214" t="s">
        <v>133</v>
      </c>
      <c r="E49" s="214" t="s">
        <v>3062</v>
      </c>
      <c r="F49" s="214" t="s">
        <v>3063</v>
      </c>
      <c r="G49" s="214" t="s">
        <v>3064</v>
      </c>
      <c r="H49" s="214" t="s">
        <v>3065</v>
      </c>
      <c r="I49" s="68"/>
      <c r="J49" s="77"/>
      <c r="K49" s="214" t="s">
        <v>3066</v>
      </c>
      <c r="L49" s="60"/>
      <c r="M49" s="60" t="s">
        <v>155</v>
      </c>
      <c r="N49" s="60" t="s">
        <v>226</v>
      </c>
      <c r="O49" s="60" t="s">
        <v>227</v>
      </c>
      <c r="P49" s="243"/>
      <c r="Q49" s="69" t="s">
        <v>2748</v>
      </c>
      <c r="R49" s="72" t="s">
        <v>3067</v>
      </c>
      <c r="S49" s="214" t="s">
        <v>3068</v>
      </c>
      <c r="T49" s="239" t="s">
        <v>3069</v>
      </c>
      <c r="U49" s="214" t="s">
        <v>3070</v>
      </c>
      <c r="V49" s="214" t="s">
        <v>3071</v>
      </c>
      <c r="W49" s="195"/>
      <c r="X49" s="195"/>
      <c r="Y49" s="195"/>
      <c r="Z49" s="195"/>
      <c r="AA49" s="244">
        <f>IF(OR(J49="Fail",ISBLANK(J49)),INDEX('Issue Code Table'!C:C,MATCH(N:N,'Issue Code Table'!A:A,0)),IF(M49="Critical",6,IF(M49="Significant",5,IF(M49="Moderate",3,2))))</f>
        <v>5</v>
      </c>
    </row>
    <row r="50" spans="1:27" ht="152.25" customHeight="1" x14ac:dyDescent="0.25">
      <c r="A50" s="222" t="s">
        <v>3072</v>
      </c>
      <c r="B50" s="221" t="s">
        <v>279</v>
      </c>
      <c r="C50" s="221" t="s">
        <v>280</v>
      </c>
      <c r="D50" s="214" t="s">
        <v>133</v>
      </c>
      <c r="E50" s="214" t="s">
        <v>3073</v>
      </c>
      <c r="F50" s="214" t="s">
        <v>3074</v>
      </c>
      <c r="G50" s="214" t="s">
        <v>3075</v>
      </c>
      <c r="H50" s="214" t="s">
        <v>3076</v>
      </c>
      <c r="I50" s="68"/>
      <c r="J50" s="77"/>
      <c r="K50" s="214" t="s">
        <v>3077</v>
      </c>
      <c r="L50" s="60"/>
      <c r="M50" s="60" t="s">
        <v>155</v>
      </c>
      <c r="N50" s="60" t="s">
        <v>226</v>
      </c>
      <c r="O50" s="60" t="s">
        <v>227</v>
      </c>
      <c r="P50" s="243"/>
      <c r="Q50" s="69" t="s">
        <v>2748</v>
      </c>
      <c r="R50" s="72" t="s">
        <v>3078</v>
      </c>
      <c r="S50" s="214" t="s">
        <v>3079</v>
      </c>
      <c r="T50" s="239" t="s">
        <v>3080</v>
      </c>
      <c r="U50" s="214" t="s">
        <v>3081</v>
      </c>
      <c r="V50" s="214" t="s">
        <v>3082</v>
      </c>
      <c r="W50" s="195"/>
      <c r="X50" s="195"/>
      <c r="Y50" s="195"/>
      <c r="Z50" s="195"/>
      <c r="AA50" s="244">
        <f>IF(OR(J50="Fail",ISBLANK(J50)),INDEX('Issue Code Table'!C:C,MATCH(N:N,'Issue Code Table'!A:A,0)),IF(M50="Critical",6,IF(M50="Significant",5,IF(M50="Moderate",3,2))))</f>
        <v>5</v>
      </c>
    </row>
    <row r="51" spans="1:27" ht="152.25" customHeight="1" x14ac:dyDescent="0.25">
      <c r="A51" s="222" t="s">
        <v>3083</v>
      </c>
      <c r="B51" s="221" t="s">
        <v>279</v>
      </c>
      <c r="C51" s="221" t="s">
        <v>280</v>
      </c>
      <c r="D51" s="214" t="s">
        <v>133</v>
      </c>
      <c r="E51" s="214" t="s">
        <v>3084</v>
      </c>
      <c r="F51" s="214" t="s">
        <v>3085</v>
      </c>
      <c r="G51" s="214" t="s">
        <v>3086</v>
      </c>
      <c r="H51" s="214" t="s">
        <v>3087</v>
      </c>
      <c r="I51" s="68"/>
      <c r="J51" s="77"/>
      <c r="K51" s="214" t="s">
        <v>3088</v>
      </c>
      <c r="L51" s="60"/>
      <c r="M51" s="60" t="s">
        <v>155</v>
      </c>
      <c r="N51" s="60" t="s">
        <v>226</v>
      </c>
      <c r="O51" s="60" t="s">
        <v>227</v>
      </c>
      <c r="P51" s="243"/>
      <c r="Q51" s="69" t="s">
        <v>2748</v>
      </c>
      <c r="R51" s="72" t="s">
        <v>3089</v>
      </c>
      <c r="S51" s="214" t="s">
        <v>3090</v>
      </c>
      <c r="T51" s="239" t="s">
        <v>3091</v>
      </c>
      <c r="U51" s="214" t="s">
        <v>3092</v>
      </c>
      <c r="V51" s="214" t="s">
        <v>3093</v>
      </c>
      <c r="W51" s="195"/>
      <c r="X51" s="195"/>
      <c r="Y51" s="195"/>
      <c r="Z51" s="195"/>
      <c r="AA51" s="244">
        <f>IF(OR(J51="Fail",ISBLANK(J51)),INDEX('Issue Code Table'!C:C,MATCH(N:N,'Issue Code Table'!A:A,0)),IF(M51="Critical",6,IF(M51="Significant",5,IF(M51="Moderate",3,2))))</f>
        <v>5</v>
      </c>
    </row>
    <row r="52" spans="1:27" ht="152.25" customHeight="1" x14ac:dyDescent="0.25">
      <c r="A52" s="222" t="s">
        <v>3094</v>
      </c>
      <c r="B52" s="221" t="s">
        <v>279</v>
      </c>
      <c r="C52" s="221" t="s">
        <v>280</v>
      </c>
      <c r="D52" s="214" t="s">
        <v>133</v>
      </c>
      <c r="E52" s="214" t="s">
        <v>3095</v>
      </c>
      <c r="F52" s="214" t="s">
        <v>3096</v>
      </c>
      <c r="G52" s="214" t="s">
        <v>3097</v>
      </c>
      <c r="H52" s="214" t="s">
        <v>3098</v>
      </c>
      <c r="I52" s="68"/>
      <c r="J52" s="77"/>
      <c r="K52" s="214" t="s">
        <v>3099</v>
      </c>
      <c r="L52" s="60"/>
      <c r="M52" s="60" t="s">
        <v>155</v>
      </c>
      <c r="N52" s="60" t="s">
        <v>226</v>
      </c>
      <c r="O52" s="60" t="s">
        <v>227</v>
      </c>
      <c r="P52" s="243"/>
      <c r="Q52" s="69" t="s">
        <v>2748</v>
      </c>
      <c r="R52" s="72" t="s">
        <v>3100</v>
      </c>
      <c r="S52" s="214" t="s">
        <v>3101</v>
      </c>
      <c r="T52" s="239" t="s">
        <v>2871</v>
      </c>
      <c r="U52" s="214" t="s">
        <v>3102</v>
      </c>
      <c r="V52" s="214" t="s">
        <v>3103</v>
      </c>
      <c r="W52" s="195"/>
      <c r="X52" s="195"/>
      <c r="Y52" s="195"/>
      <c r="Z52" s="195"/>
      <c r="AA52" s="244">
        <f>IF(OR(J52="Fail",ISBLANK(J52)),INDEX('Issue Code Table'!C:C,MATCH(N:N,'Issue Code Table'!A:A,0)),IF(M52="Critical",6,IF(M52="Significant",5,IF(M52="Moderate",3,2))))</f>
        <v>5</v>
      </c>
    </row>
    <row r="53" spans="1:27" ht="152.25" customHeight="1" x14ac:dyDescent="0.25">
      <c r="A53" s="222" t="s">
        <v>3104</v>
      </c>
      <c r="B53" s="221" t="s">
        <v>279</v>
      </c>
      <c r="C53" s="221" t="s">
        <v>280</v>
      </c>
      <c r="D53" s="214" t="s">
        <v>133</v>
      </c>
      <c r="E53" s="214" t="s">
        <v>3105</v>
      </c>
      <c r="F53" s="214" t="s">
        <v>3106</v>
      </c>
      <c r="G53" s="214" t="s">
        <v>3107</v>
      </c>
      <c r="H53" s="214" t="s">
        <v>3108</v>
      </c>
      <c r="I53" s="68"/>
      <c r="J53" s="77"/>
      <c r="K53" s="214" t="s">
        <v>3109</v>
      </c>
      <c r="L53" s="60"/>
      <c r="M53" s="60" t="s">
        <v>155</v>
      </c>
      <c r="N53" s="60" t="s">
        <v>226</v>
      </c>
      <c r="O53" s="60" t="s">
        <v>227</v>
      </c>
      <c r="P53" s="243"/>
      <c r="Q53" s="69" t="s">
        <v>2748</v>
      </c>
      <c r="R53" s="72" t="s">
        <v>3110</v>
      </c>
      <c r="S53" s="214" t="s">
        <v>3111</v>
      </c>
      <c r="T53" s="239" t="s">
        <v>3112</v>
      </c>
      <c r="U53" s="214" t="s">
        <v>3113</v>
      </c>
      <c r="V53" s="214" t="s">
        <v>3114</v>
      </c>
      <c r="W53" s="195"/>
      <c r="X53" s="195"/>
      <c r="Y53" s="195"/>
      <c r="Z53" s="195"/>
      <c r="AA53" s="244">
        <f>IF(OR(J53="Fail",ISBLANK(J53)),INDEX('Issue Code Table'!C:C,MATCH(N:N,'Issue Code Table'!A:A,0)),IF(M53="Critical",6,IF(M53="Significant",5,IF(M53="Moderate",3,2))))</f>
        <v>5</v>
      </c>
    </row>
    <row r="54" spans="1:27" ht="152.25" customHeight="1" x14ac:dyDescent="0.25">
      <c r="A54" s="222" t="s">
        <v>3115</v>
      </c>
      <c r="B54" s="221" t="s">
        <v>279</v>
      </c>
      <c r="C54" s="221" t="s">
        <v>280</v>
      </c>
      <c r="D54" s="214" t="s">
        <v>133</v>
      </c>
      <c r="E54" s="214" t="s">
        <v>3116</v>
      </c>
      <c r="F54" s="214" t="s">
        <v>3117</v>
      </c>
      <c r="G54" s="214" t="s">
        <v>3118</v>
      </c>
      <c r="H54" s="214" t="s">
        <v>3119</v>
      </c>
      <c r="I54" s="68"/>
      <c r="J54" s="77"/>
      <c r="K54" s="214" t="s">
        <v>3120</v>
      </c>
      <c r="L54" s="60"/>
      <c r="M54" s="60" t="s">
        <v>155</v>
      </c>
      <c r="N54" s="60" t="s">
        <v>226</v>
      </c>
      <c r="O54" s="60" t="s">
        <v>227</v>
      </c>
      <c r="P54" s="243"/>
      <c r="Q54" s="69" t="s">
        <v>2748</v>
      </c>
      <c r="R54" s="72" t="s">
        <v>3121</v>
      </c>
      <c r="S54" s="214" t="s">
        <v>3122</v>
      </c>
      <c r="T54" s="239" t="s">
        <v>3123</v>
      </c>
      <c r="U54" s="214" t="s">
        <v>3124</v>
      </c>
      <c r="V54" s="214" t="s">
        <v>3125</v>
      </c>
      <c r="W54" s="195"/>
      <c r="X54" s="195"/>
      <c r="Y54" s="195"/>
      <c r="Z54" s="195"/>
      <c r="AA54" s="244">
        <f>IF(OR(J54="Fail",ISBLANK(J54)),INDEX('Issue Code Table'!C:C,MATCH(N:N,'Issue Code Table'!A:A,0)),IF(M54="Critical",6,IF(M54="Significant",5,IF(M54="Moderate",3,2))))</f>
        <v>5</v>
      </c>
    </row>
    <row r="55" spans="1:27" ht="152.25" customHeight="1" x14ac:dyDescent="0.25">
      <c r="A55" s="222" t="s">
        <v>3126</v>
      </c>
      <c r="B55" s="221" t="s">
        <v>279</v>
      </c>
      <c r="C55" s="221" t="s">
        <v>280</v>
      </c>
      <c r="D55" s="214" t="s">
        <v>133</v>
      </c>
      <c r="E55" s="214" t="s">
        <v>3127</v>
      </c>
      <c r="F55" s="214" t="s">
        <v>3128</v>
      </c>
      <c r="G55" s="214" t="s">
        <v>3129</v>
      </c>
      <c r="H55" s="214" t="s">
        <v>3130</v>
      </c>
      <c r="I55" s="68"/>
      <c r="J55" s="77"/>
      <c r="K55" s="214" t="s">
        <v>3131</v>
      </c>
      <c r="L55" s="60"/>
      <c r="M55" s="60" t="s">
        <v>155</v>
      </c>
      <c r="N55" s="60" t="s">
        <v>226</v>
      </c>
      <c r="O55" s="60" t="s">
        <v>227</v>
      </c>
      <c r="P55" s="243"/>
      <c r="Q55" s="69" t="s">
        <v>3132</v>
      </c>
      <c r="R55" s="72" t="s">
        <v>3133</v>
      </c>
      <c r="S55" s="214" t="s">
        <v>3134</v>
      </c>
      <c r="T55" s="239" t="s">
        <v>3135</v>
      </c>
      <c r="U55" s="214" t="s">
        <v>3136</v>
      </c>
      <c r="V55" s="214" t="s">
        <v>3137</v>
      </c>
      <c r="W55" s="195"/>
      <c r="X55" s="195"/>
      <c r="Y55" s="195"/>
      <c r="Z55" s="195"/>
      <c r="AA55" s="244">
        <f>IF(OR(J55="Fail",ISBLANK(J55)),INDEX('Issue Code Table'!C:C,MATCH(N:N,'Issue Code Table'!A:A,0)),IF(M55="Critical",6,IF(M55="Significant",5,IF(M55="Moderate",3,2))))</f>
        <v>5</v>
      </c>
    </row>
    <row r="56" spans="1:27" ht="152.25" customHeight="1" x14ac:dyDescent="0.25">
      <c r="A56" s="222" t="s">
        <v>3138</v>
      </c>
      <c r="B56" s="221" t="s">
        <v>279</v>
      </c>
      <c r="C56" s="221" t="s">
        <v>280</v>
      </c>
      <c r="D56" s="214" t="s">
        <v>133</v>
      </c>
      <c r="E56" s="214" t="s">
        <v>3139</v>
      </c>
      <c r="F56" s="214" t="s">
        <v>3140</v>
      </c>
      <c r="G56" s="214" t="s">
        <v>3141</v>
      </c>
      <c r="H56" s="214" t="s">
        <v>3142</v>
      </c>
      <c r="I56" s="68"/>
      <c r="J56" s="77"/>
      <c r="K56" s="214" t="s">
        <v>3143</v>
      </c>
      <c r="L56" s="60"/>
      <c r="M56" s="60" t="s">
        <v>155</v>
      </c>
      <c r="N56" s="60" t="s">
        <v>226</v>
      </c>
      <c r="O56" s="60" t="s">
        <v>227</v>
      </c>
      <c r="P56" s="243"/>
      <c r="Q56" s="69" t="s">
        <v>3132</v>
      </c>
      <c r="R56" s="72" t="s">
        <v>3144</v>
      </c>
      <c r="S56" s="214" t="s">
        <v>3145</v>
      </c>
      <c r="T56" s="239" t="s">
        <v>3146</v>
      </c>
      <c r="U56" s="214" t="s">
        <v>3147</v>
      </c>
      <c r="V56" s="214" t="s">
        <v>3148</v>
      </c>
      <c r="W56" s="195"/>
      <c r="X56" s="195"/>
      <c r="Y56" s="195"/>
      <c r="Z56" s="195"/>
      <c r="AA56" s="244">
        <f>IF(OR(J56="Fail",ISBLANK(J56)),INDEX('Issue Code Table'!C:C,MATCH(N:N,'Issue Code Table'!A:A,0)),IF(M56="Critical",6,IF(M56="Significant",5,IF(M56="Moderate",3,2))))</f>
        <v>5</v>
      </c>
    </row>
    <row r="57" spans="1:27" ht="182.25" customHeight="1" x14ac:dyDescent="0.25">
      <c r="A57" s="222" t="s">
        <v>3149</v>
      </c>
      <c r="B57" s="221" t="s">
        <v>279</v>
      </c>
      <c r="C57" s="221" t="s">
        <v>280</v>
      </c>
      <c r="D57" s="214" t="s">
        <v>133</v>
      </c>
      <c r="E57" s="214" t="s">
        <v>3150</v>
      </c>
      <c r="F57" s="214" t="s">
        <v>3151</v>
      </c>
      <c r="G57" s="214" t="s">
        <v>3152</v>
      </c>
      <c r="H57" s="214" t="s">
        <v>3153</v>
      </c>
      <c r="I57" s="68"/>
      <c r="J57" s="77"/>
      <c r="K57" s="214" t="s">
        <v>3154</v>
      </c>
      <c r="L57" s="60"/>
      <c r="M57" s="60" t="s">
        <v>155</v>
      </c>
      <c r="N57" s="60" t="s">
        <v>226</v>
      </c>
      <c r="O57" s="60" t="s">
        <v>227</v>
      </c>
      <c r="P57" s="243"/>
      <c r="Q57" s="69" t="s">
        <v>3132</v>
      </c>
      <c r="R57" s="72" t="s">
        <v>3155</v>
      </c>
      <c r="S57" s="214" t="s">
        <v>3156</v>
      </c>
      <c r="T57" s="239" t="s">
        <v>3157</v>
      </c>
      <c r="U57" s="214" t="s">
        <v>3158</v>
      </c>
      <c r="V57" s="214" t="s">
        <v>3159</v>
      </c>
      <c r="W57" s="195"/>
      <c r="X57" s="195"/>
      <c r="Y57" s="195"/>
      <c r="Z57" s="195"/>
      <c r="AA57" s="244">
        <f>IF(OR(J57="Fail",ISBLANK(J57)),INDEX('Issue Code Table'!C:C,MATCH(N:N,'Issue Code Table'!A:A,0)),IF(M57="Critical",6,IF(M57="Significant",5,IF(M57="Moderate",3,2))))</f>
        <v>5</v>
      </c>
    </row>
    <row r="58" spans="1:27" ht="152.25" customHeight="1" x14ac:dyDescent="0.25">
      <c r="A58" s="222" t="s">
        <v>3160</v>
      </c>
      <c r="B58" s="221" t="s">
        <v>279</v>
      </c>
      <c r="C58" s="221" t="s">
        <v>280</v>
      </c>
      <c r="D58" s="214" t="s">
        <v>133</v>
      </c>
      <c r="E58" s="214" t="s">
        <v>3161</v>
      </c>
      <c r="F58" s="214" t="s">
        <v>3162</v>
      </c>
      <c r="G58" s="214" t="s">
        <v>3163</v>
      </c>
      <c r="H58" s="214" t="s">
        <v>3164</v>
      </c>
      <c r="I58" s="68"/>
      <c r="J58" s="77"/>
      <c r="K58" s="214" t="s">
        <v>3165</v>
      </c>
      <c r="L58" s="60"/>
      <c r="M58" s="60" t="s">
        <v>155</v>
      </c>
      <c r="N58" s="60" t="s">
        <v>226</v>
      </c>
      <c r="O58" s="60" t="s">
        <v>227</v>
      </c>
      <c r="P58" s="243"/>
      <c r="Q58" s="69" t="s">
        <v>3132</v>
      </c>
      <c r="R58" s="72" t="s">
        <v>3166</v>
      </c>
      <c r="S58" s="214" t="s">
        <v>3167</v>
      </c>
      <c r="T58" s="239" t="s">
        <v>3168</v>
      </c>
      <c r="U58" s="214" t="s">
        <v>3169</v>
      </c>
      <c r="V58" s="214" t="s">
        <v>3170</v>
      </c>
      <c r="W58" s="195"/>
      <c r="X58" s="195"/>
      <c r="Y58" s="195"/>
      <c r="Z58" s="195"/>
      <c r="AA58" s="244">
        <f>IF(OR(J58="Fail",ISBLANK(J58)),INDEX('Issue Code Table'!C:C,MATCH(N:N,'Issue Code Table'!A:A,0)),IF(M58="Critical",6,IF(M58="Significant",5,IF(M58="Moderate",3,2))))</f>
        <v>5</v>
      </c>
    </row>
    <row r="59" spans="1:27" ht="152.25" customHeight="1" x14ac:dyDescent="0.25">
      <c r="A59" s="222" t="s">
        <v>3171</v>
      </c>
      <c r="B59" s="221" t="s">
        <v>279</v>
      </c>
      <c r="C59" s="221" t="s">
        <v>280</v>
      </c>
      <c r="D59" s="214" t="s">
        <v>133</v>
      </c>
      <c r="E59" s="214" t="s">
        <v>3172</v>
      </c>
      <c r="F59" s="214" t="s">
        <v>3173</v>
      </c>
      <c r="G59" s="214" t="s">
        <v>3174</v>
      </c>
      <c r="H59" s="214" t="s">
        <v>3175</v>
      </c>
      <c r="I59" s="68"/>
      <c r="J59" s="77"/>
      <c r="K59" s="214" t="s">
        <v>3176</v>
      </c>
      <c r="L59" s="60"/>
      <c r="M59" s="60" t="s">
        <v>155</v>
      </c>
      <c r="N59" s="60" t="s">
        <v>226</v>
      </c>
      <c r="O59" s="60" t="s">
        <v>227</v>
      </c>
      <c r="P59" s="243"/>
      <c r="Q59" s="69" t="s">
        <v>3132</v>
      </c>
      <c r="R59" s="72" t="s">
        <v>3177</v>
      </c>
      <c r="S59" s="214" t="s">
        <v>3178</v>
      </c>
      <c r="T59" s="239" t="s">
        <v>3168</v>
      </c>
      <c r="U59" s="214" t="s">
        <v>3179</v>
      </c>
      <c r="V59" s="214" t="s">
        <v>3180</v>
      </c>
      <c r="W59" s="195"/>
      <c r="X59" s="195"/>
      <c r="Y59" s="195"/>
      <c r="Z59" s="195"/>
      <c r="AA59" s="244">
        <f>IF(OR(J59="Fail",ISBLANK(J59)),INDEX('Issue Code Table'!C:C,MATCH(N:N,'Issue Code Table'!A:A,0)),IF(M59="Critical",6,IF(M59="Significant",5,IF(M59="Moderate",3,2))))</f>
        <v>5</v>
      </c>
    </row>
    <row r="60" spans="1:27" ht="152.25" customHeight="1" x14ac:dyDescent="0.25">
      <c r="A60" s="222" t="s">
        <v>3181</v>
      </c>
      <c r="B60" s="221" t="s">
        <v>279</v>
      </c>
      <c r="C60" s="221" t="s">
        <v>280</v>
      </c>
      <c r="D60" s="214" t="s">
        <v>133</v>
      </c>
      <c r="E60" s="214" t="s">
        <v>3182</v>
      </c>
      <c r="F60" s="214" t="s">
        <v>3183</v>
      </c>
      <c r="G60" s="214" t="s">
        <v>3184</v>
      </c>
      <c r="H60" s="214" t="s">
        <v>3185</v>
      </c>
      <c r="I60" s="68"/>
      <c r="J60" s="77"/>
      <c r="K60" s="214" t="s">
        <v>3186</v>
      </c>
      <c r="L60" s="60"/>
      <c r="M60" s="60" t="s">
        <v>195</v>
      </c>
      <c r="N60" s="60" t="s">
        <v>1945</v>
      </c>
      <c r="O60" s="60" t="s">
        <v>1946</v>
      </c>
      <c r="P60" s="243"/>
      <c r="Q60" s="69" t="s">
        <v>3187</v>
      </c>
      <c r="R60" s="72" t="s">
        <v>3188</v>
      </c>
      <c r="S60" s="214" t="s">
        <v>3189</v>
      </c>
      <c r="T60" s="239" t="s">
        <v>3190</v>
      </c>
      <c r="U60" s="214" t="s">
        <v>3191</v>
      </c>
      <c r="V60" s="214"/>
      <c r="W60" s="195"/>
      <c r="X60" s="195"/>
      <c r="Y60" s="195"/>
      <c r="Z60" s="195"/>
      <c r="AA60" s="244">
        <f>IF(OR(J60="Fail",ISBLANK(J60)),INDEX('Issue Code Table'!C:C,MATCH(N:N,'Issue Code Table'!A:A,0)),IF(M60="Critical",6,IF(M60="Significant",5,IF(M60="Moderate",3,2))))</f>
        <v>4</v>
      </c>
    </row>
    <row r="61" spans="1:27" ht="192" customHeight="1" x14ac:dyDescent="0.25">
      <c r="A61" s="222" t="s">
        <v>3192</v>
      </c>
      <c r="B61" s="221" t="s">
        <v>279</v>
      </c>
      <c r="C61" s="221" t="s">
        <v>280</v>
      </c>
      <c r="D61" s="214" t="s">
        <v>133</v>
      </c>
      <c r="E61" s="214" t="s">
        <v>3193</v>
      </c>
      <c r="F61" s="214" t="s">
        <v>3194</v>
      </c>
      <c r="G61" s="214" t="s">
        <v>3195</v>
      </c>
      <c r="H61" s="214" t="s">
        <v>3196</v>
      </c>
      <c r="I61" s="68"/>
      <c r="J61" s="77"/>
      <c r="K61" s="214" t="s">
        <v>3197</v>
      </c>
      <c r="L61" s="60"/>
      <c r="M61" s="60" t="s">
        <v>195</v>
      </c>
      <c r="N61" s="60" t="s">
        <v>1945</v>
      </c>
      <c r="O61" s="60" t="s">
        <v>1946</v>
      </c>
      <c r="P61" s="243"/>
      <c r="Q61" s="69" t="s">
        <v>3187</v>
      </c>
      <c r="R61" s="72" t="s">
        <v>3198</v>
      </c>
      <c r="S61" s="214" t="s">
        <v>3199</v>
      </c>
      <c r="T61" s="239" t="s">
        <v>3200</v>
      </c>
      <c r="U61" s="214" t="s">
        <v>3201</v>
      </c>
      <c r="V61" s="214"/>
      <c r="W61" s="195"/>
      <c r="X61" s="195"/>
      <c r="Y61" s="195"/>
      <c r="Z61" s="195"/>
      <c r="AA61" s="244">
        <f>IF(OR(J61="Fail",ISBLANK(J61)),INDEX('Issue Code Table'!C:C,MATCH(N:N,'Issue Code Table'!A:A,0)),IF(M61="Critical",6,IF(M61="Significant",5,IF(M61="Moderate",3,2))))</f>
        <v>4</v>
      </c>
    </row>
    <row r="62" spans="1:27" ht="198.75" customHeight="1" x14ac:dyDescent="0.25">
      <c r="A62" s="222" t="s">
        <v>3202</v>
      </c>
      <c r="B62" s="221" t="s">
        <v>279</v>
      </c>
      <c r="C62" s="221" t="s">
        <v>280</v>
      </c>
      <c r="D62" s="214" t="s">
        <v>133</v>
      </c>
      <c r="E62" s="214" t="s">
        <v>3203</v>
      </c>
      <c r="F62" s="214" t="s">
        <v>3204</v>
      </c>
      <c r="G62" s="214" t="s">
        <v>3205</v>
      </c>
      <c r="H62" s="214" t="s">
        <v>3206</v>
      </c>
      <c r="I62" s="68"/>
      <c r="J62" s="77"/>
      <c r="K62" s="214" t="s">
        <v>3207</v>
      </c>
      <c r="L62" s="60"/>
      <c r="M62" s="60" t="s">
        <v>155</v>
      </c>
      <c r="N62" s="60" t="s">
        <v>226</v>
      </c>
      <c r="O62" s="60" t="s">
        <v>227</v>
      </c>
      <c r="P62" s="243"/>
      <c r="Q62" s="69" t="s">
        <v>3187</v>
      </c>
      <c r="R62" s="72" t="s">
        <v>3208</v>
      </c>
      <c r="S62" s="214" t="s">
        <v>3209</v>
      </c>
      <c r="T62" s="239" t="s">
        <v>3210</v>
      </c>
      <c r="U62" s="214" t="s">
        <v>3211</v>
      </c>
      <c r="V62" s="214" t="s">
        <v>3212</v>
      </c>
      <c r="W62" s="195"/>
      <c r="X62" s="195"/>
      <c r="Y62" s="195"/>
      <c r="Z62" s="195"/>
      <c r="AA62" s="244">
        <f>IF(OR(J62="Fail",ISBLANK(J62)),INDEX('Issue Code Table'!C:C,MATCH(N:N,'Issue Code Table'!A:A,0)),IF(M62="Critical",6,IF(M62="Significant",5,IF(M62="Moderate",3,2))))</f>
        <v>5</v>
      </c>
    </row>
    <row r="63" spans="1:27" ht="198" customHeight="1" x14ac:dyDescent="0.25">
      <c r="A63" s="222" t="s">
        <v>3213</v>
      </c>
      <c r="B63" s="221" t="s">
        <v>279</v>
      </c>
      <c r="C63" s="221" t="s">
        <v>280</v>
      </c>
      <c r="D63" s="214" t="s">
        <v>133</v>
      </c>
      <c r="E63" s="214" t="s">
        <v>3214</v>
      </c>
      <c r="F63" s="214" t="s">
        <v>3215</v>
      </c>
      <c r="G63" s="214" t="s">
        <v>3216</v>
      </c>
      <c r="H63" s="214" t="s">
        <v>3217</v>
      </c>
      <c r="I63" s="68"/>
      <c r="J63" s="77"/>
      <c r="K63" s="214" t="s">
        <v>3218</v>
      </c>
      <c r="L63" s="60"/>
      <c r="M63" s="60" t="s">
        <v>155</v>
      </c>
      <c r="N63" s="60" t="s">
        <v>226</v>
      </c>
      <c r="O63" s="60" t="s">
        <v>227</v>
      </c>
      <c r="P63" s="243"/>
      <c r="Q63" s="69" t="s">
        <v>3187</v>
      </c>
      <c r="R63" s="72" t="s">
        <v>3219</v>
      </c>
      <c r="S63" s="214" t="s">
        <v>3220</v>
      </c>
      <c r="T63" s="239" t="s">
        <v>3221</v>
      </c>
      <c r="U63" s="214" t="s">
        <v>3222</v>
      </c>
      <c r="V63" s="214" t="s">
        <v>3223</v>
      </c>
      <c r="W63" s="195"/>
      <c r="X63" s="195"/>
      <c r="Y63" s="195"/>
      <c r="Z63" s="195"/>
      <c r="AA63" s="244">
        <f>IF(OR(J63="Fail",ISBLANK(J63)),INDEX('Issue Code Table'!C:C,MATCH(N:N,'Issue Code Table'!A:A,0)),IF(M63="Critical",6,IF(M63="Significant",5,IF(M63="Moderate",3,2))))</f>
        <v>5</v>
      </c>
    </row>
    <row r="64" spans="1:27" ht="152.25" customHeight="1" x14ac:dyDescent="0.25">
      <c r="A64" s="222" t="s">
        <v>3224</v>
      </c>
      <c r="B64" s="221" t="s">
        <v>279</v>
      </c>
      <c r="C64" s="221" t="s">
        <v>280</v>
      </c>
      <c r="D64" s="214" t="s">
        <v>133</v>
      </c>
      <c r="E64" s="214" t="s">
        <v>3225</v>
      </c>
      <c r="F64" s="214" t="s">
        <v>3226</v>
      </c>
      <c r="G64" s="214" t="s">
        <v>3227</v>
      </c>
      <c r="H64" s="214" t="s">
        <v>3228</v>
      </c>
      <c r="I64" s="68"/>
      <c r="J64" s="77"/>
      <c r="K64" s="214" t="s">
        <v>3229</v>
      </c>
      <c r="L64" s="60"/>
      <c r="M64" s="60" t="s">
        <v>155</v>
      </c>
      <c r="N64" s="60" t="s">
        <v>2098</v>
      </c>
      <c r="O64" s="60" t="s">
        <v>2099</v>
      </c>
      <c r="P64" s="243"/>
      <c r="Q64" s="69" t="s">
        <v>3187</v>
      </c>
      <c r="R64" s="72" t="s">
        <v>3230</v>
      </c>
      <c r="S64" s="214" t="s">
        <v>3220</v>
      </c>
      <c r="T64" s="239" t="s">
        <v>3231</v>
      </c>
      <c r="U64" s="214" t="s">
        <v>3232</v>
      </c>
      <c r="V64" s="214" t="s">
        <v>3233</v>
      </c>
      <c r="W64" s="195"/>
      <c r="X64" s="195"/>
      <c r="Y64" s="195"/>
      <c r="Z64" s="195"/>
      <c r="AA64" s="244" t="e">
        <f>IF(OR(J64="Fail",ISBLANK(J64)),INDEX('Issue Code Table'!C:C,MATCH(N:N,'Issue Code Table'!A:A,0)),IF(M64="Critical",6,IF(M64="Significant",5,IF(M64="Moderate",3,2))))</f>
        <v>#N/A</v>
      </c>
    </row>
    <row r="65" spans="1:27" ht="152.25" customHeight="1" x14ac:dyDescent="0.25">
      <c r="A65" s="222" t="s">
        <v>3234</v>
      </c>
      <c r="B65" s="221" t="s">
        <v>279</v>
      </c>
      <c r="C65" s="221" t="s">
        <v>280</v>
      </c>
      <c r="D65" s="214" t="s">
        <v>133</v>
      </c>
      <c r="E65" s="214" t="s">
        <v>3235</v>
      </c>
      <c r="F65" s="214" t="s">
        <v>3236</v>
      </c>
      <c r="G65" s="214" t="s">
        <v>3237</v>
      </c>
      <c r="H65" s="214" t="s">
        <v>3238</v>
      </c>
      <c r="I65" s="68"/>
      <c r="J65" s="77"/>
      <c r="K65" s="214" t="s">
        <v>3239</v>
      </c>
      <c r="L65" s="60"/>
      <c r="M65" s="60" t="s">
        <v>155</v>
      </c>
      <c r="N65" s="60" t="s">
        <v>2098</v>
      </c>
      <c r="O65" s="60" t="s">
        <v>2111</v>
      </c>
      <c r="P65" s="243"/>
      <c r="Q65" s="69" t="s">
        <v>3187</v>
      </c>
      <c r="R65" s="72" t="s">
        <v>3240</v>
      </c>
      <c r="S65" s="214" t="s">
        <v>3220</v>
      </c>
      <c r="T65" s="239" t="s">
        <v>3241</v>
      </c>
      <c r="U65" s="214" t="s">
        <v>3242</v>
      </c>
      <c r="V65" s="214" t="s">
        <v>3243</v>
      </c>
      <c r="W65" s="195"/>
      <c r="X65" s="195"/>
      <c r="Y65" s="195"/>
      <c r="Z65" s="195"/>
      <c r="AA65" s="244" t="e">
        <f>IF(OR(J65="Fail",ISBLANK(J65)),INDEX('Issue Code Table'!C:C,MATCH(N:N,'Issue Code Table'!A:A,0)),IF(M65="Critical",6,IF(M65="Significant",5,IF(M65="Moderate",3,2))))</f>
        <v>#N/A</v>
      </c>
    </row>
    <row r="66" spans="1:27" ht="152.25" customHeight="1" x14ac:dyDescent="0.25">
      <c r="A66" s="222" t="s">
        <v>3244</v>
      </c>
      <c r="B66" s="221" t="s">
        <v>279</v>
      </c>
      <c r="C66" s="221" t="s">
        <v>280</v>
      </c>
      <c r="D66" s="214" t="s">
        <v>133</v>
      </c>
      <c r="E66" s="214" t="s">
        <v>3245</v>
      </c>
      <c r="F66" s="214" t="s">
        <v>3246</v>
      </c>
      <c r="G66" s="214" t="s">
        <v>3247</v>
      </c>
      <c r="H66" s="214" t="s">
        <v>3248</v>
      </c>
      <c r="I66" s="68"/>
      <c r="J66" s="77"/>
      <c r="K66" s="214" t="s">
        <v>3249</v>
      </c>
      <c r="L66" s="60"/>
      <c r="M66" s="60" t="s">
        <v>155</v>
      </c>
      <c r="N66" s="60" t="s">
        <v>226</v>
      </c>
      <c r="O66" s="60" t="s">
        <v>227</v>
      </c>
      <c r="P66" s="243"/>
      <c r="Q66" s="69" t="s">
        <v>3187</v>
      </c>
      <c r="R66" s="72" t="s">
        <v>3250</v>
      </c>
      <c r="S66" s="214" t="s">
        <v>3251</v>
      </c>
      <c r="T66" s="239" t="s">
        <v>3252</v>
      </c>
      <c r="U66" s="214" t="s">
        <v>3253</v>
      </c>
      <c r="V66" s="214" t="s">
        <v>3254</v>
      </c>
      <c r="W66" s="195"/>
      <c r="X66" s="195"/>
      <c r="Y66" s="195"/>
      <c r="Z66" s="195"/>
      <c r="AA66" s="244">
        <f>IF(OR(J66="Fail",ISBLANK(J66)),INDEX('Issue Code Table'!C:C,MATCH(N:N,'Issue Code Table'!A:A,0)),IF(M66="Critical",6,IF(M66="Significant",5,IF(M66="Moderate",3,2))))</f>
        <v>5</v>
      </c>
    </row>
    <row r="67" spans="1:27" ht="152.25" customHeight="1" x14ac:dyDescent="0.25">
      <c r="A67" s="222" t="s">
        <v>3255</v>
      </c>
      <c r="B67" s="221" t="s">
        <v>279</v>
      </c>
      <c r="C67" s="221" t="s">
        <v>280</v>
      </c>
      <c r="D67" s="214" t="s">
        <v>133</v>
      </c>
      <c r="E67" s="214" t="s">
        <v>3256</v>
      </c>
      <c r="F67" s="214" t="s">
        <v>3257</v>
      </c>
      <c r="G67" s="214" t="s">
        <v>3258</v>
      </c>
      <c r="H67" s="214" t="s">
        <v>3259</v>
      </c>
      <c r="I67" s="68"/>
      <c r="J67" s="77"/>
      <c r="K67" s="214" t="s">
        <v>3260</v>
      </c>
      <c r="L67" s="60"/>
      <c r="M67" s="60" t="s">
        <v>155</v>
      </c>
      <c r="N67" s="60" t="s">
        <v>226</v>
      </c>
      <c r="O67" s="60" t="s">
        <v>227</v>
      </c>
      <c r="P67" s="243"/>
      <c r="Q67" s="69" t="s">
        <v>3187</v>
      </c>
      <c r="R67" s="72" t="s">
        <v>3261</v>
      </c>
      <c r="S67" s="214" t="s">
        <v>3262</v>
      </c>
      <c r="T67" s="239" t="s">
        <v>3263</v>
      </c>
      <c r="U67" s="214" t="s">
        <v>3264</v>
      </c>
      <c r="V67" s="214" t="s">
        <v>3265</v>
      </c>
      <c r="W67" s="195"/>
      <c r="X67" s="195"/>
      <c r="Y67" s="195"/>
      <c r="Z67" s="195"/>
      <c r="AA67" s="244">
        <f>IF(OR(J67="Fail",ISBLANK(J67)),INDEX('Issue Code Table'!C:C,MATCH(N:N,'Issue Code Table'!A:A,0)),IF(M67="Critical",6,IF(M67="Significant",5,IF(M67="Moderate",3,2))))</f>
        <v>5</v>
      </c>
    </row>
    <row r="68" spans="1:27" ht="152.25" customHeight="1" x14ac:dyDescent="0.25">
      <c r="A68" s="222" t="s">
        <v>3266</v>
      </c>
      <c r="B68" s="221" t="s">
        <v>279</v>
      </c>
      <c r="C68" s="221" t="s">
        <v>280</v>
      </c>
      <c r="D68" s="214" t="s">
        <v>133</v>
      </c>
      <c r="E68" s="214" t="s">
        <v>3267</v>
      </c>
      <c r="F68" s="214" t="s">
        <v>3268</v>
      </c>
      <c r="G68" s="214" t="s">
        <v>3269</v>
      </c>
      <c r="H68" s="214" t="s">
        <v>3270</v>
      </c>
      <c r="I68" s="68"/>
      <c r="J68" s="77"/>
      <c r="K68" s="214" t="s">
        <v>3271</v>
      </c>
      <c r="L68" s="60"/>
      <c r="M68" s="60" t="s">
        <v>155</v>
      </c>
      <c r="N68" s="60" t="s">
        <v>226</v>
      </c>
      <c r="O68" s="60" t="s">
        <v>227</v>
      </c>
      <c r="P68" s="243"/>
      <c r="Q68" s="69" t="s">
        <v>3187</v>
      </c>
      <c r="R68" s="72" t="s">
        <v>3272</v>
      </c>
      <c r="S68" s="214" t="s">
        <v>3273</v>
      </c>
      <c r="T68" s="239" t="s">
        <v>3274</v>
      </c>
      <c r="U68" s="214" t="s">
        <v>3275</v>
      </c>
      <c r="V68" s="214" t="s">
        <v>3276</v>
      </c>
      <c r="W68" s="195"/>
      <c r="X68" s="195"/>
      <c r="Y68" s="195"/>
      <c r="Z68" s="195"/>
      <c r="AA68" s="244">
        <f>IF(OR(J68="Fail",ISBLANK(J68)),INDEX('Issue Code Table'!C:C,MATCH(N:N,'Issue Code Table'!A:A,0)),IF(M68="Critical",6,IF(M68="Significant",5,IF(M68="Moderate",3,2))))</f>
        <v>5</v>
      </c>
    </row>
    <row r="69" spans="1:27" ht="152.25" customHeight="1" x14ac:dyDescent="0.25">
      <c r="A69" s="222" t="s">
        <v>3277</v>
      </c>
      <c r="B69" s="221" t="s">
        <v>279</v>
      </c>
      <c r="C69" s="221" t="s">
        <v>280</v>
      </c>
      <c r="D69" s="214" t="s">
        <v>133</v>
      </c>
      <c r="E69" s="214" t="s">
        <v>3278</v>
      </c>
      <c r="F69" s="214" t="s">
        <v>3279</v>
      </c>
      <c r="G69" s="214" t="s">
        <v>3280</v>
      </c>
      <c r="H69" s="214" t="s">
        <v>3281</v>
      </c>
      <c r="I69" s="68"/>
      <c r="J69" s="77"/>
      <c r="K69" s="214" t="s">
        <v>3282</v>
      </c>
      <c r="L69" s="60"/>
      <c r="M69" s="60" t="s">
        <v>155</v>
      </c>
      <c r="N69" s="60" t="s">
        <v>226</v>
      </c>
      <c r="O69" s="60" t="s">
        <v>227</v>
      </c>
      <c r="P69" s="243"/>
      <c r="Q69" s="69" t="s">
        <v>3187</v>
      </c>
      <c r="R69" s="72" t="s">
        <v>3283</v>
      </c>
      <c r="S69" s="214" t="s">
        <v>3284</v>
      </c>
      <c r="T69" s="239" t="s">
        <v>3285</v>
      </c>
      <c r="U69" s="214" t="s">
        <v>3286</v>
      </c>
      <c r="V69" s="214" t="s">
        <v>3287</v>
      </c>
      <c r="W69" s="195"/>
      <c r="X69" s="195"/>
      <c r="Y69" s="195"/>
      <c r="Z69" s="195"/>
      <c r="AA69" s="244">
        <f>IF(OR(J69="Fail",ISBLANK(J69)),INDEX('Issue Code Table'!C:C,MATCH(N:N,'Issue Code Table'!A:A,0)),IF(M69="Critical",6,IF(M69="Significant",5,IF(M69="Moderate",3,2))))</f>
        <v>5</v>
      </c>
    </row>
    <row r="70" spans="1:27" ht="152.25" customHeight="1" x14ac:dyDescent="0.25">
      <c r="A70" s="222" t="s">
        <v>3288</v>
      </c>
      <c r="B70" s="221" t="s">
        <v>279</v>
      </c>
      <c r="C70" s="221" t="s">
        <v>280</v>
      </c>
      <c r="D70" s="214" t="s">
        <v>133</v>
      </c>
      <c r="E70" s="214" t="s">
        <v>3289</v>
      </c>
      <c r="F70" s="214" t="s">
        <v>3290</v>
      </c>
      <c r="G70" s="214" t="s">
        <v>3291</v>
      </c>
      <c r="H70" s="214" t="s">
        <v>3292</v>
      </c>
      <c r="I70" s="68"/>
      <c r="J70" s="77"/>
      <c r="K70" s="214" t="s">
        <v>3293</v>
      </c>
      <c r="L70" s="60"/>
      <c r="M70" s="60" t="s">
        <v>155</v>
      </c>
      <c r="N70" s="60" t="s">
        <v>226</v>
      </c>
      <c r="O70" s="60" t="s">
        <v>227</v>
      </c>
      <c r="P70" s="243"/>
      <c r="Q70" s="69" t="s">
        <v>3187</v>
      </c>
      <c r="R70" s="72" t="s">
        <v>3294</v>
      </c>
      <c r="S70" s="214" t="s">
        <v>3295</v>
      </c>
      <c r="T70" s="239" t="s">
        <v>3296</v>
      </c>
      <c r="U70" s="214" t="s">
        <v>3297</v>
      </c>
      <c r="V70" s="214" t="s">
        <v>3298</v>
      </c>
      <c r="W70" s="195"/>
      <c r="X70" s="195"/>
      <c r="Y70" s="195"/>
      <c r="Z70" s="195"/>
      <c r="AA70" s="244">
        <f>IF(OR(J70="Fail",ISBLANK(J70)),INDEX('Issue Code Table'!C:C,MATCH(N:N,'Issue Code Table'!A:A,0)),IF(M70="Critical",6,IF(M70="Significant",5,IF(M70="Moderate",3,2))))</f>
        <v>5</v>
      </c>
    </row>
    <row r="71" spans="1:27" ht="113.15" customHeight="1" x14ac:dyDescent="0.25">
      <c r="A71" s="222" t="s">
        <v>3299</v>
      </c>
      <c r="B71" s="221" t="s">
        <v>3300</v>
      </c>
      <c r="C71" s="221" t="s">
        <v>3301</v>
      </c>
      <c r="D71" s="214" t="s">
        <v>133</v>
      </c>
      <c r="E71" s="214" t="s">
        <v>3302</v>
      </c>
      <c r="F71" s="214" t="s">
        <v>3303</v>
      </c>
      <c r="G71" s="214" t="s">
        <v>3304</v>
      </c>
      <c r="H71" s="214" t="s">
        <v>3305</v>
      </c>
      <c r="I71" s="68"/>
      <c r="J71" s="77"/>
      <c r="K71" s="214" t="s">
        <v>3306</v>
      </c>
      <c r="L71" s="60"/>
      <c r="M71" s="60" t="s">
        <v>155</v>
      </c>
      <c r="N71" s="60" t="s">
        <v>226</v>
      </c>
      <c r="O71" s="60" t="s">
        <v>227</v>
      </c>
      <c r="P71" s="243"/>
      <c r="Q71" s="69" t="s">
        <v>3307</v>
      </c>
      <c r="R71" s="72" t="s">
        <v>3308</v>
      </c>
      <c r="S71" s="214" t="s">
        <v>3309</v>
      </c>
      <c r="T71" s="239" t="s">
        <v>3310</v>
      </c>
      <c r="U71" s="214" t="s">
        <v>3311</v>
      </c>
      <c r="V71" s="214" t="s">
        <v>3312</v>
      </c>
      <c r="W71" s="195"/>
      <c r="X71" s="195"/>
      <c r="Y71" s="195"/>
      <c r="Z71" s="195"/>
      <c r="AA71" s="244">
        <f>IF(OR(J71="Fail",ISBLANK(J71)),INDEX('Issue Code Table'!C:C,MATCH(N:N,'Issue Code Table'!A:A,0)),IF(M71="Critical",6,IF(M71="Significant",5,IF(M71="Moderate",3,2))))</f>
        <v>5</v>
      </c>
    </row>
    <row r="72" spans="1:27" ht="132.65" customHeight="1" x14ac:dyDescent="0.25">
      <c r="A72" s="222" t="s">
        <v>3313</v>
      </c>
      <c r="B72" s="221" t="s">
        <v>3300</v>
      </c>
      <c r="C72" s="221" t="s">
        <v>3301</v>
      </c>
      <c r="D72" s="214" t="s">
        <v>133</v>
      </c>
      <c r="E72" s="214" t="s">
        <v>3314</v>
      </c>
      <c r="F72" s="214" t="s">
        <v>3315</v>
      </c>
      <c r="G72" s="214" t="s">
        <v>3316</v>
      </c>
      <c r="H72" s="214" t="s">
        <v>3317</v>
      </c>
      <c r="I72" s="68"/>
      <c r="J72" s="77"/>
      <c r="K72" s="214" t="s">
        <v>3318</v>
      </c>
      <c r="L72" s="60"/>
      <c r="M72" s="60" t="s">
        <v>155</v>
      </c>
      <c r="N72" s="60" t="s">
        <v>3319</v>
      </c>
      <c r="O72" s="60" t="s">
        <v>3320</v>
      </c>
      <c r="P72" s="243"/>
      <c r="Q72" s="69" t="s">
        <v>3307</v>
      </c>
      <c r="R72" s="72" t="s">
        <v>3321</v>
      </c>
      <c r="S72" s="214" t="s">
        <v>3322</v>
      </c>
      <c r="T72" s="239" t="s">
        <v>3323</v>
      </c>
      <c r="U72" s="214" t="s">
        <v>3324</v>
      </c>
      <c r="V72" s="214" t="s">
        <v>3325</v>
      </c>
      <c r="W72" s="195"/>
      <c r="X72" s="195"/>
      <c r="Y72" s="195"/>
      <c r="Z72" s="195"/>
      <c r="AA72" s="244">
        <f>IF(OR(J72="Fail",ISBLANK(J72)),INDEX('Issue Code Table'!C:C,MATCH(N:N,'Issue Code Table'!A:A,0)),IF(M72="Critical",6,IF(M72="Significant",5,IF(M72="Moderate",3,2))))</f>
        <v>6</v>
      </c>
    </row>
    <row r="73" spans="1:27" ht="145.5" customHeight="1" x14ac:dyDescent="0.25">
      <c r="A73" s="222" t="s">
        <v>3326</v>
      </c>
      <c r="B73" s="221" t="s">
        <v>150</v>
      </c>
      <c r="C73" s="221" t="s">
        <v>151</v>
      </c>
      <c r="D73" s="214" t="s">
        <v>133</v>
      </c>
      <c r="E73" s="214" t="s">
        <v>3327</v>
      </c>
      <c r="F73" s="214" t="s">
        <v>3328</v>
      </c>
      <c r="G73" s="214" t="s">
        <v>3329</v>
      </c>
      <c r="H73" s="214" t="s">
        <v>3330</v>
      </c>
      <c r="I73" s="68"/>
      <c r="J73" s="77"/>
      <c r="K73" s="214" t="s">
        <v>3331</v>
      </c>
      <c r="L73" s="60"/>
      <c r="M73" s="60" t="s">
        <v>195</v>
      </c>
      <c r="N73" s="60" t="s">
        <v>2299</v>
      </c>
      <c r="O73" s="60" t="s">
        <v>2300</v>
      </c>
      <c r="P73" s="243"/>
      <c r="Q73" s="69" t="s">
        <v>3332</v>
      </c>
      <c r="R73" s="72" t="s">
        <v>3333</v>
      </c>
      <c r="S73" s="214" t="s">
        <v>3334</v>
      </c>
      <c r="T73" s="239" t="s">
        <v>3335</v>
      </c>
      <c r="U73" s="214" t="s">
        <v>3336</v>
      </c>
      <c r="V73" s="214"/>
      <c r="W73" s="195"/>
      <c r="X73" s="195"/>
      <c r="Y73" s="195"/>
      <c r="Z73" s="195"/>
      <c r="AA73" s="244">
        <f>IF(OR(J73="Fail",ISBLANK(J73)),INDEX('Issue Code Table'!C:C,MATCH(N:N,'Issue Code Table'!A:A,0)),IF(M73="Critical",6,IF(M73="Significant",5,IF(M73="Moderate",3,2))))</f>
        <v>2</v>
      </c>
    </row>
    <row r="74" spans="1:27" ht="176.15" customHeight="1" x14ac:dyDescent="0.25">
      <c r="A74" s="222" t="s">
        <v>3337</v>
      </c>
      <c r="B74" s="221" t="s">
        <v>150</v>
      </c>
      <c r="C74" s="221" t="s">
        <v>151</v>
      </c>
      <c r="D74" s="214" t="s">
        <v>133</v>
      </c>
      <c r="E74" s="214" t="s">
        <v>3338</v>
      </c>
      <c r="F74" s="214" t="s">
        <v>3339</v>
      </c>
      <c r="G74" s="214" t="s">
        <v>3340</v>
      </c>
      <c r="H74" s="214" t="s">
        <v>3341</v>
      </c>
      <c r="I74" s="68"/>
      <c r="J74" s="77"/>
      <c r="K74" s="214" t="s">
        <v>3342</v>
      </c>
      <c r="L74" s="60"/>
      <c r="M74" s="60" t="s">
        <v>195</v>
      </c>
      <c r="N74" s="60" t="s">
        <v>2299</v>
      </c>
      <c r="O74" s="60" t="s">
        <v>2300</v>
      </c>
      <c r="P74" s="243"/>
      <c r="Q74" s="69" t="s">
        <v>3332</v>
      </c>
      <c r="R74" s="72" t="s">
        <v>3343</v>
      </c>
      <c r="S74" s="214" t="s">
        <v>3344</v>
      </c>
      <c r="T74" s="239" t="s">
        <v>3345</v>
      </c>
      <c r="U74" s="214" t="s">
        <v>3346</v>
      </c>
      <c r="V74" s="214"/>
      <c r="W74" s="195"/>
      <c r="X74" s="195"/>
      <c r="Y74" s="195"/>
      <c r="Z74" s="195"/>
      <c r="AA74" s="244">
        <f>IF(OR(J74="Fail",ISBLANK(J74)),INDEX('Issue Code Table'!C:C,MATCH(N:N,'Issue Code Table'!A:A,0)),IF(M74="Critical",6,IF(M74="Significant",5,IF(M74="Moderate",3,2))))</f>
        <v>2</v>
      </c>
    </row>
    <row r="75" spans="1:27" ht="152.25" customHeight="1" x14ac:dyDescent="0.25">
      <c r="A75" s="222" t="s">
        <v>3347</v>
      </c>
      <c r="B75" s="221" t="s">
        <v>247</v>
      </c>
      <c r="C75" s="221" t="s">
        <v>248</v>
      </c>
      <c r="D75" s="214" t="s">
        <v>133</v>
      </c>
      <c r="E75" s="214" t="s">
        <v>3348</v>
      </c>
      <c r="F75" s="214" t="s">
        <v>3349</v>
      </c>
      <c r="G75" s="214" t="s">
        <v>3350</v>
      </c>
      <c r="H75" s="214" t="s">
        <v>3351</v>
      </c>
      <c r="I75" s="69"/>
      <c r="J75" s="77"/>
      <c r="K75" s="214" t="s">
        <v>3352</v>
      </c>
      <c r="L75" s="60"/>
      <c r="M75" s="60" t="s">
        <v>195</v>
      </c>
      <c r="N75" s="60" t="s">
        <v>2365</v>
      </c>
      <c r="O75" s="60" t="s">
        <v>2366</v>
      </c>
      <c r="P75" s="243"/>
      <c r="Q75" s="69" t="s">
        <v>371</v>
      </c>
      <c r="R75" s="72" t="s">
        <v>372</v>
      </c>
      <c r="S75" s="214" t="s">
        <v>3353</v>
      </c>
      <c r="T75" s="239" t="s">
        <v>3354</v>
      </c>
      <c r="U75" s="214" t="s">
        <v>3355</v>
      </c>
      <c r="V75" s="214"/>
      <c r="W75" s="195"/>
      <c r="X75" s="195"/>
      <c r="Y75" s="195"/>
      <c r="Z75" s="195"/>
      <c r="AA75" s="244">
        <f>IF(OR(J75="Fail",ISBLANK(J75)),INDEX('Issue Code Table'!C:C,MATCH(N:N,'Issue Code Table'!A:A,0)),IF(M75="Critical",6,IF(M75="Significant",5,IF(M75="Moderate",3,2))))</f>
        <v>4</v>
      </c>
    </row>
    <row r="76" spans="1:27" ht="152.25" customHeight="1" x14ac:dyDescent="0.25">
      <c r="A76" s="222" t="s">
        <v>3356</v>
      </c>
      <c r="B76" s="221" t="s">
        <v>247</v>
      </c>
      <c r="C76" s="221" t="s">
        <v>248</v>
      </c>
      <c r="D76" s="214" t="s">
        <v>133</v>
      </c>
      <c r="E76" s="214" t="s">
        <v>3357</v>
      </c>
      <c r="F76" s="214" t="s">
        <v>3358</v>
      </c>
      <c r="G76" s="214" t="s">
        <v>3359</v>
      </c>
      <c r="H76" s="214" t="s">
        <v>3360</v>
      </c>
      <c r="I76" s="68"/>
      <c r="J76" s="77"/>
      <c r="K76" s="214" t="s">
        <v>3361</v>
      </c>
      <c r="L76" s="60"/>
      <c r="M76" s="60" t="s">
        <v>195</v>
      </c>
      <c r="N76" s="60" t="s">
        <v>2365</v>
      </c>
      <c r="O76" s="60" t="s">
        <v>2366</v>
      </c>
      <c r="P76" s="243"/>
      <c r="Q76" s="69" t="s">
        <v>371</v>
      </c>
      <c r="R76" s="72" t="s">
        <v>383</v>
      </c>
      <c r="S76" s="214" t="s">
        <v>3362</v>
      </c>
      <c r="T76" s="239" t="s">
        <v>3363</v>
      </c>
      <c r="U76" s="214" t="s">
        <v>3364</v>
      </c>
      <c r="V76" s="214"/>
      <c r="W76" s="195"/>
      <c r="X76" s="195"/>
      <c r="Y76" s="195"/>
      <c r="Z76" s="195"/>
      <c r="AA76" s="244">
        <f>IF(OR(J76="Fail",ISBLANK(J76)),INDEX('Issue Code Table'!C:C,MATCH(N:N,'Issue Code Table'!A:A,0)),IF(M76="Critical",6,IF(M76="Significant",5,IF(M76="Moderate",3,2))))</f>
        <v>4</v>
      </c>
    </row>
    <row r="77" spans="1:27" ht="152.25" customHeight="1" x14ac:dyDescent="0.25">
      <c r="A77" s="222" t="s">
        <v>3365</v>
      </c>
      <c r="B77" s="221" t="s">
        <v>247</v>
      </c>
      <c r="C77" s="221" t="s">
        <v>248</v>
      </c>
      <c r="D77" s="214" t="s">
        <v>133</v>
      </c>
      <c r="E77" s="214" t="s">
        <v>3366</v>
      </c>
      <c r="F77" s="214" t="s">
        <v>3367</v>
      </c>
      <c r="G77" s="214" t="s">
        <v>3368</v>
      </c>
      <c r="H77" s="214" t="s">
        <v>3369</v>
      </c>
      <c r="I77" s="68"/>
      <c r="J77" s="77"/>
      <c r="K77" s="214" t="s">
        <v>3370</v>
      </c>
      <c r="L77" s="60"/>
      <c r="M77" s="60" t="s">
        <v>195</v>
      </c>
      <c r="N77" s="60" t="s">
        <v>2365</v>
      </c>
      <c r="O77" s="60" t="s">
        <v>2366</v>
      </c>
      <c r="P77" s="243"/>
      <c r="Q77" s="69" t="s">
        <v>371</v>
      </c>
      <c r="R77" s="72" t="s">
        <v>397</v>
      </c>
      <c r="S77" s="214" t="s">
        <v>3371</v>
      </c>
      <c r="T77" s="239" t="s">
        <v>3372</v>
      </c>
      <c r="U77" s="214" t="s">
        <v>3373</v>
      </c>
      <c r="V77" s="214"/>
      <c r="W77" s="195"/>
      <c r="X77" s="195"/>
      <c r="Y77" s="195"/>
      <c r="Z77" s="195"/>
      <c r="AA77" s="244">
        <f>IF(OR(J77="Fail",ISBLANK(J77)),INDEX('Issue Code Table'!C:C,MATCH(N:N,'Issue Code Table'!A:A,0)),IF(M77="Critical",6,IF(M77="Significant",5,IF(M77="Moderate",3,2))))</f>
        <v>4</v>
      </c>
    </row>
    <row r="78" spans="1:27" ht="152.25" customHeight="1" x14ac:dyDescent="0.25">
      <c r="A78" s="222" t="s">
        <v>3374</v>
      </c>
      <c r="B78" s="221" t="s">
        <v>247</v>
      </c>
      <c r="C78" s="221" t="s">
        <v>248</v>
      </c>
      <c r="D78" s="214" t="s">
        <v>133</v>
      </c>
      <c r="E78" s="214" t="s">
        <v>3375</v>
      </c>
      <c r="F78" s="214" t="s">
        <v>3376</v>
      </c>
      <c r="G78" s="214" t="s">
        <v>3377</v>
      </c>
      <c r="H78" s="214" t="s">
        <v>3378</v>
      </c>
      <c r="I78" s="68"/>
      <c r="J78" s="77"/>
      <c r="K78" s="214" t="s">
        <v>3379</v>
      </c>
      <c r="L78" s="60"/>
      <c r="M78" s="60" t="s">
        <v>195</v>
      </c>
      <c r="N78" s="60" t="s">
        <v>2365</v>
      </c>
      <c r="O78" s="60" t="s">
        <v>2366</v>
      </c>
      <c r="P78" s="243"/>
      <c r="Q78" s="69" t="s">
        <v>371</v>
      </c>
      <c r="R78" s="72" t="s">
        <v>408</v>
      </c>
      <c r="S78" s="214" t="s">
        <v>3380</v>
      </c>
      <c r="T78" s="239" t="s">
        <v>3381</v>
      </c>
      <c r="U78" s="214" t="s">
        <v>3382</v>
      </c>
      <c r="V78" s="214"/>
      <c r="W78" s="195"/>
      <c r="X78" s="195"/>
      <c r="Y78" s="195"/>
      <c r="Z78" s="195"/>
      <c r="AA78" s="244">
        <f>IF(OR(J78="Fail",ISBLANK(J78)),INDEX('Issue Code Table'!C:C,MATCH(N:N,'Issue Code Table'!A:A,0)),IF(M78="Critical",6,IF(M78="Significant",5,IF(M78="Moderate",3,2))))</f>
        <v>4</v>
      </c>
    </row>
    <row r="79" spans="1:27" ht="152.25" customHeight="1" x14ac:dyDescent="0.25">
      <c r="A79" s="222" t="s">
        <v>3383</v>
      </c>
      <c r="B79" s="221" t="s">
        <v>247</v>
      </c>
      <c r="C79" s="221" t="s">
        <v>248</v>
      </c>
      <c r="D79" s="214" t="s">
        <v>133</v>
      </c>
      <c r="E79" s="214" t="s">
        <v>3384</v>
      </c>
      <c r="F79" s="214" t="s">
        <v>3385</v>
      </c>
      <c r="G79" s="214" t="s">
        <v>3386</v>
      </c>
      <c r="H79" s="214" t="s">
        <v>3387</v>
      </c>
      <c r="I79" s="68"/>
      <c r="J79" s="77"/>
      <c r="K79" s="214" t="s">
        <v>3388</v>
      </c>
      <c r="L79" s="60"/>
      <c r="M79" s="60" t="s">
        <v>195</v>
      </c>
      <c r="N79" s="60" t="s">
        <v>2365</v>
      </c>
      <c r="O79" s="60" t="s">
        <v>2366</v>
      </c>
      <c r="P79" s="243"/>
      <c r="Q79" s="69" t="s">
        <v>371</v>
      </c>
      <c r="R79" s="72" t="s">
        <v>418</v>
      </c>
      <c r="S79" s="214" t="s">
        <v>3389</v>
      </c>
      <c r="T79" s="239" t="s">
        <v>3390</v>
      </c>
      <c r="U79" s="214" t="s">
        <v>3391</v>
      </c>
      <c r="V79" s="214"/>
      <c r="W79" s="195"/>
      <c r="X79" s="195"/>
      <c r="Y79" s="195"/>
      <c r="Z79" s="195"/>
      <c r="AA79" s="244">
        <f>IF(OR(J79="Fail",ISBLANK(J79)),INDEX('Issue Code Table'!C:C,MATCH(N:N,'Issue Code Table'!A:A,0)),IF(M79="Critical",6,IF(M79="Significant",5,IF(M79="Moderate",3,2))))</f>
        <v>4</v>
      </c>
    </row>
    <row r="80" spans="1:27" ht="152.25" customHeight="1" x14ac:dyDescent="0.25">
      <c r="A80" s="222" t="s">
        <v>3392</v>
      </c>
      <c r="B80" s="221" t="s">
        <v>247</v>
      </c>
      <c r="C80" s="221" t="s">
        <v>248</v>
      </c>
      <c r="D80" s="214" t="s">
        <v>133</v>
      </c>
      <c r="E80" s="214" t="s">
        <v>3393</v>
      </c>
      <c r="F80" s="214" t="s">
        <v>3394</v>
      </c>
      <c r="G80" s="214" t="s">
        <v>3395</v>
      </c>
      <c r="H80" s="214" t="s">
        <v>3396</v>
      </c>
      <c r="I80" s="68"/>
      <c r="J80" s="77"/>
      <c r="K80" s="214" t="s">
        <v>3397</v>
      </c>
      <c r="L80" s="60"/>
      <c r="M80" s="60" t="s">
        <v>195</v>
      </c>
      <c r="N80" s="60" t="s">
        <v>2365</v>
      </c>
      <c r="O80" s="60" t="s">
        <v>2366</v>
      </c>
      <c r="P80" s="243"/>
      <c r="Q80" s="69" t="s">
        <v>371</v>
      </c>
      <c r="R80" s="72" t="s">
        <v>431</v>
      </c>
      <c r="S80" s="214" t="s">
        <v>3398</v>
      </c>
      <c r="T80" s="239" t="s">
        <v>3399</v>
      </c>
      <c r="U80" s="214" t="s">
        <v>3400</v>
      </c>
      <c r="V80" s="214"/>
      <c r="W80" s="195"/>
      <c r="X80" s="195"/>
      <c r="Y80" s="195"/>
      <c r="Z80" s="195"/>
      <c r="AA80" s="244">
        <f>IF(OR(J80="Fail",ISBLANK(J80)),INDEX('Issue Code Table'!C:C,MATCH(N:N,'Issue Code Table'!A:A,0)),IF(M80="Critical",6,IF(M80="Significant",5,IF(M80="Moderate",3,2))))</f>
        <v>4</v>
      </c>
    </row>
    <row r="81" spans="1:27" ht="13" x14ac:dyDescent="0.3">
      <c r="A81" s="189"/>
      <c r="B81" s="189"/>
      <c r="C81" s="189"/>
      <c r="D81" s="189"/>
      <c r="E81" s="189"/>
      <c r="F81" s="189"/>
      <c r="G81" s="189"/>
      <c r="H81" s="189"/>
      <c r="I81" s="189"/>
      <c r="J81" s="189"/>
      <c r="K81" s="189"/>
      <c r="L81" s="189"/>
      <c r="M81" s="189"/>
      <c r="N81" s="189"/>
      <c r="O81" s="189"/>
      <c r="P81" s="189"/>
      <c r="Q81" s="189"/>
      <c r="R81" s="189"/>
      <c r="S81" s="189"/>
      <c r="T81" s="189"/>
      <c r="U81" s="189"/>
      <c r="V81" s="189"/>
      <c r="W81" s="195"/>
      <c r="X81" s="195"/>
      <c r="Y81" s="195"/>
      <c r="Z81" s="195"/>
      <c r="AA81" s="189"/>
    </row>
    <row r="82" spans="1:27" hidden="1" x14ac:dyDescent="0.25">
      <c r="A82" s="195"/>
      <c r="B82" s="195"/>
      <c r="C82" s="245"/>
      <c r="D82" s="195"/>
      <c r="E82" s="195"/>
      <c r="F82" s="195"/>
      <c r="G82" s="195"/>
      <c r="H82" s="246"/>
      <c r="I82" s="195"/>
      <c r="J82" s="195"/>
      <c r="K82" s="195"/>
      <c r="L82" s="195"/>
      <c r="M82" s="195"/>
      <c r="N82" s="195"/>
      <c r="O82" s="195"/>
      <c r="P82" s="195"/>
      <c r="Q82" s="195"/>
      <c r="R82" s="195"/>
      <c r="S82" s="195"/>
      <c r="T82" s="195"/>
      <c r="U82" s="195"/>
      <c r="V82" s="195"/>
      <c r="W82" s="195"/>
      <c r="X82" s="195"/>
      <c r="Y82" s="195"/>
      <c r="Z82" s="195"/>
      <c r="AA82" s="195"/>
    </row>
    <row r="83" spans="1:27" customFormat="1" ht="14.5" hidden="1" x14ac:dyDescent="0.35">
      <c r="H83" s="78" t="s">
        <v>61</v>
      </c>
      <c r="M83" s="1"/>
    </row>
    <row r="84" spans="1:27" customFormat="1" ht="14.5" hidden="1" x14ac:dyDescent="0.35">
      <c r="H84" s="78" t="s">
        <v>62</v>
      </c>
      <c r="M84" s="1"/>
      <c r="Z84" s="1"/>
    </row>
    <row r="85" spans="1:27" customFormat="1" ht="14.5" hidden="1" x14ac:dyDescent="0.35">
      <c r="H85" s="78" t="s">
        <v>50</v>
      </c>
      <c r="M85" s="1"/>
      <c r="Z85" s="1"/>
    </row>
    <row r="86" spans="1:27" customFormat="1" ht="12.75" hidden="1" customHeight="1" x14ac:dyDescent="0.35">
      <c r="H86" s="78" t="s">
        <v>323</v>
      </c>
      <c r="M86" s="1"/>
      <c r="Z86" s="1"/>
    </row>
    <row r="87" spans="1:27" customFormat="1" ht="14.5" hidden="1" x14ac:dyDescent="0.35">
      <c r="M87" s="1"/>
      <c r="Z87" s="1"/>
    </row>
    <row r="88" spans="1:27" customFormat="1" ht="14.5" hidden="1" x14ac:dyDescent="0.35">
      <c r="H88" s="78" t="s">
        <v>324</v>
      </c>
      <c r="M88" s="1"/>
      <c r="Z88" s="1"/>
    </row>
    <row r="89" spans="1:27" customFormat="1" ht="14.5" hidden="1" x14ac:dyDescent="0.35">
      <c r="H89" s="78" t="s">
        <v>137</v>
      </c>
      <c r="M89" s="1"/>
      <c r="Z89" s="1"/>
    </row>
    <row r="90" spans="1:27" customFormat="1" ht="14.5" hidden="1" x14ac:dyDescent="0.35">
      <c r="H90" s="78" t="s">
        <v>155</v>
      </c>
      <c r="M90" s="1"/>
      <c r="Z90" s="1"/>
    </row>
    <row r="91" spans="1:27" customFormat="1" ht="14.5" hidden="1" x14ac:dyDescent="0.35">
      <c r="H91" s="78" t="s">
        <v>195</v>
      </c>
      <c r="M91" s="1"/>
      <c r="Z91" s="1"/>
    </row>
    <row r="92" spans="1:27" customFormat="1" ht="14.5" hidden="1" x14ac:dyDescent="0.35">
      <c r="H92" s="78" t="s">
        <v>146</v>
      </c>
      <c r="M92" s="1"/>
      <c r="Z92" s="1"/>
    </row>
    <row r="93" spans="1:27" hidden="1" x14ac:dyDescent="0.25">
      <c r="A93" s="195"/>
      <c r="B93" s="195"/>
      <c r="C93" s="245"/>
      <c r="D93" s="195"/>
      <c r="E93" s="195"/>
      <c r="F93" s="195"/>
      <c r="G93" s="195"/>
      <c r="H93" s="246"/>
      <c r="I93" s="195"/>
      <c r="J93" s="195"/>
      <c r="K93" s="195"/>
      <c r="L93" s="195"/>
      <c r="M93" s="195"/>
      <c r="N93" s="195"/>
      <c r="O93" s="195"/>
      <c r="P93" s="195"/>
      <c r="Q93" s="195"/>
      <c r="R93" s="195"/>
      <c r="S93" s="195"/>
      <c r="T93" s="195"/>
      <c r="U93" s="195"/>
      <c r="V93" s="195"/>
      <c r="W93" s="195"/>
      <c r="X93" s="195"/>
      <c r="Y93" s="195"/>
      <c r="Z93" s="195"/>
      <c r="AA93" s="195"/>
    </row>
    <row r="94" spans="1:27" hidden="1" x14ac:dyDescent="0.25">
      <c r="A94" s="195"/>
      <c r="B94" s="195"/>
      <c r="C94" s="245"/>
      <c r="D94" s="195"/>
      <c r="E94" s="195"/>
      <c r="F94" s="195"/>
      <c r="G94" s="195"/>
      <c r="H94" s="246"/>
      <c r="I94" s="195"/>
      <c r="J94" s="195"/>
      <c r="K94" s="195"/>
      <c r="L94" s="195"/>
      <c r="M94" s="195"/>
      <c r="N94" s="195"/>
      <c r="O94" s="195"/>
      <c r="P94" s="195"/>
      <c r="Q94" s="195"/>
      <c r="R94" s="195"/>
      <c r="S94" s="195"/>
      <c r="T94" s="195"/>
      <c r="U94" s="195"/>
      <c r="V94" s="195"/>
      <c r="W94" s="195"/>
      <c r="X94" s="195"/>
      <c r="Y94" s="195"/>
      <c r="Z94" s="195"/>
      <c r="AA94" s="195"/>
    </row>
    <row r="95" spans="1:27" hidden="1" x14ac:dyDescent="0.25">
      <c r="A95" s="195"/>
      <c r="B95" s="195"/>
      <c r="C95" s="245"/>
      <c r="D95" s="195"/>
      <c r="E95" s="195"/>
      <c r="F95" s="195"/>
      <c r="G95" s="195"/>
      <c r="H95" s="246"/>
      <c r="I95" s="195"/>
      <c r="J95" s="195"/>
      <c r="K95" s="195"/>
      <c r="L95" s="195"/>
      <c r="M95" s="195"/>
      <c r="N95" s="195"/>
      <c r="O95" s="195"/>
      <c r="P95" s="195"/>
      <c r="Q95" s="195"/>
      <c r="R95" s="195"/>
      <c r="S95" s="195"/>
      <c r="T95" s="195"/>
      <c r="U95" s="195"/>
      <c r="V95" s="195"/>
      <c r="W95" s="195"/>
      <c r="X95" s="195"/>
      <c r="Y95" s="195"/>
      <c r="Z95" s="195"/>
      <c r="AA95" s="195"/>
    </row>
    <row r="96" spans="1:27" hidden="1" x14ac:dyDescent="0.25">
      <c r="A96" s="195"/>
      <c r="B96" s="195"/>
      <c r="C96" s="245"/>
      <c r="D96" s="195"/>
      <c r="E96" s="195"/>
      <c r="F96" s="195"/>
      <c r="G96" s="195"/>
      <c r="H96" s="246"/>
      <c r="I96" s="195"/>
      <c r="J96" s="195"/>
      <c r="K96" s="195"/>
      <c r="L96" s="195"/>
      <c r="M96" s="195"/>
      <c r="N96" s="195"/>
      <c r="O96" s="195"/>
      <c r="P96" s="195"/>
      <c r="Q96" s="195"/>
      <c r="R96" s="195"/>
      <c r="S96" s="195"/>
      <c r="T96" s="195"/>
      <c r="U96" s="195"/>
      <c r="V96" s="195"/>
      <c r="W96" s="195"/>
      <c r="X96" s="195"/>
      <c r="Y96" s="195"/>
      <c r="Z96" s="195"/>
      <c r="AA96" s="195"/>
    </row>
    <row r="97" spans="8:26" hidden="1" x14ac:dyDescent="0.25">
      <c r="H97" s="246"/>
      <c r="I97" s="195"/>
      <c r="J97" s="195"/>
      <c r="K97" s="195"/>
      <c r="L97" s="195"/>
      <c r="M97" s="195"/>
      <c r="N97" s="195"/>
      <c r="O97" s="195"/>
      <c r="P97" s="195"/>
      <c r="Q97" s="195"/>
      <c r="R97" s="195"/>
      <c r="S97" s="195"/>
      <c r="T97" s="195"/>
      <c r="U97" s="195"/>
      <c r="V97" s="195"/>
      <c r="W97" s="195"/>
      <c r="X97" s="195"/>
      <c r="Y97" s="195"/>
      <c r="Z97" s="195"/>
    </row>
    <row r="98" spans="8:26" hidden="1" x14ac:dyDescent="0.25">
      <c r="H98" s="246"/>
      <c r="I98" s="195"/>
      <c r="J98" s="195"/>
      <c r="K98" s="195"/>
      <c r="L98" s="195"/>
      <c r="M98" s="195"/>
      <c r="N98" s="195"/>
      <c r="O98" s="195"/>
      <c r="P98" s="195"/>
      <c r="Q98" s="195"/>
      <c r="R98" s="195"/>
      <c r="S98" s="195"/>
      <c r="T98" s="195"/>
      <c r="U98" s="195"/>
      <c r="V98" s="195"/>
      <c r="W98" s="195"/>
      <c r="X98" s="195"/>
      <c r="Y98" s="195"/>
      <c r="Z98" s="195"/>
    </row>
    <row r="99" spans="8:26" hidden="1" x14ac:dyDescent="0.25">
      <c r="H99" s="246"/>
      <c r="I99" s="195"/>
      <c r="J99" s="195"/>
      <c r="K99" s="195"/>
      <c r="L99" s="195"/>
      <c r="M99" s="195"/>
      <c r="N99" s="195"/>
      <c r="O99" s="195"/>
      <c r="P99" s="195"/>
      <c r="Q99" s="195"/>
      <c r="R99" s="195"/>
      <c r="S99" s="195"/>
      <c r="T99" s="195"/>
      <c r="U99" s="195"/>
      <c r="V99" s="195"/>
      <c r="W99" s="195"/>
      <c r="X99" s="195"/>
      <c r="Y99" s="195"/>
      <c r="Z99" s="195"/>
    </row>
    <row r="100" spans="8:26" hidden="1" x14ac:dyDescent="0.25">
      <c r="H100" s="246"/>
      <c r="I100" s="195"/>
      <c r="J100" s="195"/>
      <c r="K100" s="195"/>
      <c r="L100" s="195"/>
      <c r="M100" s="195"/>
      <c r="N100" s="195"/>
      <c r="O100" s="195"/>
      <c r="P100" s="195"/>
      <c r="Q100" s="195"/>
      <c r="R100" s="195"/>
      <c r="S100" s="195"/>
      <c r="T100" s="195"/>
      <c r="U100" s="195"/>
      <c r="V100" s="195"/>
      <c r="W100" s="195"/>
      <c r="X100" s="195"/>
      <c r="Y100" s="195"/>
      <c r="Z100" s="195"/>
    </row>
  </sheetData>
  <protectedRanges>
    <protectedRange password="E1A2" sqref="N2:O2" name="Range1_5_1_2"/>
    <protectedRange password="E1A2" sqref="AA2" name="Range1"/>
    <protectedRange password="E1A2" sqref="U2" name="Range1_14"/>
    <protectedRange password="E1A2" sqref="O13" name="Range1_1_2_1"/>
  </protectedRanges>
  <autoFilter ref="A2:AA80" xr:uid="{00000000-0001-0000-0400-000000000000}"/>
  <phoneticPr fontId="13" type="noConversion"/>
  <conditionalFormatting sqref="N3:N80">
    <cfRule type="expression" dxfId="3" priority="68" stopIfTrue="1">
      <formula>ISERROR(AA3)</formula>
    </cfRule>
  </conditionalFormatting>
  <conditionalFormatting sqref="J3:J80">
    <cfRule type="cellIs" dxfId="2" priority="65" stopIfTrue="1" operator="equal">
      <formula>"Fail"</formula>
    </cfRule>
    <cfRule type="cellIs" dxfId="1" priority="66" stopIfTrue="1" operator="equal">
      <formula>"Pass"</formula>
    </cfRule>
    <cfRule type="cellIs" dxfId="0" priority="67" stopIfTrue="1" operator="equal">
      <formula>"Info"</formula>
    </cfRule>
  </conditionalFormatting>
  <dataValidations count="2">
    <dataValidation type="list" allowBlank="1" showInputMessage="1" showErrorMessage="1" sqref="J3:J80" xr:uid="{3A6E65B3-FF78-4379-B9FE-CF140ADB1E50}">
      <formula1>$H$83:$H$86</formula1>
    </dataValidation>
    <dataValidation type="list" allowBlank="1" showInputMessage="1" showErrorMessage="1" sqref="M3:M80" xr:uid="{059D9570-90AB-4DAA-BC85-44E6BF7DF0AF}">
      <formula1>$H$89:$H$92</formula1>
    </dataValidation>
  </dataValidations>
  <pageMargins left="0.7" right="0.7" top="0.75" bottom="0.75" header="0.3" footer="0.3"/>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Q21"/>
  <sheetViews>
    <sheetView zoomScale="90" zoomScaleNormal="90" workbookViewId="0">
      <selection activeCell="B5" sqref="B5:D5"/>
    </sheetView>
  </sheetViews>
  <sheetFormatPr defaultColWidth="11.453125" defaultRowHeight="12.5" x14ac:dyDescent="0.25"/>
  <cols>
    <col min="1" max="1" width="11.453125" style="199" customWidth="1"/>
    <col min="2" max="2" width="13.26953125" style="199" customWidth="1"/>
    <col min="3" max="3" width="88" style="202" customWidth="1"/>
    <col min="4" max="4" width="30.54296875" style="199" customWidth="1"/>
    <col min="5" max="16384" width="11.453125" style="199"/>
  </cols>
  <sheetData>
    <row r="1" spans="1:17" s="200" customFormat="1" ht="13" x14ac:dyDescent="0.3">
      <c r="A1" s="31" t="s">
        <v>3401</v>
      </c>
      <c r="B1" s="32"/>
      <c r="C1" s="54"/>
      <c r="D1" s="32"/>
      <c r="E1" s="199"/>
      <c r="F1" s="199"/>
      <c r="G1" s="199"/>
      <c r="H1" s="199"/>
      <c r="I1" s="199"/>
      <c r="J1" s="199"/>
      <c r="K1" s="199"/>
      <c r="L1" s="199"/>
      <c r="M1" s="199"/>
      <c r="N1" s="199"/>
      <c r="O1" s="199"/>
      <c r="P1" s="199"/>
      <c r="Q1" s="199"/>
    </row>
    <row r="2" spans="1:17" s="201" customFormat="1" ht="12.75" customHeight="1" x14ac:dyDescent="0.25">
      <c r="A2" s="55" t="s">
        <v>3402</v>
      </c>
      <c r="B2" s="55" t="s">
        <v>3403</v>
      </c>
      <c r="C2" s="56" t="s">
        <v>3404</v>
      </c>
      <c r="D2" s="55" t="s">
        <v>3405</v>
      </c>
      <c r="E2" s="199"/>
      <c r="F2" s="199"/>
      <c r="G2" s="199"/>
      <c r="H2" s="199"/>
      <c r="I2" s="199"/>
      <c r="J2" s="199"/>
      <c r="K2" s="199"/>
      <c r="L2" s="199"/>
      <c r="M2" s="199"/>
      <c r="N2" s="199"/>
      <c r="O2" s="199"/>
      <c r="P2" s="199"/>
      <c r="Q2" s="199"/>
    </row>
    <row r="3" spans="1:17" s="200" customFormat="1" ht="27" customHeight="1" x14ac:dyDescent="0.25">
      <c r="A3" s="198">
        <v>1</v>
      </c>
      <c r="B3" s="229">
        <v>44834</v>
      </c>
      <c r="C3" s="197" t="s">
        <v>3406</v>
      </c>
      <c r="D3" s="261" t="s">
        <v>4434</v>
      </c>
      <c r="E3" s="199"/>
      <c r="F3" s="199"/>
      <c r="G3" s="199"/>
      <c r="H3" s="199"/>
      <c r="I3" s="199"/>
      <c r="J3" s="199"/>
      <c r="K3" s="199"/>
      <c r="L3" s="199"/>
      <c r="M3" s="199"/>
      <c r="N3" s="199"/>
      <c r="O3" s="199"/>
      <c r="P3" s="199"/>
      <c r="Q3" s="199"/>
    </row>
    <row r="4" spans="1:17" s="200" customFormat="1" ht="18" customHeight="1" x14ac:dyDescent="0.25">
      <c r="A4" s="228">
        <v>1.1000000000000001</v>
      </c>
      <c r="B4" s="229">
        <v>45174</v>
      </c>
      <c r="C4" s="197" t="s">
        <v>4433</v>
      </c>
      <c r="D4" s="261" t="s">
        <v>4434</v>
      </c>
      <c r="E4" s="199"/>
      <c r="F4" s="199"/>
      <c r="G4" s="199"/>
      <c r="H4" s="199"/>
      <c r="I4" s="199"/>
      <c r="J4" s="199"/>
      <c r="K4" s="199"/>
      <c r="L4" s="199"/>
      <c r="M4" s="199"/>
      <c r="N4" s="199"/>
      <c r="O4" s="199"/>
      <c r="P4" s="199"/>
      <c r="Q4" s="199"/>
    </row>
    <row r="5" spans="1:17" s="200" customFormat="1" ht="18" customHeight="1" x14ac:dyDescent="0.25">
      <c r="A5" s="228">
        <v>1.2</v>
      </c>
      <c r="B5" s="229">
        <v>45199</v>
      </c>
      <c r="C5" s="197" t="s">
        <v>4454</v>
      </c>
      <c r="D5" s="230" t="s">
        <v>4434</v>
      </c>
      <c r="E5" s="199"/>
      <c r="F5" s="199"/>
      <c r="G5" s="199"/>
      <c r="H5" s="199"/>
      <c r="I5" s="199"/>
      <c r="J5" s="199"/>
      <c r="K5" s="199"/>
      <c r="L5" s="199"/>
      <c r="M5" s="199"/>
      <c r="N5" s="199"/>
      <c r="O5" s="199"/>
      <c r="P5" s="199"/>
      <c r="Q5" s="199"/>
    </row>
    <row r="6" spans="1:17" s="200" customFormat="1" ht="18" customHeight="1" x14ac:dyDescent="0.25">
      <c r="A6" s="228"/>
      <c r="B6" s="229"/>
      <c r="C6" s="197"/>
      <c r="D6" s="230"/>
      <c r="E6" s="199"/>
      <c r="F6" s="199"/>
      <c r="G6" s="199"/>
      <c r="H6" s="199"/>
      <c r="I6" s="199"/>
      <c r="J6" s="199"/>
      <c r="K6" s="199"/>
      <c r="L6" s="199"/>
      <c r="M6" s="199"/>
      <c r="N6" s="199"/>
      <c r="O6" s="199"/>
      <c r="P6" s="199"/>
      <c r="Q6" s="199"/>
    </row>
    <row r="7" spans="1:17" s="200" customFormat="1" ht="18" customHeight="1" x14ac:dyDescent="0.25">
      <c r="A7" s="228"/>
      <c r="B7" s="229"/>
      <c r="C7" s="197"/>
      <c r="D7" s="230"/>
      <c r="E7" s="199"/>
      <c r="F7" s="199"/>
      <c r="G7" s="199"/>
      <c r="H7" s="199"/>
      <c r="I7" s="199"/>
      <c r="J7" s="199"/>
      <c r="K7" s="199"/>
      <c r="L7" s="199"/>
      <c r="M7" s="199"/>
      <c r="N7" s="199"/>
      <c r="O7" s="199"/>
      <c r="P7" s="199"/>
      <c r="Q7" s="199"/>
    </row>
    <row r="8" spans="1:17" s="200" customFormat="1" ht="18" customHeight="1" x14ac:dyDescent="0.25">
      <c r="A8" s="228"/>
      <c r="B8" s="229"/>
      <c r="C8" s="197"/>
      <c r="D8" s="230"/>
      <c r="E8" s="199"/>
      <c r="F8" s="199"/>
      <c r="G8" s="199"/>
      <c r="H8" s="199"/>
      <c r="I8" s="199"/>
      <c r="J8" s="199"/>
      <c r="K8" s="199"/>
      <c r="L8" s="199"/>
      <c r="M8" s="199"/>
      <c r="N8" s="199"/>
      <c r="O8" s="199"/>
      <c r="P8" s="199"/>
      <c r="Q8" s="199"/>
    </row>
    <row r="9" spans="1:17" s="200" customFormat="1" ht="18" customHeight="1" x14ac:dyDescent="0.25">
      <c r="A9" s="228"/>
      <c r="B9" s="229"/>
      <c r="C9" s="197"/>
      <c r="D9" s="230"/>
      <c r="E9" s="199"/>
      <c r="F9" s="199"/>
      <c r="G9" s="199"/>
      <c r="H9" s="199"/>
      <c r="I9" s="199"/>
      <c r="J9" s="199"/>
      <c r="K9" s="199"/>
      <c r="L9" s="199"/>
      <c r="M9" s="199"/>
      <c r="N9" s="199"/>
      <c r="O9" s="199"/>
      <c r="P9" s="199"/>
      <c r="Q9" s="199"/>
    </row>
    <row r="10" spans="1:17" s="200" customFormat="1" ht="18" customHeight="1" x14ac:dyDescent="0.25">
      <c r="A10" s="228"/>
      <c r="B10" s="229"/>
      <c r="C10" s="197"/>
      <c r="D10" s="230"/>
      <c r="E10" s="199"/>
      <c r="F10" s="199"/>
      <c r="G10" s="199"/>
      <c r="H10" s="199"/>
      <c r="I10" s="199"/>
      <c r="J10" s="199"/>
      <c r="K10" s="199"/>
      <c r="L10" s="199"/>
      <c r="M10" s="199"/>
      <c r="N10" s="199"/>
      <c r="O10" s="199"/>
      <c r="P10" s="199"/>
      <c r="Q10" s="199"/>
    </row>
    <row r="11" spans="1:17" s="200" customFormat="1" ht="18" customHeight="1" x14ac:dyDescent="0.25">
      <c r="A11" s="228"/>
      <c r="B11" s="229"/>
      <c r="C11" s="197"/>
      <c r="D11" s="230"/>
      <c r="E11" s="199"/>
      <c r="F11" s="199"/>
      <c r="G11" s="199"/>
      <c r="H11" s="199"/>
      <c r="I11" s="199"/>
      <c r="J11" s="199"/>
      <c r="K11" s="199"/>
      <c r="L11" s="199"/>
      <c r="M11" s="199"/>
      <c r="N11" s="199"/>
      <c r="O11" s="199"/>
      <c r="P11" s="199"/>
      <c r="Q11" s="199"/>
    </row>
    <row r="12" spans="1:17" s="200" customFormat="1" x14ac:dyDescent="0.25">
      <c r="A12" s="199"/>
      <c r="B12" s="199"/>
      <c r="C12" s="202"/>
      <c r="D12" s="199"/>
      <c r="E12" s="199"/>
      <c r="F12" s="199"/>
      <c r="G12" s="199"/>
      <c r="H12" s="199"/>
      <c r="I12" s="199"/>
      <c r="J12" s="199"/>
      <c r="K12" s="199"/>
      <c r="L12" s="199"/>
      <c r="M12" s="199"/>
      <c r="N12" s="199"/>
      <c r="O12" s="199"/>
      <c r="P12" s="199"/>
      <c r="Q12" s="199"/>
    </row>
    <row r="13" spans="1:17" s="200" customFormat="1" x14ac:dyDescent="0.25">
      <c r="A13" s="199"/>
      <c r="B13" s="199"/>
      <c r="C13" s="202"/>
      <c r="D13" s="199"/>
      <c r="E13" s="199"/>
      <c r="F13" s="199"/>
      <c r="G13" s="199"/>
      <c r="H13" s="199"/>
      <c r="I13" s="199"/>
      <c r="J13" s="199"/>
      <c r="K13" s="199"/>
      <c r="L13" s="199"/>
      <c r="M13" s="199"/>
      <c r="N13" s="199"/>
      <c r="O13" s="199"/>
      <c r="P13" s="199"/>
      <c r="Q13" s="199"/>
    </row>
    <row r="14" spans="1:17" s="200" customFormat="1" x14ac:dyDescent="0.25">
      <c r="A14" s="199"/>
      <c r="B14" s="199"/>
      <c r="C14" s="202"/>
      <c r="D14" s="199"/>
      <c r="E14" s="199"/>
      <c r="F14" s="199"/>
      <c r="G14" s="199"/>
      <c r="H14" s="199"/>
      <c r="I14" s="199"/>
      <c r="J14" s="199"/>
      <c r="K14" s="199"/>
      <c r="L14" s="199"/>
      <c r="M14" s="199"/>
      <c r="N14" s="199"/>
      <c r="O14" s="199"/>
      <c r="P14" s="199"/>
      <c r="Q14" s="199"/>
    </row>
    <row r="15" spans="1:17" s="200" customFormat="1" x14ac:dyDescent="0.25">
      <c r="A15" s="199"/>
      <c r="B15" s="199"/>
      <c r="C15" s="202"/>
      <c r="D15" s="199"/>
      <c r="E15" s="199"/>
      <c r="F15" s="199"/>
      <c r="G15" s="199"/>
      <c r="H15" s="199"/>
      <c r="I15" s="199"/>
      <c r="J15" s="199"/>
      <c r="K15" s="199"/>
      <c r="L15" s="199"/>
      <c r="M15" s="199"/>
      <c r="N15" s="199"/>
      <c r="O15" s="199"/>
      <c r="P15" s="199"/>
      <c r="Q15" s="199"/>
    </row>
    <row r="16" spans="1:17" s="200" customFormat="1" x14ac:dyDescent="0.25">
      <c r="A16" s="199"/>
      <c r="B16" s="199"/>
      <c r="C16" s="202"/>
      <c r="D16" s="199"/>
      <c r="E16" s="199"/>
      <c r="F16" s="199"/>
      <c r="G16" s="199"/>
      <c r="H16" s="199"/>
      <c r="I16" s="199"/>
      <c r="J16" s="199"/>
      <c r="K16" s="199"/>
      <c r="L16" s="199"/>
      <c r="M16" s="199"/>
      <c r="N16" s="199"/>
      <c r="O16" s="199"/>
      <c r="P16" s="199"/>
      <c r="Q16" s="199"/>
    </row>
    <row r="17" spans="1:17" s="200" customFormat="1" x14ac:dyDescent="0.25">
      <c r="A17" s="199"/>
      <c r="B17" s="199"/>
      <c r="C17" s="202"/>
      <c r="D17" s="199"/>
      <c r="E17" s="199"/>
      <c r="F17" s="199"/>
      <c r="G17" s="199"/>
      <c r="H17" s="199"/>
      <c r="I17" s="199"/>
      <c r="J17" s="199"/>
      <c r="K17" s="199"/>
      <c r="L17" s="199"/>
      <c r="M17" s="199"/>
      <c r="N17" s="199"/>
      <c r="O17" s="199"/>
      <c r="P17" s="199"/>
      <c r="Q17" s="199"/>
    </row>
    <row r="18" spans="1:17" s="200" customFormat="1" x14ac:dyDescent="0.25">
      <c r="A18" s="199"/>
      <c r="B18" s="199"/>
      <c r="C18" s="202"/>
      <c r="D18" s="199"/>
      <c r="E18" s="199"/>
      <c r="F18" s="199"/>
      <c r="G18" s="199"/>
      <c r="H18" s="199"/>
      <c r="I18" s="199"/>
      <c r="J18" s="199"/>
      <c r="K18" s="199"/>
      <c r="L18" s="199"/>
      <c r="M18" s="199"/>
      <c r="N18" s="199"/>
      <c r="O18" s="199"/>
      <c r="P18" s="199"/>
      <c r="Q18" s="199"/>
    </row>
    <row r="19" spans="1:17" s="200" customFormat="1" x14ac:dyDescent="0.25">
      <c r="A19" s="199"/>
      <c r="B19" s="199"/>
      <c r="C19" s="202"/>
      <c r="D19" s="199"/>
      <c r="E19" s="199"/>
      <c r="F19" s="199"/>
      <c r="G19" s="199"/>
      <c r="H19" s="199"/>
      <c r="I19" s="199"/>
      <c r="J19" s="199"/>
      <c r="K19" s="199"/>
      <c r="L19" s="199"/>
      <c r="M19" s="199"/>
      <c r="N19" s="199"/>
      <c r="O19" s="199"/>
      <c r="P19" s="199"/>
      <c r="Q19" s="199"/>
    </row>
    <row r="20" spans="1:17" s="200" customFormat="1" x14ac:dyDescent="0.25">
      <c r="A20" s="199"/>
      <c r="B20" s="199"/>
      <c r="C20" s="202"/>
      <c r="D20" s="199"/>
      <c r="E20" s="199"/>
      <c r="F20" s="199"/>
      <c r="G20" s="199"/>
      <c r="H20" s="199"/>
      <c r="I20" s="199"/>
      <c r="J20" s="199"/>
      <c r="K20" s="199"/>
      <c r="L20" s="199"/>
      <c r="M20" s="199"/>
      <c r="N20" s="199"/>
      <c r="O20" s="199"/>
      <c r="P20" s="199"/>
      <c r="Q20" s="199"/>
    </row>
    <row r="21" spans="1:17" s="200" customFormat="1" x14ac:dyDescent="0.25">
      <c r="A21" s="199"/>
      <c r="B21" s="199"/>
      <c r="C21" s="202"/>
      <c r="D21" s="199"/>
      <c r="E21" s="199"/>
      <c r="F21" s="199"/>
      <c r="G21" s="199"/>
      <c r="H21" s="199"/>
      <c r="I21" s="199"/>
      <c r="J21" s="199"/>
      <c r="K21" s="199"/>
      <c r="L21" s="199"/>
      <c r="M21" s="199"/>
      <c r="N21" s="199"/>
      <c r="O21" s="199"/>
      <c r="P21" s="199"/>
      <c r="Q21" s="19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2A7ED-0F03-4BAC-921E-1B28098696BF}">
  <sheetPr>
    <pageSetUpPr fitToPage="1"/>
  </sheetPr>
  <dimension ref="A1:D6"/>
  <sheetViews>
    <sheetView showGridLines="0" zoomScale="80" zoomScaleNormal="80" workbookViewId="0">
      <pane ySplit="1" topLeftCell="A2" activePane="bottomLeft" state="frozen"/>
      <selection pane="bottomLeft" activeCell="C4" sqref="C4"/>
    </sheetView>
  </sheetViews>
  <sheetFormatPr defaultColWidth="8.7265625" defaultRowHeight="12.5" x14ac:dyDescent="0.25"/>
  <cols>
    <col min="1" max="1" width="8.81640625" style="255" customWidth="1"/>
    <col min="2" max="2" width="18.54296875" style="255" customWidth="1"/>
    <col min="3" max="3" width="103.453125" style="255" customWidth="1"/>
    <col min="4" max="4" width="22.453125" style="255" customWidth="1"/>
    <col min="5" max="16384" width="8.7265625" style="255"/>
  </cols>
  <sheetData>
    <row r="1" spans="1:4" ht="13" x14ac:dyDescent="0.3">
      <c r="A1" s="253" t="s">
        <v>3401</v>
      </c>
      <c r="B1" s="254"/>
      <c r="C1" s="254"/>
      <c r="D1" s="254"/>
    </row>
    <row r="2" spans="1:4" ht="12.65" customHeight="1" x14ac:dyDescent="0.25">
      <c r="A2" s="256" t="s">
        <v>3402</v>
      </c>
      <c r="B2" s="256" t="s">
        <v>4424</v>
      </c>
      <c r="C2" s="256" t="s">
        <v>3404</v>
      </c>
      <c r="D2" s="256" t="s">
        <v>4425</v>
      </c>
    </row>
    <row r="3" spans="1:4" ht="54.65" customHeight="1" x14ac:dyDescent="0.25">
      <c r="A3" s="257">
        <v>1</v>
      </c>
      <c r="B3" s="260" t="s">
        <v>4429</v>
      </c>
      <c r="C3" s="197" t="s">
        <v>4427</v>
      </c>
      <c r="D3" s="259">
        <v>44834</v>
      </c>
    </row>
    <row r="4" spans="1:4" ht="54.65" customHeight="1" x14ac:dyDescent="0.25">
      <c r="A4" s="257">
        <v>1</v>
      </c>
      <c r="B4" s="260" t="s">
        <v>4430</v>
      </c>
      <c r="C4" s="197" t="s">
        <v>4426</v>
      </c>
      <c r="D4" s="259">
        <v>44834</v>
      </c>
    </row>
    <row r="5" spans="1:4" ht="54.65" customHeight="1" x14ac:dyDescent="0.25">
      <c r="A5" s="257">
        <v>1</v>
      </c>
      <c r="B5" s="260" t="s">
        <v>4431</v>
      </c>
      <c r="C5" s="197" t="s">
        <v>4428</v>
      </c>
      <c r="D5" s="259">
        <v>44834</v>
      </c>
    </row>
    <row r="6" spans="1:4" x14ac:dyDescent="0.25">
      <c r="A6" s="257"/>
      <c r="B6" s="258"/>
      <c r="C6" s="197"/>
      <c r="D6" s="259"/>
    </row>
  </sheetData>
  <sheetProtection sort="0" autoFilter="0"/>
  <autoFilter ref="A2:D5" xr:uid="{1BE2A7ED-0F03-4BAC-921E-1B28098696BF}"/>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U548"/>
  <sheetViews>
    <sheetView zoomScale="80" zoomScaleNormal="80" workbookViewId="0">
      <selection activeCell="D1" sqref="D1"/>
    </sheetView>
  </sheetViews>
  <sheetFormatPr defaultColWidth="9.1796875" defaultRowHeight="14.5" x14ac:dyDescent="0.35"/>
  <cols>
    <col min="1" max="1" width="10.54296875" style="172" customWidth="1"/>
    <col min="2" max="2" width="69.54296875" style="172" customWidth="1"/>
    <col min="3" max="3" width="9.26953125" style="172" customWidth="1"/>
    <col min="4" max="4" width="38" style="172" customWidth="1"/>
    <col min="5" max="21" width="9.1796875" style="207"/>
    <col min="22" max="16384" width="9.1796875" style="208"/>
  </cols>
  <sheetData>
    <row r="1" spans="1:4" x14ac:dyDescent="0.35">
      <c r="A1" s="235" t="s">
        <v>127</v>
      </c>
      <c r="B1" s="235" t="s">
        <v>120</v>
      </c>
      <c r="C1" s="235" t="s">
        <v>63</v>
      </c>
      <c r="D1" s="236">
        <v>45199</v>
      </c>
    </row>
    <row r="2" spans="1:4" ht="15.5" x14ac:dyDescent="0.35">
      <c r="A2" s="237" t="s">
        <v>3407</v>
      </c>
      <c r="B2" s="237" t="s">
        <v>3408</v>
      </c>
      <c r="C2" s="238">
        <v>6</v>
      </c>
    </row>
    <row r="3" spans="1:4" ht="15.5" x14ac:dyDescent="0.35">
      <c r="A3" s="237" t="s">
        <v>3409</v>
      </c>
      <c r="B3" s="237" t="s">
        <v>3410</v>
      </c>
      <c r="C3" s="238">
        <v>4</v>
      </c>
    </row>
    <row r="4" spans="1:4" ht="15.5" x14ac:dyDescent="0.35">
      <c r="A4" s="237" t="s">
        <v>3411</v>
      </c>
      <c r="B4" s="237" t="s">
        <v>3412</v>
      </c>
      <c r="C4" s="238">
        <v>1</v>
      </c>
    </row>
    <row r="5" spans="1:4" ht="15.5" x14ac:dyDescent="0.35">
      <c r="A5" s="237" t="s">
        <v>244</v>
      </c>
      <c r="B5" s="237" t="s">
        <v>3413</v>
      </c>
      <c r="C5" s="238">
        <v>2</v>
      </c>
    </row>
    <row r="6" spans="1:4" ht="15.5" x14ac:dyDescent="0.35">
      <c r="A6" s="237" t="s">
        <v>3414</v>
      </c>
      <c r="B6" s="237" t="s">
        <v>3415</v>
      </c>
      <c r="C6" s="238">
        <v>2</v>
      </c>
    </row>
    <row r="7" spans="1:4" ht="15.5" x14ac:dyDescent="0.35">
      <c r="A7" s="237" t="s">
        <v>3416</v>
      </c>
      <c r="B7" s="237" t="s">
        <v>3417</v>
      </c>
      <c r="C7" s="238">
        <v>4</v>
      </c>
    </row>
    <row r="8" spans="1:4" ht="15.5" x14ac:dyDescent="0.35">
      <c r="A8" s="237" t="s">
        <v>2299</v>
      </c>
      <c r="B8" s="237" t="s">
        <v>3418</v>
      </c>
      <c r="C8" s="238">
        <v>2</v>
      </c>
    </row>
    <row r="9" spans="1:4" ht="15.5" x14ac:dyDescent="0.35">
      <c r="A9" s="237" t="s">
        <v>3419</v>
      </c>
      <c r="B9" s="237" t="s">
        <v>3420</v>
      </c>
      <c r="C9" s="238">
        <v>5</v>
      </c>
    </row>
    <row r="10" spans="1:4" ht="15.5" x14ac:dyDescent="0.35">
      <c r="A10" s="237" t="s">
        <v>236</v>
      </c>
      <c r="B10" s="237" t="s">
        <v>3421</v>
      </c>
      <c r="C10" s="238">
        <v>5</v>
      </c>
    </row>
    <row r="11" spans="1:4" ht="15.5" x14ac:dyDescent="0.35">
      <c r="A11" s="237" t="s">
        <v>3422</v>
      </c>
      <c r="B11" s="237" t="s">
        <v>3423</v>
      </c>
      <c r="C11" s="238">
        <v>5</v>
      </c>
    </row>
    <row r="12" spans="1:4" ht="15.5" x14ac:dyDescent="0.35">
      <c r="A12" s="237" t="s">
        <v>321</v>
      </c>
      <c r="B12" s="237" t="s">
        <v>3424</v>
      </c>
      <c r="C12" s="238">
        <v>2</v>
      </c>
    </row>
    <row r="13" spans="1:4" ht="15.5" x14ac:dyDescent="0.35">
      <c r="A13" s="237" t="s">
        <v>226</v>
      </c>
      <c r="B13" s="237" t="s">
        <v>3425</v>
      </c>
      <c r="C13" s="238">
        <v>5</v>
      </c>
    </row>
    <row r="14" spans="1:4" ht="15.5" x14ac:dyDescent="0.35">
      <c r="A14" s="237" t="s">
        <v>3426</v>
      </c>
      <c r="B14" s="237" t="s">
        <v>3427</v>
      </c>
      <c r="C14" s="238">
        <v>4</v>
      </c>
    </row>
    <row r="15" spans="1:4" ht="15.5" x14ac:dyDescent="0.35">
      <c r="A15" s="237" t="s">
        <v>3428</v>
      </c>
      <c r="B15" s="237" t="s">
        <v>3429</v>
      </c>
      <c r="C15" s="238">
        <v>4</v>
      </c>
    </row>
    <row r="16" spans="1:4" ht="15.5" x14ac:dyDescent="0.35">
      <c r="A16" s="237" t="s">
        <v>3430</v>
      </c>
      <c r="B16" s="237" t="s">
        <v>3431</v>
      </c>
      <c r="C16" s="238">
        <v>1</v>
      </c>
    </row>
    <row r="17" spans="1:3" ht="15.5" x14ac:dyDescent="0.35">
      <c r="A17" s="237" t="s">
        <v>218</v>
      </c>
      <c r="B17" s="237" t="s">
        <v>3432</v>
      </c>
      <c r="C17" s="238">
        <v>5</v>
      </c>
    </row>
    <row r="18" spans="1:3" ht="15.5" x14ac:dyDescent="0.35">
      <c r="A18" s="237" t="s">
        <v>3433</v>
      </c>
      <c r="B18" s="237" t="s">
        <v>3434</v>
      </c>
      <c r="C18" s="238">
        <v>8</v>
      </c>
    </row>
    <row r="19" spans="1:3" ht="15.5" x14ac:dyDescent="0.35">
      <c r="A19" s="237" t="s">
        <v>3435</v>
      </c>
      <c r="B19" s="237" t="s">
        <v>3436</v>
      </c>
      <c r="C19" s="238">
        <v>1</v>
      </c>
    </row>
    <row r="20" spans="1:3" ht="15.5" x14ac:dyDescent="0.35">
      <c r="A20" s="237" t="s">
        <v>3437</v>
      </c>
      <c r="B20" s="237" t="s">
        <v>3438</v>
      </c>
      <c r="C20" s="238">
        <v>8</v>
      </c>
    </row>
    <row r="21" spans="1:3" ht="15.5" x14ac:dyDescent="0.35">
      <c r="A21" s="237" t="s">
        <v>3439</v>
      </c>
      <c r="B21" s="237" t="s">
        <v>3440</v>
      </c>
      <c r="C21" s="238">
        <v>6</v>
      </c>
    </row>
    <row r="22" spans="1:3" ht="15.5" x14ac:dyDescent="0.35">
      <c r="A22" s="237" t="s">
        <v>180</v>
      </c>
      <c r="B22" s="237" t="s">
        <v>3441</v>
      </c>
      <c r="C22" s="238">
        <v>7</v>
      </c>
    </row>
    <row r="23" spans="1:3" ht="15.5" x14ac:dyDescent="0.35">
      <c r="A23" s="237" t="s">
        <v>3442</v>
      </c>
      <c r="B23" s="237" t="s">
        <v>3443</v>
      </c>
      <c r="C23" s="238">
        <v>7</v>
      </c>
    </row>
    <row r="24" spans="1:3" ht="15.5" x14ac:dyDescent="0.35">
      <c r="A24" s="237" t="s">
        <v>3444</v>
      </c>
      <c r="B24" s="237" t="s">
        <v>3445</v>
      </c>
      <c r="C24" s="238">
        <v>7</v>
      </c>
    </row>
    <row r="25" spans="1:3" ht="15.5" x14ac:dyDescent="0.35">
      <c r="A25" s="237" t="s">
        <v>3446</v>
      </c>
      <c r="B25" s="237" t="s">
        <v>3447</v>
      </c>
      <c r="C25" s="238">
        <v>5</v>
      </c>
    </row>
    <row r="26" spans="1:3" ht="15.5" x14ac:dyDescent="0.35">
      <c r="A26" s="237" t="s">
        <v>3448</v>
      </c>
      <c r="B26" s="237" t="s">
        <v>3449</v>
      </c>
      <c r="C26" s="238">
        <v>5</v>
      </c>
    </row>
    <row r="27" spans="1:3" ht="15.5" x14ac:dyDescent="0.35">
      <c r="A27" s="237" t="s">
        <v>3450</v>
      </c>
      <c r="B27" s="237" t="s">
        <v>3451</v>
      </c>
      <c r="C27" s="238">
        <v>5</v>
      </c>
    </row>
    <row r="28" spans="1:3" ht="15.5" x14ac:dyDescent="0.35">
      <c r="A28" s="237" t="s">
        <v>3452</v>
      </c>
      <c r="B28" s="237" t="s">
        <v>3453</v>
      </c>
      <c r="C28" s="238">
        <v>6</v>
      </c>
    </row>
    <row r="29" spans="1:3" ht="15.5" x14ac:dyDescent="0.35">
      <c r="A29" s="237" t="s">
        <v>3454</v>
      </c>
      <c r="B29" s="237" t="s">
        <v>3455</v>
      </c>
      <c r="C29" s="238">
        <v>6</v>
      </c>
    </row>
    <row r="30" spans="1:3" ht="15.5" x14ac:dyDescent="0.35">
      <c r="A30" s="237" t="s">
        <v>3456</v>
      </c>
      <c r="B30" s="237" t="s">
        <v>3457</v>
      </c>
      <c r="C30" s="238">
        <v>4</v>
      </c>
    </row>
    <row r="31" spans="1:3" ht="15.5" x14ac:dyDescent="0.35">
      <c r="A31" s="237" t="s">
        <v>172</v>
      </c>
      <c r="B31" s="237" t="s">
        <v>3458</v>
      </c>
      <c r="C31" s="238">
        <v>7</v>
      </c>
    </row>
    <row r="32" spans="1:3" ht="15.5" x14ac:dyDescent="0.35">
      <c r="A32" s="237" t="s">
        <v>3459</v>
      </c>
      <c r="B32" s="237" t="s">
        <v>3460</v>
      </c>
      <c r="C32" s="238">
        <v>5</v>
      </c>
    </row>
    <row r="33" spans="1:3" ht="15.5" x14ac:dyDescent="0.35">
      <c r="A33" s="237" t="s">
        <v>767</v>
      </c>
      <c r="B33" s="237" t="s">
        <v>3461</v>
      </c>
      <c r="C33" s="238">
        <v>5</v>
      </c>
    </row>
    <row r="34" spans="1:3" ht="15.5" x14ac:dyDescent="0.35">
      <c r="A34" s="237" t="s">
        <v>3462</v>
      </c>
      <c r="B34" s="237" t="s">
        <v>3463</v>
      </c>
      <c r="C34" s="238">
        <v>8</v>
      </c>
    </row>
    <row r="35" spans="1:3" ht="15.5" x14ac:dyDescent="0.35">
      <c r="A35" s="237" t="s">
        <v>3464</v>
      </c>
      <c r="B35" s="237" t="s">
        <v>3465</v>
      </c>
      <c r="C35" s="238">
        <v>1</v>
      </c>
    </row>
    <row r="36" spans="1:3" ht="15.5" x14ac:dyDescent="0.35">
      <c r="A36" s="237" t="s">
        <v>369</v>
      </c>
      <c r="B36" s="237" t="s">
        <v>3466</v>
      </c>
      <c r="C36" s="238">
        <v>5</v>
      </c>
    </row>
    <row r="37" spans="1:3" ht="15.5" x14ac:dyDescent="0.35">
      <c r="A37" s="237" t="s">
        <v>3467</v>
      </c>
      <c r="B37" s="237" t="s">
        <v>3468</v>
      </c>
      <c r="C37" s="238">
        <v>8</v>
      </c>
    </row>
    <row r="38" spans="1:3" ht="15.5" x14ac:dyDescent="0.35">
      <c r="A38" s="237" t="s">
        <v>3469</v>
      </c>
      <c r="B38" s="237" t="s">
        <v>3470</v>
      </c>
      <c r="C38" s="238">
        <v>5</v>
      </c>
    </row>
    <row r="39" spans="1:3" ht="15.5" x14ac:dyDescent="0.35">
      <c r="A39" s="237" t="s">
        <v>156</v>
      </c>
      <c r="B39" s="237" t="s">
        <v>3471</v>
      </c>
      <c r="C39" s="238">
        <v>5</v>
      </c>
    </row>
    <row r="40" spans="1:3" ht="15.5" x14ac:dyDescent="0.35">
      <c r="A40" s="237" t="s">
        <v>3472</v>
      </c>
      <c r="B40" s="237" t="s">
        <v>3473</v>
      </c>
      <c r="C40" s="238">
        <v>2</v>
      </c>
    </row>
    <row r="41" spans="1:3" ht="15.5" x14ac:dyDescent="0.35">
      <c r="A41" s="237" t="s">
        <v>3474</v>
      </c>
      <c r="B41" s="237" t="s">
        <v>3475</v>
      </c>
      <c r="C41" s="238">
        <v>4</v>
      </c>
    </row>
    <row r="42" spans="1:3" ht="15.5" x14ac:dyDescent="0.35">
      <c r="A42" s="237" t="s">
        <v>3476</v>
      </c>
      <c r="B42" s="237" t="s">
        <v>3477</v>
      </c>
      <c r="C42" s="238">
        <v>5</v>
      </c>
    </row>
    <row r="43" spans="1:3" ht="15.5" x14ac:dyDescent="0.35">
      <c r="A43" s="237" t="s">
        <v>3478</v>
      </c>
      <c r="B43" s="237" t="s">
        <v>3479</v>
      </c>
      <c r="C43" s="238">
        <v>5</v>
      </c>
    </row>
    <row r="44" spans="1:3" ht="15.5" x14ac:dyDescent="0.35">
      <c r="A44" s="237" t="s">
        <v>2610</v>
      </c>
      <c r="B44" s="237" t="s">
        <v>3480</v>
      </c>
      <c r="C44" s="238">
        <v>6</v>
      </c>
    </row>
    <row r="45" spans="1:3" ht="15.5" x14ac:dyDescent="0.35">
      <c r="A45" s="237" t="s">
        <v>3481</v>
      </c>
      <c r="B45" s="237" t="s">
        <v>3482</v>
      </c>
      <c r="C45" s="238">
        <v>5</v>
      </c>
    </row>
    <row r="46" spans="1:3" ht="15.5" x14ac:dyDescent="0.35">
      <c r="A46" s="237" t="s">
        <v>3483</v>
      </c>
      <c r="B46" s="237" t="s">
        <v>3484</v>
      </c>
      <c r="C46" s="238">
        <v>4</v>
      </c>
    </row>
    <row r="47" spans="1:3" ht="15.5" x14ac:dyDescent="0.35">
      <c r="A47" s="237" t="s">
        <v>3485</v>
      </c>
      <c r="B47" s="237" t="s">
        <v>3486</v>
      </c>
      <c r="C47" s="238">
        <v>5</v>
      </c>
    </row>
    <row r="48" spans="1:3" ht="15.5" x14ac:dyDescent="0.35">
      <c r="A48" s="237" t="s">
        <v>3487</v>
      </c>
      <c r="B48" s="237" t="s">
        <v>3488</v>
      </c>
      <c r="C48" s="238">
        <v>6</v>
      </c>
    </row>
    <row r="49" spans="1:3" ht="15.5" x14ac:dyDescent="0.35">
      <c r="A49" s="237" t="s">
        <v>3489</v>
      </c>
      <c r="B49" s="237" t="s">
        <v>3490</v>
      </c>
      <c r="C49" s="238">
        <v>7</v>
      </c>
    </row>
    <row r="50" spans="1:3" ht="15.5" x14ac:dyDescent="0.35">
      <c r="A50" s="237" t="s">
        <v>3491</v>
      </c>
      <c r="B50" s="237" t="s">
        <v>3492</v>
      </c>
      <c r="C50" s="238">
        <v>3</v>
      </c>
    </row>
    <row r="51" spans="1:3" ht="15.5" x14ac:dyDescent="0.35">
      <c r="A51" s="237" t="s">
        <v>3493</v>
      </c>
      <c r="B51" s="237" t="s">
        <v>3494</v>
      </c>
      <c r="C51" s="238">
        <v>6</v>
      </c>
    </row>
    <row r="52" spans="1:3" ht="15.5" x14ac:dyDescent="0.35">
      <c r="A52" s="237" t="s">
        <v>3495</v>
      </c>
      <c r="B52" s="237" t="s">
        <v>3496</v>
      </c>
      <c r="C52" s="238">
        <v>4</v>
      </c>
    </row>
    <row r="53" spans="1:3" ht="15.5" x14ac:dyDescent="0.35">
      <c r="A53" s="237" t="s">
        <v>3497</v>
      </c>
      <c r="B53" s="237" t="s">
        <v>3498</v>
      </c>
      <c r="C53" s="238">
        <v>5</v>
      </c>
    </row>
    <row r="54" spans="1:3" ht="15.5" x14ac:dyDescent="0.35">
      <c r="A54" s="237" t="s">
        <v>3499</v>
      </c>
      <c r="B54" s="237" t="s">
        <v>3500</v>
      </c>
      <c r="C54" s="238">
        <v>2</v>
      </c>
    </row>
    <row r="55" spans="1:3" ht="15.5" x14ac:dyDescent="0.35">
      <c r="A55" s="237" t="s">
        <v>3501</v>
      </c>
      <c r="B55" s="237" t="s">
        <v>3502</v>
      </c>
      <c r="C55" s="238">
        <v>2</v>
      </c>
    </row>
    <row r="56" spans="1:3" ht="15.5" x14ac:dyDescent="0.35">
      <c r="A56" s="237" t="s">
        <v>3503</v>
      </c>
      <c r="B56" s="237" t="s">
        <v>3504</v>
      </c>
      <c r="C56" s="238">
        <v>5</v>
      </c>
    </row>
    <row r="57" spans="1:3" ht="15.5" x14ac:dyDescent="0.35">
      <c r="A57" s="237" t="s">
        <v>3505</v>
      </c>
      <c r="B57" s="237" t="s">
        <v>3506</v>
      </c>
      <c r="C57" s="238">
        <v>5</v>
      </c>
    </row>
    <row r="58" spans="1:3" ht="31" x14ac:dyDescent="0.35">
      <c r="A58" s="237" t="s">
        <v>3507</v>
      </c>
      <c r="B58" s="237" t="s">
        <v>3508</v>
      </c>
      <c r="C58" s="238">
        <v>5</v>
      </c>
    </row>
    <row r="59" spans="1:3" ht="15.5" x14ac:dyDescent="0.35">
      <c r="A59" s="237" t="s">
        <v>3509</v>
      </c>
      <c r="B59" s="237" t="s">
        <v>3510</v>
      </c>
      <c r="C59" s="238">
        <v>5</v>
      </c>
    </row>
    <row r="60" spans="1:3" ht="15.5" x14ac:dyDescent="0.35">
      <c r="A60" s="237" t="s">
        <v>3511</v>
      </c>
      <c r="B60" s="237" t="s">
        <v>3512</v>
      </c>
      <c r="C60" s="238">
        <v>3</v>
      </c>
    </row>
    <row r="61" spans="1:3" ht="15.5" x14ac:dyDescent="0.35">
      <c r="A61" s="237" t="s">
        <v>3513</v>
      </c>
      <c r="B61" s="237" t="s">
        <v>3514</v>
      </c>
      <c r="C61" s="238">
        <v>6</v>
      </c>
    </row>
    <row r="62" spans="1:3" ht="15.5" x14ac:dyDescent="0.35">
      <c r="A62" s="237" t="s">
        <v>3515</v>
      </c>
      <c r="B62" s="237" t="s">
        <v>3516</v>
      </c>
      <c r="C62" s="238">
        <v>3</v>
      </c>
    </row>
    <row r="63" spans="1:3" ht="15.5" x14ac:dyDescent="0.35">
      <c r="A63" s="237" t="s">
        <v>3517</v>
      </c>
      <c r="B63" s="237" t="s">
        <v>3518</v>
      </c>
      <c r="C63" s="238">
        <v>4</v>
      </c>
    </row>
    <row r="64" spans="1:3" ht="31" x14ac:dyDescent="0.35">
      <c r="A64" s="237" t="s">
        <v>3519</v>
      </c>
      <c r="B64" s="237" t="s">
        <v>3520</v>
      </c>
      <c r="C64" s="238">
        <v>3</v>
      </c>
    </row>
    <row r="65" spans="1:3" ht="15.5" x14ac:dyDescent="0.35">
      <c r="A65" s="237" t="s">
        <v>3521</v>
      </c>
      <c r="B65" s="237" t="s">
        <v>3522</v>
      </c>
      <c r="C65" s="238">
        <v>3</v>
      </c>
    </row>
    <row r="66" spans="1:3" ht="31" x14ac:dyDescent="0.35">
      <c r="A66" s="237" t="s">
        <v>3523</v>
      </c>
      <c r="B66" s="237" t="s">
        <v>3524</v>
      </c>
      <c r="C66" s="238">
        <v>6</v>
      </c>
    </row>
    <row r="67" spans="1:3" ht="15.5" x14ac:dyDescent="0.35">
      <c r="A67" s="237" t="s">
        <v>3525</v>
      </c>
      <c r="B67" s="237" t="s">
        <v>3526</v>
      </c>
      <c r="C67" s="238">
        <v>6</v>
      </c>
    </row>
    <row r="68" spans="1:3" ht="31" x14ac:dyDescent="0.35">
      <c r="A68" s="237" t="s">
        <v>3527</v>
      </c>
      <c r="B68" s="237" t="s">
        <v>3528</v>
      </c>
      <c r="C68" s="238">
        <v>5</v>
      </c>
    </row>
    <row r="69" spans="1:3" ht="15.5" x14ac:dyDescent="0.35">
      <c r="A69" s="237" t="s">
        <v>3529</v>
      </c>
      <c r="B69" s="237" t="s">
        <v>3530</v>
      </c>
      <c r="C69" s="238">
        <v>3</v>
      </c>
    </row>
    <row r="70" spans="1:3" ht="15.5" x14ac:dyDescent="0.35">
      <c r="A70" s="237" t="s">
        <v>3531</v>
      </c>
      <c r="B70" s="237" t="s">
        <v>3424</v>
      </c>
      <c r="C70" s="238">
        <v>2</v>
      </c>
    </row>
    <row r="71" spans="1:3" ht="15.5" x14ac:dyDescent="0.35">
      <c r="A71" s="237" t="s">
        <v>3532</v>
      </c>
      <c r="B71" s="237" t="s">
        <v>3533</v>
      </c>
      <c r="C71" s="238">
        <v>3</v>
      </c>
    </row>
    <row r="72" spans="1:3" ht="15.5" x14ac:dyDescent="0.35">
      <c r="A72" s="237" t="s">
        <v>3534</v>
      </c>
      <c r="B72" s="237" t="s">
        <v>3535</v>
      </c>
      <c r="C72" s="238">
        <v>3</v>
      </c>
    </row>
    <row r="73" spans="1:3" ht="15.5" x14ac:dyDescent="0.35">
      <c r="A73" s="237" t="s">
        <v>3536</v>
      </c>
      <c r="B73" s="237" t="s">
        <v>3537</v>
      </c>
      <c r="C73" s="238">
        <v>3</v>
      </c>
    </row>
    <row r="74" spans="1:3" ht="15.5" x14ac:dyDescent="0.35">
      <c r="A74" s="237" t="s">
        <v>1907</v>
      </c>
      <c r="B74" s="237" t="s">
        <v>3538</v>
      </c>
      <c r="C74" s="238">
        <v>5</v>
      </c>
    </row>
    <row r="75" spans="1:3" ht="15.5" x14ac:dyDescent="0.35">
      <c r="A75" s="237" t="s">
        <v>3539</v>
      </c>
      <c r="B75" s="237" t="s">
        <v>3540</v>
      </c>
      <c r="C75" s="238">
        <v>3</v>
      </c>
    </row>
    <row r="76" spans="1:3" ht="15.5" x14ac:dyDescent="0.35">
      <c r="A76" s="237" t="s">
        <v>3541</v>
      </c>
      <c r="B76" s="237" t="s">
        <v>3542</v>
      </c>
      <c r="C76" s="238">
        <v>6</v>
      </c>
    </row>
    <row r="77" spans="1:3" ht="15.5" x14ac:dyDescent="0.35">
      <c r="A77" s="237" t="s">
        <v>3543</v>
      </c>
      <c r="B77" s="237" t="s">
        <v>3544</v>
      </c>
      <c r="C77" s="238">
        <v>5</v>
      </c>
    </row>
    <row r="78" spans="1:3" ht="15.5" x14ac:dyDescent="0.35">
      <c r="A78" s="237" t="s">
        <v>1945</v>
      </c>
      <c r="B78" s="237" t="s">
        <v>3545</v>
      </c>
      <c r="C78" s="238">
        <v>4</v>
      </c>
    </row>
    <row r="79" spans="1:3" ht="15.5" x14ac:dyDescent="0.35">
      <c r="A79" s="237" t="s">
        <v>3546</v>
      </c>
      <c r="B79" s="237" t="s">
        <v>3547</v>
      </c>
      <c r="C79" s="238">
        <v>4</v>
      </c>
    </row>
    <row r="80" spans="1:3" ht="15.5" x14ac:dyDescent="0.35">
      <c r="A80" s="237" t="s">
        <v>3548</v>
      </c>
      <c r="B80" s="237" t="s">
        <v>3549</v>
      </c>
      <c r="C80" s="238">
        <v>4</v>
      </c>
    </row>
    <row r="81" spans="1:3" ht="15.5" x14ac:dyDescent="0.35">
      <c r="A81" s="237" t="s">
        <v>3550</v>
      </c>
      <c r="B81" s="237" t="s">
        <v>3551</v>
      </c>
      <c r="C81" s="238">
        <v>7</v>
      </c>
    </row>
    <row r="82" spans="1:3" ht="15.5" x14ac:dyDescent="0.35">
      <c r="A82" s="237" t="s">
        <v>2377</v>
      </c>
      <c r="B82" s="237" t="s">
        <v>3552</v>
      </c>
      <c r="C82" s="238">
        <v>6</v>
      </c>
    </row>
    <row r="83" spans="1:3" ht="15.5" x14ac:dyDescent="0.35">
      <c r="A83" s="237" t="s">
        <v>3553</v>
      </c>
      <c r="B83" s="237" t="s">
        <v>3554</v>
      </c>
      <c r="C83" s="238">
        <v>5</v>
      </c>
    </row>
    <row r="84" spans="1:3" ht="15.5" x14ac:dyDescent="0.35">
      <c r="A84" s="237" t="s">
        <v>3555</v>
      </c>
      <c r="B84" s="237" t="s">
        <v>3556</v>
      </c>
      <c r="C84" s="238">
        <v>3</v>
      </c>
    </row>
    <row r="85" spans="1:3" ht="15.5" x14ac:dyDescent="0.35">
      <c r="A85" s="237" t="s">
        <v>3557</v>
      </c>
      <c r="B85" s="237" t="s">
        <v>3558</v>
      </c>
      <c r="C85" s="238">
        <v>5</v>
      </c>
    </row>
    <row r="86" spans="1:3" ht="15.5" x14ac:dyDescent="0.35">
      <c r="A86" s="237" t="s">
        <v>3559</v>
      </c>
      <c r="B86" s="237" t="s">
        <v>3560</v>
      </c>
      <c r="C86" s="238">
        <v>4</v>
      </c>
    </row>
    <row r="87" spans="1:3" ht="15.5" x14ac:dyDescent="0.35">
      <c r="A87" s="237" t="s">
        <v>313</v>
      </c>
      <c r="B87" s="237" t="s">
        <v>3561</v>
      </c>
      <c r="C87" s="238">
        <v>2</v>
      </c>
    </row>
    <row r="88" spans="1:3" ht="15.5" x14ac:dyDescent="0.35">
      <c r="A88" s="237" t="s">
        <v>3562</v>
      </c>
      <c r="B88" s="237" t="s">
        <v>3563</v>
      </c>
      <c r="C88" s="238">
        <v>4</v>
      </c>
    </row>
    <row r="89" spans="1:3" ht="15.5" x14ac:dyDescent="0.35">
      <c r="A89" s="237" t="s">
        <v>3564</v>
      </c>
      <c r="B89" s="237" t="s">
        <v>3565</v>
      </c>
      <c r="C89" s="238">
        <v>4</v>
      </c>
    </row>
    <row r="90" spans="1:3" ht="15.5" x14ac:dyDescent="0.35">
      <c r="A90" s="237" t="s">
        <v>276</v>
      </c>
      <c r="B90" s="237" t="s">
        <v>3566</v>
      </c>
      <c r="C90" s="238">
        <v>4</v>
      </c>
    </row>
    <row r="91" spans="1:3" ht="15.5" x14ac:dyDescent="0.35">
      <c r="A91" s="237" t="s">
        <v>3567</v>
      </c>
      <c r="B91" s="237" t="s">
        <v>3424</v>
      </c>
      <c r="C91" s="238">
        <v>2</v>
      </c>
    </row>
    <row r="92" spans="1:3" ht="15.5" x14ac:dyDescent="0.35">
      <c r="A92" s="237" t="s">
        <v>268</v>
      </c>
      <c r="B92" s="237" t="s">
        <v>3568</v>
      </c>
      <c r="C92" s="238">
        <v>3</v>
      </c>
    </row>
    <row r="93" spans="1:3" ht="15.5" x14ac:dyDescent="0.35">
      <c r="A93" s="237" t="s">
        <v>3569</v>
      </c>
      <c r="B93" s="237" t="s">
        <v>3570</v>
      </c>
      <c r="C93" s="238">
        <v>6</v>
      </c>
    </row>
    <row r="94" spans="1:3" ht="15.5" x14ac:dyDescent="0.35">
      <c r="A94" s="237" t="s">
        <v>3571</v>
      </c>
      <c r="B94" s="237" t="s">
        <v>3572</v>
      </c>
      <c r="C94" s="238">
        <v>3</v>
      </c>
    </row>
    <row r="95" spans="1:3" ht="15.5" x14ac:dyDescent="0.35">
      <c r="A95" s="237" t="s">
        <v>3573</v>
      </c>
      <c r="B95" s="237" t="s">
        <v>3574</v>
      </c>
      <c r="C95" s="238">
        <v>6</v>
      </c>
    </row>
    <row r="96" spans="1:3" ht="15.5" x14ac:dyDescent="0.35">
      <c r="A96" s="237" t="s">
        <v>3575</v>
      </c>
      <c r="B96" s="237" t="s">
        <v>3576</v>
      </c>
      <c r="C96" s="238">
        <v>5</v>
      </c>
    </row>
    <row r="97" spans="1:3" ht="15.5" x14ac:dyDescent="0.35">
      <c r="A97" s="237" t="s">
        <v>3577</v>
      </c>
      <c r="B97" s="237" t="s">
        <v>3578</v>
      </c>
      <c r="C97" s="238">
        <v>5</v>
      </c>
    </row>
    <row r="98" spans="1:3" ht="15.5" x14ac:dyDescent="0.35">
      <c r="A98" s="237" t="s">
        <v>395</v>
      </c>
      <c r="B98" s="237" t="s">
        <v>3579</v>
      </c>
      <c r="C98" s="238">
        <v>5</v>
      </c>
    </row>
    <row r="99" spans="1:3" ht="15.5" x14ac:dyDescent="0.35">
      <c r="A99" s="237" t="s">
        <v>3580</v>
      </c>
      <c r="B99" s="237" t="s">
        <v>3581</v>
      </c>
      <c r="C99" s="238">
        <v>3</v>
      </c>
    </row>
    <row r="100" spans="1:3" ht="15.5" x14ac:dyDescent="0.35">
      <c r="A100" s="237" t="s">
        <v>3582</v>
      </c>
      <c r="B100" s="237" t="s">
        <v>3583</v>
      </c>
      <c r="C100" s="238">
        <v>5</v>
      </c>
    </row>
    <row r="101" spans="1:3" ht="15.5" x14ac:dyDescent="0.35">
      <c r="A101" s="237" t="s">
        <v>3584</v>
      </c>
      <c r="B101" s="237" t="s">
        <v>3585</v>
      </c>
      <c r="C101" s="238">
        <v>2</v>
      </c>
    </row>
    <row r="102" spans="1:3" ht="15.5" x14ac:dyDescent="0.35">
      <c r="A102" s="237" t="s">
        <v>3586</v>
      </c>
      <c r="B102" s="237" t="s">
        <v>3587</v>
      </c>
      <c r="C102" s="238">
        <v>5</v>
      </c>
    </row>
    <row r="103" spans="1:3" ht="15.5" x14ac:dyDescent="0.35">
      <c r="A103" s="237" t="s">
        <v>2365</v>
      </c>
      <c r="B103" s="237" t="s">
        <v>3588</v>
      </c>
      <c r="C103" s="238">
        <v>4</v>
      </c>
    </row>
    <row r="104" spans="1:3" ht="15.5" x14ac:dyDescent="0.35">
      <c r="A104" s="237" t="s">
        <v>3589</v>
      </c>
      <c r="B104" s="237" t="s">
        <v>3590</v>
      </c>
      <c r="C104" s="238">
        <v>2</v>
      </c>
    </row>
    <row r="105" spans="1:3" ht="15.5" x14ac:dyDescent="0.35">
      <c r="A105" s="237" t="s">
        <v>3591</v>
      </c>
      <c r="B105" s="237" t="s">
        <v>3592</v>
      </c>
      <c r="C105" s="238">
        <v>2</v>
      </c>
    </row>
    <row r="106" spans="1:3" ht="15.5" x14ac:dyDescent="0.35">
      <c r="A106" s="237" t="s">
        <v>466</v>
      </c>
      <c r="B106" s="237" t="s">
        <v>3593</v>
      </c>
      <c r="C106" s="238">
        <v>4</v>
      </c>
    </row>
    <row r="107" spans="1:3" ht="31" x14ac:dyDescent="0.35">
      <c r="A107" s="237" t="s">
        <v>3594</v>
      </c>
      <c r="B107" s="237" t="s">
        <v>3595</v>
      </c>
      <c r="C107" s="238">
        <v>5</v>
      </c>
    </row>
    <row r="108" spans="1:3" ht="15.5" x14ac:dyDescent="0.35">
      <c r="A108" s="237" t="s">
        <v>3596</v>
      </c>
      <c r="B108" s="237" t="s">
        <v>3597</v>
      </c>
      <c r="C108" s="238">
        <v>4</v>
      </c>
    </row>
    <row r="109" spans="1:3" ht="15.5" x14ac:dyDescent="0.35">
      <c r="A109" s="237" t="s">
        <v>3598</v>
      </c>
      <c r="B109" s="237" t="s">
        <v>3599</v>
      </c>
      <c r="C109" s="238">
        <v>4</v>
      </c>
    </row>
    <row r="110" spans="1:3" ht="15.5" x14ac:dyDescent="0.35">
      <c r="A110" s="237" t="s">
        <v>3600</v>
      </c>
      <c r="B110" s="237" t="s">
        <v>3424</v>
      </c>
      <c r="C110" s="238">
        <v>2</v>
      </c>
    </row>
    <row r="111" spans="1:3" ht="15.5" x14ac:dyDescent="0.35">
      <c r="A111" s="237" t="s">
        <v>3601</v>
      </c>
      <c r="B111" s="237" t="s">
        <v>3602</v>
      </c>
      <c r="C111" s="238">
        <v>4</v>
      </c>
    </row>
    <row r="112" spans="1:3" ht="15.5" x14ac:dyDescent="0.35">
      <c r="A112" s="237" t="s">
        <v>3603</v>
      </c>
      <c r="B112" s="237" t="s">
        <v>3604</v>
      </c>
      <c r="C112" s="238">
        <v>5</v>
      </c>
    </row>
    <row r="113" spans="1:3" ht="15.5" x14ac:dyDescent="0.35">
      <c r="A113" s="237" t="s">
        <v>3605</v>
      </c>
      <c r="B113" s="237" t="s">
        <v>3606</v>
      </c>
      <c r="C113" s="238">
        <v>2</v>
      </c>
    </row>
    <row r="114" spans="1:3" ht="15.5" x14ac:dyDescent="0.35">
      <c r="A114" s="237" t="s">
        <v>3607</v>
      </c>
      <c r="B114" s="237" t="s">
        <v>3608</v>
      </c>
      <c r="C114" s="238">
        <v>5</v>
      </c>
    </row>
    <row r="115" spans="1:3" ht="15.5" x14ac:dyDescent="0.35">
      <c r="A115" s="237" t="s">
        <v>3609</v>
      </c>
      <c r="B115" s="237" t="s">
        <v>3610</v>
      </c>
      <c r="C115" s="238">
        <v>6</v>
      </c>
    </row>
    <row r="116" spans="1:3" ht="15.5" x14ac:dyDescent="0.35">
      <c r="A116" s="237" t="s">
        <v>3611</v>
      </c>
      <c r="B116" s="237" t="s">
        <v>3612</v>
      </c>
      <c r="C116" s="238">
        <v>4</v>
      </c>
    </row>
    <row r="117" spans="1:3" ht="15.5" x14ac:dyDescent="0.35">
      <c r="A117" s="237" t="s">
        <v>3613</v>
      </c>
      <c r="B117" s="237" t="s">
        <v>3614</v>
      </c>
      <c r="C117" s="238">
        <v>5</v>
      </c>
    </row>
    <row r="118" spans="1:3" ht="15.5" x14ac:dyDescent="0.35">
      <c r="A118" s="237" t="s">
        <v>3615</v>
      </c>
      <c r="B118" s="237" t="s">
        <v>3616</v>
      </c>
      <c r="C118" s="238">
        <v>4</v>
      </c>
    </row>
    <row r="119" spans="1:3" ht="15.5" x14ac:dyDescent="0.35">
      <c r="A119" s="237" t="s">
        <v>3617</v>
      </c>
      <c r="B119" s="237" t="s">
        <v>3618</v>
      </c>
      <c r="C119" s="238">
        <v>2</v>
      </c>
    </row>
    <row r="120" spans="1:3" ht="15.5" x14ac:dyDescent="0.35">
      <c r="A120" s="237" t="s">
        <v>3619</v>
      </c>
      <c r="B120" s="237" t="s">
        <v>3620</v>
      </c>
      <c r="C120" s="238">
        <v>2</v>
      </c>
    </row>
    <row r="121" spans="1:3" ht="15.5" x14ac:dyDescent="0.35">
      <c r="A121" s="237" t="s">
        <v>3621</v>
      </c>
      <c r="B121" s="237" t="s">
        <v>3622</v>
      </c>
      <c r="C121" s="238">
        <v>3</v>
      </c>
    </row>
    <row r="122" spans="1:3" ht="15.5" x14ac:dyDescent="0.35">
      <c r="A122" s="237" t="s">
        <v>3623</v>
      </c>
      <c r="B122" s="237" t="s">
        <v>3624</v>
      </c>
      <c r="C122" s="238">
        <v>3</v>
      </c>
    </row>
    <row r="123" spans="1:3" ht="15.5" x14ac:dyDescent="0.35">
      <c r="A123" s="237" t="s">
        <v>3625</v>
      </c>
      <c r="B123" s="237" t="s">
        <v>3626</v>
      </c>
      <c r="C123" s="238">
        <v>5</v>
      </c>
    </row>
    <row r="124" spans="1:3" ht="15.5" x14ac:dyDescent="0.35">
      <c r="A124" s="237" t="s">
        <v>3627</v>
      </c>
      <c r="B124" s="237" t="s">
        <v>3628</v>
      </c>
      <c r="C124" s="238">
        <v>4</v>
      </c>
    </row>
    <row r="125" spans="1:3" ht="15.5" x14ac:dyDescent="0.35">
      <c r="A125" s="237" t="s">
        <v>3629</v>
      </c>
      <c r="B125" s="237" t="s">
        <v>3630</v>
      </c>
      <c r="C125" s="238">
        <v>6</v>
      </c>
    </row>
    <row r="126" spans="1:3" ht="15.5" x14ac:dyDescent="0.35">
      <c r="A126" s="237" t="s">
        <v>3631</v>
      </c>
      <c r="B126" s="237" t="s">
        <v>3632</v>
      </c>
      <c r="C126" s="238">
        <v>6</v>
      </c>
    </row>
    <row r="127" spans="1:3" ht="15.5" x14ac:dyDescent="0.35">
      <c r="A127" s="237" t="s">
        <v>3633</v>
      </c>
      <c r="B127" s="237" t="s">
        <v>3634</v>
      </c>
      <c r="C127" s="238">
        <v>6</v>
      </c>
    </row>
    <row r="128" spans="1:3" ht="31" x14ac:dyDescent="0.35">
      <c r="A128" s="237" t="s">
        <v>3635</v>
      </c>
      <c r="B128" s="237" t="s">
        <v>3636</v>
      </c>
      <c r="C128" s="238">
        <v>5</v>
      </c>
    </row>
    <row r="129" spans="1:3" ht="15.5" x14ac:dyDescent="0.35">
      <c r="A129" s="237" t="s">
        <v>3637</v>
      </c>
      <c r="B129" s="237" t="s">
        <v>3638</v>
      </c>
      <c r="C129" s="238">
        <v>5</v>
      </c>
    </row>
    <row r="130" spans="1:3" ht="15.5" x14ac:dyDescent="0.35">
      <c r="A130" s="237" t="s">
        <v>3639</v>
      </c>
      <c r="B130" s="237" t="s">
        <v>3640</v>
      </c>
      <c r="C130" s="238">
        <v>3</v>
      </c>
    </row>
    <row r="131" spans="1:3" ht="15.5" x14ac:dyDescent="0.35">
      <c r="A131" s="237" t="s">
        <v>429</v>
      </c>
      <c r="B131" s="237" t="s">
        <v>3641</v>
      </c>
      <c r="C131" s="238">
        <v>5</v>
      </c>
    </row>
    <row r="132" spans="1:3" ht="15.5" x14ac:dyDescent="0.35">
      <c r="A132" s="237" t="s">
        <v>3642</v>
      </c>
      <c r="B132" s="237" t="s">
        <v>3424</v>
      </c>
      <c r="C132" s="238">
        <v>2</v>
      </c>
    </row>
    <row r="133" spans="1:3" ht="15.5" x14ac:dyDescent="0.35">
      <c r="A133" s="237" t="s">
        <v>3643</v>
      </c>
      <c r="B133" s="237" t="s">
        <v>3644</v>
      </c>
      <c r="C133" s="238">
        <v>4</v>
      </c>
    </row>
    <row r="134" spans="1:3" ht="15.5" x14ac:dyDescent="0.35">
      <c r="A134" s="237" t="s">
        <v>3645</v>
      </c>
      <c r="B134" s="237" t="s">
        <v>3646</v>
      </c>
      <c r="C134" s="238">
        <v>1</v>
      </c>
    </row>
    <row r="135" spans="1:3" ht="15.5" x14ac:dyDescent="0.35">
      <c r="A135" s="237" t="s">
        <v>3647</v>
      </c>
      <c r="B135" s="237" t="s">
        <v>3648</v>
      </c>
      <c r="C135" s="238">
        <v>6</v>
      </c>
    </row>
    <row r="136" spans="1:3" ht="15.5" x14ac:dyDescent="0.35">
      <c r="A136" s="237" t="s">
        <v>3649</v>
      </c>
      <c r="B136" s="237" t="s">
        <v>3650</v>
      </c>
      <c r="C136" s="238">
        <v>5</v>
      </c>
    </row>
    <row r="137" spans="1:3" ht="15.5" x14ac:dyDescent="0.35">
      <c r="A137" s="237" t="s">
        <v>3651</v>
      </c>
      <c r="B137" s="237" t="s">
        <v>3652</v>
      </c>
      <c r="C137" s="238">
        <v>3</v>
      </c>
    </row>
    <row r="138" spans="1:3" ht="15.5" x14ac:dyDescent="0.35">
      <c r="A138" s="237" t="s">
        <v>3653</v>
      </c>
      <c r="B138" s="237" t="s">
        <v>3654</v>
      </c>
      <c r="C138" s="238">
        <v>3</v>
      </c>
    </row>
    <row r="139" spans="1:3" ht="15.5" x14ac:dyDescent="0.35">
      <c r="A139" s="237" t="s">
        <v>3655</v>
      </c>
      <c r="B139" s="237" t="s">
        <v>3656</v>
      </c>
      <c r="C139" s="238">
        <v>4</v>
      </c>
    </row>
    <row r="140" spans="1:3" ht="15.5" x14ac:dyDescent="0.35">
      <c r="A140" s="237" t="s">
        <v>3657</v>
      </c>
      <c r="B140" s="237" t="s">
        <v>3658</v>
      </c>
      <c r="C140" s="238">
        <v>4</v>
      </c>
    </row>
    <row r="141" spans="1:3" ht="15.5" x14ac:dyDescent="0.35">
      <c r="A141" s="237" t="s">
        <v>3659</v>
      </c>
      <c r="B141" s="237" t="s">
        <v>3660</v>
      </c>
      <c r="C141" s="238">
        <v>6</v>
      </c>
    </row>
    <row r="142" spans="1:3" ht="15.5" x14ac:dyDescent="0.35">
      <c r="A142" s="237" t="s">
        <v>3661</v>
      </c>
      <c r="B142" s="237" t="s">
        <v>3662</v>
      </c>
      <c r="C142" s="238">
        <v>3</v>
      </c>
    </row>
    <row r="143" spans="1:3" ht="15.5" x14ac:dyDescent="0.35">
      <c r="A143" s="237" t="s">
        <v>3663</v>
      </c>
      <c r="B143" s="237" t="s">
        <v>3664</v>
      </c>
      <c r="C143" s="238">
        <v>5</v>
      </c>
    </row>
    <row r="144" spans="1:3" ht="15.5" x14ac:dyDescent="0.35">
      <c r="A144" s="237" t="s">
        <v>3665</v>
      </c>
      <c r="B144" s="237" t="s">
        <v>3666</v>
      </c>
      <c r="C144" s="238">
        <v>6</v>
      </c>
    </row>
    <row r="145" spans="1:3" ht="15.5" x14ac:dyDescent="0.35">
      <c r="A145" s="237" t="s">
        <v>3667</v>
      </c>
      <c r="B145" s="237" t="s">
        <v>3668</v>
      </c>
      <c r="C145" s="238">
        <v>4</v>
      </c>
    </row>
    <row r="146" spans="1:3" ht="15.5" x14ac:dyDescent="0.35">
      <c r="A146" s="237" t="s">
        <v>3669</v>
      </c>
      <c r="B146" s="237" t="s">
        <v>3670</v>
      </c>
      <c r="C146" s="238">
        <v>5</v>
      </c>
    </row>
    <row r="147" spans="1:3" ht="15.5" x14ac:dyDescent="0.35">
      <c r="A147" s="237" t="s">
        <v>3671</v>
      </c>
      <c r="B147" s="237" t="s">
        <v>3672</v>
      </c>
      <c r="C147" s="238">
        <v>4</v>
      </c>
    </row>
    <row r="148" spans="1:3" ht="15.5" x14ac:dyDescent="0.35">
      <c r="A148" s="237" t="s">
        <v>3673</v>
      </c>
      <c r="B148" s="237" t="s">
        <v>3674</v>
      </c>
      <c r="C148" s="238">
        <v>4</v>
      </c>
    </row>
    <row r="149" spans="1:3" ht="15.5" x14ac:dyDescent="0.35">
      <c r="A149" s="237" t="s">
        <v>3675</v>
      </c>
      <c r="B149" s="237" t="s">
        <v>3676</v>
      </c>
      <c r="C149" s="238">
        <v>4</v>
      </c>
    </row>
    <row r="150" spans="1:3" ht="15.5" x14ac:dyDescent="0.35">
      <c r="A150" s="237" t="s">
        <v>3677</v>
      </c>
      <c r="B150" s="237" t="s">
        <v>3678</v>
      </c>
      <c r="C150" s="238">
        <v>5</v>
      </c>
    </row>
    <row r="151" spans="1:3" ht="15.5" x14ac:dyDescent="0.35">
      <c r="A151" s="237" t="s">
        <v>3679</v>
      </c>
      <c r="B151" s="237" t="s">
        <v>3680</v>
      </c>
      <c r="C151" s="238">
        <v>6</v>
      </c>
    </row>
    <row r="152" spans="1:3" ht="31" x14ac:dyDescent="0.35">
      <c r="A152" s="237" t="s">
        <v>3681</v>
      </c>
      <c r="B152" s="237" t="s">
        <v>3682</v>
      </c>
      <c r="C152" s="238">
        <v>5</v>
      </c>
    </row>
    <row r="153" spans="1:3" ht="15.5" x14ac:dyDescent="0.35">
      <c r="A153" s="237" t="s">
        <v>3683</v>
      </c>
      <c r="B153" s="237" t="s">
        <v>3684</v>
      </c>
      <c r="C153" s="238">
        <v>7</v>
      </c>
    </row>
    <row r="154" spans="1:3" ht="15.5" x14ac:dyDescent="0.35">
      <c r="A154" s="237" t="s">
        <v>3685</v>
      </c>
      <c r="B154" s="237" t="s">
        <v>3686</v>
      </c>
      <c r="C154" s="238">
        <v>6</v>
      </c>
    </row>
    <row r="155" spans="1:3" ht="15.5" x14ac:dyDescent="0.35">
      <c r="A155" s="237" t="s">
        <v>3687</v>
      </c>
      <c r="B155" s="237" t="s">
        <v>3688</v>
      </c>
      <c r="C155" s="238">
        <v>1</v>
      </c>
    </row>
    <row r="156" spans="1:3" ht="15.5" x14ac:dyDescent="0.35">
      <c r="A156" s="237" t="s">
        <v>3689</v>
      </c>
      <c r="B156" s="237" t="s">
        <v>3690</v>
      </c>
      <c r="C156" s="238">
        <v>6</v>
      </c>
    </row>
    <row r="157" spans="1:3" ht="31" x14ac:dyDescent="0.35">
      <c r="A157" s="237" t="s">
        <v>3691</v>
      </c>
      <c r="B157" s="237" t="s">
        <v>3692</v>
      </c>
      <c r="C157" s="238">
        <v>6</v>
      </c>
    </row>
    <row r="158" spans="1:3" ht="31" x14ac:dyDescent="0.35">
      <c r="A158" s="237" t="s">
        <v>3693</v>
      </c>
      <c r="B158" s="237" t="s">
        <v>3694</v>
      </c>
      <c r="C158" s="238">
        <v>6</v>
      </c>
    </row>
    <row r="159" spans="1:3" ht="15.5" x14ac:dyDescent="0.35">
      <c r="A159" s="237" t="s">
        <v>3695</v>
      </c>
      <c r="B159" s="237" t="s">
        <v>3696</v>
      </c>
      <c r="C159" s="238">
        <v>4</v>
      </c>
    </row>
    <row r="160" spans="1:3" ht="15.5" x14ac:dyDescent="0.35">
      <c r="A160" s="237" t="s">
        <v>3697</v>
      </c>
      <c r="B160" s="237" t="s">
        <v>3698</v>
      </c>
      <c r="C160" s="238">
        <v>6</v>
      </c>
    </row>
    <row r="161" spans="1:3" ht="15.5" x14ac:dyDescent="0.35">
      <c r="A161" s="237" t="s">
        <v>3699</v>
      </c>
      <c r="B161" s="237" t="s">
        <v>3700</v>
      </c>
      <c r="C161" s="238">
        <v>3</v>
      </c>
    </row>
    <row r="162" spans="1:3" ht="15.5" x14ac:dyDescent="0.35">
      <c r="A162" s="237" t="s">
        <v>3701</v>
      </c>
      <c r="B162" s="237" t="s">
        <v>3702</v>
      </c>
      <c r="C162" s="238">
        <v>4</v>
      </c>
    </row>
    <row r="163" spans="1:3" ht="15.5" x14ac:dyDescent="0.35">
      <c r="A163" s="237" t="s">
        <v>3703</v>
      </c>
      <c r="B163" s="237" t="s">
        <v>3704</v>
      </c>
      <c r="C163" s="238">
        <v>5</v>
      </c>
    </row>
    <row r="164" spans="1:3" ht="31" x14ac:dyDescent="0.35">
      <c r="A164" s="237" t="s">
        <v>3705</v>
      </c>
      <c r="B164" s="237" t="s">
        <v>3706</v>
      </c>
      <c r="C164" s="238">
        <v>3</v>
      </c>
    </row>
    <row r="165" spans="1:3" ht="15.5" x14ac:dyDescent="0.35">
      <c r="A165" s="237" t="s">
        <v>3707</v>
      </c>
      <c r="B165" s="237" t="s">
        <v>3708</v>
      </c>
      <c r="C165" s="238">
        <v>5</v>
      </c>
    </row>
    <row r="166" spans="1:3" ht="15.5" x14ac:dyDescent="0.35">
      <c r="A166" s="237" t="s">
        <v>3709</v>
      </c>
      <c r="B166" s="237" t="s">
        <v>3710</v>
      </c>
      <c r="C166" s="238">
        <v>5</v>
      </c>
    </row>
    <row r="167" spans="1:3" ht="15.5" x14ac:dyDescent="0.35">
      <c r="A167" s="237" t="s">
        <v>3711</v>
      </c>
      <c r="B167" s="237" t="s">
        <v>3712</v>
      </c>
      <c r="C167" s="238">
        <v>5</v>
      </c>
    </row>
    <row r="168" spans="1:3" ht="15.5" x14ac:dyDescent="0.35">
      <c r="A168" s="237" t="s">
        <v>3713</v>
      </c>
      <c r="B168" s="237" t="s">
        <v>3714</v>
      </c>
      <c r="C168" s="238">
        <v>5</v>
      </c>
    </row>
    <row r="169" spans="1:3" ht="15.5" x14ac:dyDescent="0.35">
      <c r="A169" s="237" t="s">
        <v>3715</v>
      </c>
      <c r="B169" s="237" t="s">
        <v>3716</v>
      </c>
      <c r="C169" s="238">
        <v>5</v>
      </c>
    </row>
    <row r="170" spans="1:3" ht="15.5" x14ac:dyDescent="0.35">
      <c r="A170" s="237" t="s">
        <v>732</v>
      </c>
      <c r="B170" s="237" t="s">
        <v>733</v>
      </c>
      <c r="C170" s="238">
        <v>5</v>
      </c>
    </row>
    <row r="171" spans="1:3" ht="15.5" x14ac:dyDescent="0.35">
      <c r="A171" s="237" t="s">
        <v>3717</v>
      </c>
      <c r="B171" s="237" t="s">
        <v>3718</v>
      </c>
      <c r="C171" s="238">
        <v>6</v>
      </c>
    </row>
    <row r="172" spans="1:3" ht="15.5" x14ac:dyDescent="0.35">
      <c r="A172" s="237" t="s">
        <v>2623</v>
      </c>
      <c r="B172" s="237" t="s">
        <v>3719</v>
      </c>
      <c r="C172" s="238">
        <v>4</v>
      </c>
    </row>
    <row r="173" spans="1:3" ht="15.5" x14ac:dyDescent="0.35">
      <c r="A173" s="237" t="s">
        <v>3720</v>
      </c>
      <c r="B173" s="237" t="s">
        <v>3721</v>
      </c>
      <c r="C173" s="238">
        <v>3</v>
      </c>
    </row>
    <row r="174" spans="1:3" ht="15.5" x14ac:dyDescent="0.35">
      <c r="A174" s="237" t="s">
        <v>3722</v>
      </c>
      <c r="B174" s="237" t="s">
        <v>3723</v>
      </c>
      <c r="C174" s="238">
        <v>4</v>
      </c>
    </row>
    <row r="175" spans="1:3" ht="15.5" x14ac:dyDescent="0.35">
      <c r="A175" s="237" t="s">
        <v>3724</v>
      </c>
      <c r="B175" s="237" t="s">
        <v>3725</v>
      </c>
      <c r="C175" s="238">
        <v>6</v>
      </c>
    </row>
    <row r="176" spans="1:3" ht="31" x14ac:dyDescent="0.35">
      <c r="A176" s="237" t="s">
        <v>3726</v>
      </c>
      <c r="B176" s="237" t="s">
        <v>3727</v>
      </c>
      <c r="C176" s="238">
        <v>5</v>
      </c>
    </row>
    <row r="177" spans="1:3" ht="15.5" x14ac:dyDescent="0.35">
      <c r="A177" s="237" t="s">
        <v>3728</v>
      </c>
      <c r="B177" s="237" t="s">
        <v>3729</v>
      </c>
      <c r="C177" s="238">
        <v>3</v>
      </c>
    </row>
    <row r="178" spans="1:3" ht="15.5" x14ac:dyDescent="0.35">
      <c r="A178" s="237" t="s">
        <v>3730</v>
      </c>
      <c r="B178" s="237" t="s">
        <v>3731</v>
      </c>
      <c r="C178" s="238">
        <v>5</v>
      </c>
    </row>
    <row r="179" spans="1:3" ht="15.5" x14ac:dyDescent="0.35">
      <c r="A179" s="237" t="s">
        <v>3732</v>
      </c>
      <c r="B179" s="237" t="s">
        <v>3733</v>
      </c>
      <c r="C179" s="238">
        <v>5</v>
      </c>
    </row>
    <row r="180" spans="1:3" ht="15.5" x14ac:dyDescent="0.35">
      <c r="A180" s="237" t="s">
        <v>3734</v>
      </c>
      <c r="B180" s="237" t="s">
        <v>3735</v>
      </c>
      <c r="C180" s="238">
        <v>4</v>
      </c>
    </row>
    <row r="181" spans="1:3" ht="15.5" x14ac:dyDescent="0.35">
      <c r="A181" s="237" t="s">
        <v>3736</v>
      </c>
      <c r="B181" s="237" t="s">
        <v>3424</v>
      </c>
      <c r="C181" s="238">
        <v>2</v>
      </c>
    </row>
    <row r="182" spans="1:3" ht="15.5" x14ac:dyDescent="0.35">
      <c r="A182" s="237" t="s">
        <v>3737</v>
      </c>
      <c r="B182" s="237" t="s">
        <v>3738</v>
      </c>
      <c r="C182" s="238">
        <v>3</v>
      </c>
    </row>
    <row r="183" spans="1:3" ht="15.5" x14ac:dyDescent="0.35">
      <c r="A183" s="237" t="s">
        <v>3739</v>
      </c>
      <c r="B183" s="237" t="s">
        <v>3740</v>
      </c>
      <c r="C183" s="238">
        <v>3</v>
      </c>
    </row>
    <row r="184" spans="1:3" ht="15.5" x14ac:dyDescent="0.35">
      <c r="A184" s="237" t="s">
        <v>3741</v>
      </c>
      <c r="B184" s="237" t="s">
        <v>3742</v>
      </c>
      <c r="C184" s="238">
        <v>5</v>
      </c>
    </row>
    <row r="185" spans="1:3" ht="15.5" x14ac:dyDescent="0.35">
      <c r="A185" s="237" t="s">
        <v>2538</v>
      </c>
      <c r="B185" s="237" t="s">
        <v>3743</v>
      </c>
      <c r="C185" s="238">
        <v>5</v>
      </c>
    </row>
    <row r="186" spans="1:3" ht="15.5" x14ac:dyDescent="0.35">
      <c r="A186" s="237" t="s">
        <v>3744</v>
      </c>
      <c r="B186" s="237" t="s">
        <v>3745</v>
      </c>
      <c r="C186" s="238">
        <v>2</v>
      </c>
    </row>
    <row r="187" spans="1:3" ht="15.5" x14ac:dyDescent="0.35">
      <c r="A187" s="237" t="s">
        <v>3746</v>
      </c>
      <c r="B187" s="237" t="s">
        <v>3747</v>
      </c>
      <c r="C187" s="238">
        <v>3</v>
      </c>
    </row>
    <row r="188" spans="1:3" ht="15.5" x14ac:dyDescent="0.35">
      <c r="A188" s="237" t="s">
        <v>3748</v>
      </c>
      <c r="B188" s="237" t="s">
        <v>3749</v>
      </c>
      <c r="C188" s="238">
        <v>4</v>
      </c>
    </row>
    <row r="189" spans="1:3" ht="15.5" x14ac:dyDescent="0.35">
      <c r="A189" s="237" t="s">
        <v>3750</v>
      </c>
      <c r="B189" s="237" t="s">
        <v>3751</v>
      </c>
      <c r="C189" s="238">
        <v>2</v>
      </c>
    </row>
    <row r="190" spans="1:3" ht="15.5" x14ac:dyDescent="0.35">
      <c r="A190" s="237" t="s">
        <v>3752</v>
      </c>
      <c r="B190" s="237" t="s">
        <v>3753</v>
      </c>
      <c r="C190" s="238">
        <v>2</v>
      </c>
    </row>
    <row r="191" spans="1:3" ht="15.5" x14ac:dyDescent="0.35">
      <c r="A191" s="237" t="s">
        <v>3754</v>
      </c>
      <c r="B191" s="237" t="s">
        <v>3755</v>
      </c>
      <c r="C191" s="238">
        <v>5</v>
      </c>
    </row>
    <row r="192" spans="1:3" ht="15.5" x14ac:dyDescent="0.35">
      <c r="A192" s="237" t="s">
        <v>3756</v>
      </c>
      <c r="B192" s="237" t="s">
        <v>3424</v>
      </c>
      <c r="C192" s="238">
        <v>2</v>
      </c>
    </row>
    <row r="193" spans="1:3" ht="15.5" x14ac:dyDescent="0.35">
      <c r="A193" s="237" t="s">
        <v>3757</v>
      </c>
      <c r="B193" s="237" t="s">
        <v>3758</v>
      </c>
      <c r="C193" s="238">
        <v>3</v>
      </c>
    </row>
    <row r="194" spans="1:3" ht="31" x14ac:dyDescent="0.35">
      <c r="A194" s="237" t="s">
        <v>3759</v>
      </c>
      <c r="B194" s="237" t="s">
        <v>3760</v>
      </c>
      <c r="C194" s="238">
        <v>3</v>
      </c>
    </row>
    <row r="195" spans="1:3" ht="31" x14ac:dyDescent="0.35">
      <c r="A195" s="237" t="s">
        <v>3761</v>
      </c>
      <c r="B195" s="237" t="s">
        <v>3762</v>
      </c>
      <c r="C195" s="238">
        <v>3</v>
      </c>
    </row>
    <row r="196" spans="1:3" ht="15.5" x14ac:dyDescent="0.35">
      <c r="A196" s="237" t="s">
        <v>3763</v>
      </c>
      <c r="B196" s="237" t="s">
        <v>3764</v>
      </c>
      <c r="C196" s="238">
        <v>5</v>
      </c>
    </row>
    <row r="197" spans="1:3" ht="15.5" x14ac:dyDescent="0.35">
      <c r="A197" s="237" t="s">
        <v>3765</v>
      </c>
      <c r="B197" s="237" t="s">
        <v>3766</v>
      </c>
      <c r="C197" s="238">
        <v>4</v>
      </c>
    </row>
    <row r="198" spans="1:3" ht="15.5" x14ac:dyDescent="0.35">
      <c r="A198" s="237" t="s">
        <v>3767</v>
      </c>
      <c r="B198" s="237" t="s">
        <v>3424</v>
      </c>
      <c r="C198" s="238">
        <v>2</v>
      </c>
    </row>
    <row r="199" spans="1:3" ht="15.5" x14ac:dyDescent="0.35">
      <c r="A199" s="237" t="s">
        <v>3768</v>
      </c>
      <c r="B199" s="237" t="s">
        <v>3769</v>
      </c>
      <c r="C199" s="238">
        <v>1</v>
      </c>
    </row>
    <row r="200" spans="1:3" ht="15.5" x14ac:dyDescent="0.35">
      <c r="A200" s="237" t="s">
        <v>3770</v>
      </c>
      <c r="B200" s="237" t="s">
        <v>3771</v>
      </c>
      <c r="C200" s="238">
        <v>4</v>
      </c>
    </row>
    <row r="201" spans="1:3" ht="15.5" x14ac:dyDescent="0.35">
      <c r="A201" s="237" t="s">
        <v>3772</v>
      </c>
      <c r="B201" s="237" t="s">
        <v>3773</v>
      </c>
      <c r="C201" s="238">
        <v>3</v>
      </c>
    </row>
    <row r="202" spans="1:3" ht="15.5" x14ac:dyDescent="0.35">
      <c r="A202" s="237" t="s">
        <v>3774</v>
      </c>
      <c r="B202" s="237" t="s">
        <v>3775</v>
      </c>
      <c r="C202" s="238">
        <v>4</v>
      </c>
    </row>
    <row r="203" spans="1:3" ht="15.5" x14ac:dyDescent="0.35">
      <c r="A203" s="237" t="s">
        <v>3776</v>
      </c>
      <c r="B203" s="237" t="s">
        <v>3777</v>
      </c>
      <c r="C203" s="238">
        <v>4</v>
      </c>
    </row>
    <row r="204" spans="1:3" ht="15.5" x14ac:dyDescent="0.35">
      <c r="A204" s="237" t="s">
        <v>3778</v>
      </c>
      <c r="B204" s="237" t="s">
        <v>3779</v>
      </c>
      <c r="C204" s="238">
        <v>4</v>
      </c>
    </row>
    <row r="205" spans="1:3" ht="15.5" x14ac:dyDescent="0.35">
      <c r="A205" s="237" t="s">
        <v>3780</v>
      </c>
      <c r="B205" s="237" t="s">
        <v>3781</v>
      </c>
      <c r="C205" s="238">
        <v>2</v>
      </c>
    </row>
    <row r="206" spans="1:3" ht="15.5" x14ac:dyDescent="0.35">
      <c r="A206" s="237" t="s">
        <v>3782</v>
      </c>
      <c r="B206" s="237" t="s">
        <v>3783</v>
      </c>
      <c r="C206" s="238">
        <v>3</v>
      </c>
    </row>
    <row r="207" spans="1:3" ht="15.5" x14ac:dyDescent="0.35">
      <c r="A207" s="237" t="s">
        <v>3784</v>
      </c>
      <c r="B207" s="237" t="s">
        <v>3785</v>
      </c>
      <c r="C207" s="238">
        <v>4</v>
      </c>
    </row>
    <row r="208" spans="1:3" ht="15.5" x14ac:dyDescent="0.35">
      <c r="A208" s="237" t="s">
        <v>629</v>
      </c>
      <c r="B208" s="237" t="s">
        <v>3786</v>
      </c>
      <c r="C208" s="238">
        <v>2</v>
      </c>
    </row>
    <row r="209" spans="1:3" ht="15.5" x14ac:dyDescent="0.35">
      <c r="A209" s="237" t="s">
        <v>3787</v>
      </c>
      <c r="B209" s="237" t="s">
        <v>3788</v>
      </c>
      <c r="C209" s="238">
        <v>4</v>
      </c>
    </row>
    <row r="210" spans="1:3" ht="15.5" x14ac:dyDescent="0.35">
      <c r="A210" s="237" t="s">
        <v>3789</v>
      </c>
      <c r="B210" s="237" t="s">
        <v>3790</v>
      </c>
      <c r="C210" s="238">
        <v>4</v>
      </c>
    </row>
    <row r="211" spans="1:3" ht="15.5" x14ac:dyDescent="0.35">
      <c r="A211" s="237" t="s">
        <v>3791</v>
      </c>
      <c r="B211" s="237" t="s">
        <v>3792</v>
      </c>
      <c r="C211" s="238">
        <v>4</v>
      </c>
    </row>
    <row r="212" spans="1:3" ht="15.5" x14ac:dyDescent="0.35">
      <c r="A212" s="237" t="s">
        <v>3793</v>
      </c>
      <c r="B212" s="237" t="s">
        <v>3794</v>
      </c>
      <c r="C212" s="238">
        <v>3</v>
      </c>
    </row>
    <row r="213" spans="1:3" ht="15.5" x14ac:dyDescent="0.35">
      <c r="A213" s="237" t="s">
        <v>3795</v>
      </c>
      <c r="B213" s="237" t="s">
        <v>3424</v>
      </c>
      <c r="C213" s="238">
        <v>2</v>
      </c>
    </row>
    <row r="214" spans="1:3" ht="15.5" x14ac:dyDescent="0.35">
      <c r="A214" s="237" t="s">
        <v>3796</v>
      </c>
      <c r="B214" s="237" t="s">
        <v>3797</v>
      </c>
      <c r="C214" s="238">
        <v>1</v>
      </c>
    </row>
    <row r="215" spans="1:3" ht="15.5" x14ac:dyDescent="0.35">
      <c r="A215" s="237" t="s">
        <v>3798</v>
      </c>
      <c r="B215" s="237" t="s">
        <v>3799</v>
      </c>
      <c r="C215" s="238">
        <v>4</v>
      </c>
    </row>
    <row r="216" spans="1:3" ht="15.5" x14ac:dyDescent="0.35">
      <c r="A216" s="237" t="s">
        <v>3800</v>
      </c>
      <c r="B216" s="237" t="s">
        <v>3801</v>
      </c>
      <c r="C216" s="238">
        <v>4</v>
      </c>
    </row>
    <row r="217" spans="1:3" ht="15.5" x14ac:dyDescent="0.35">
      <c r="A217" s="237" t="s">
        <v>3802</v>
      </c>
      <c r="B217" s="237" t="s">
        <v>3803</v>
      </c>
      <c r="C217" s="238">
        <v>4</v>
      </c>
    </row>
    <row r="218" spans="1:3" ht="31" x14ac:dyDescent="0.35">
      <c r="A218" s="237" t="s">
        <v>3804</v>
      </c>
      <c r="B218" s="237" t="s">
        <v>3805</v>
      </c>
      <c r="C218" s="238">
        <v>4</v>
      </c>
    </row>
    <row r="219" spans="1:3" ht="15.5" x14ac:dyDescent="0.35">
      <c r="A219" s="237" t="s">
        <v>3806</v>
      </c>
      <c r="B219" s="237" t="s">
        <v>3807</v>
      </c>
      <c r="C219" s="238">
        <v>2</v>
      </c>
    </row>
    <row r="220" spans="1:3" ht="15.5" x14ac:dyDescent="0.35">
      <c r="A220" s="237" t="s">
        <v>3808</v>
      </c>
      <c r="B220" s="237" t="s">
        <v>3809</v>
      </c>
      <c r="C220" s="238">
        <v>1</v>
      </c>
    </row>
    <row r="221" spans="1:3" ht="15.5" x14ac:dyDescent="0.35">
      <c r="A221" s="237" t="s">
        <v>3810</v>
      </c>
      <c r="B221" s="237" t="s">
        <v>3811</v>
      </c>
      <c r="C221" s="238">
        <v>1</v>
      </c>
    </row>
    <row r="222" spans="1:3" ht="31" x14ac:dyDescent="0.35">
      <c r="A222" s="237" t="s">
        <v>3812</v>
      </c>
      <c r="B222" s="237" t="s">
        <v>3813</v>
      </c>
      <c r="C222" s="238">
        <v>4</v>
      </c>
    </row>
    <row r="223" spans="1:3" ht="15.5" x14ac:dyDescent="0.35">
      <c r="A223" s="237" t="s">
        <v>3814</v>
      </c>
      <c r="B223" s="237" t="s">
        <v>3815</v>
      </c>
      <c r="C223" s="238">
        <v>7</v>
      </c>
    </row>
    <row r="224" spans="1:3" ht="15.5" x14ac:dyDescent="0.35">
      <c r="A224" s="237" t="s">
        <v>203</v>
      </c>
      <c r="B224" s="237" t="s">
        <v>3816</v>
      </c>
      <c r="C224" s="238">
        <v>5</v>
      </c>
    </row>
    <row r="225" spans="1:3" ht="15.5" x14ac:dyDescent="0.35">
      <c r="A225" s="237" t="s">
        <v>189</v>
      </c>
      <c r="B225" s="237" t="s">
        <v>3817</v>
      </c>
      <c r="C225" s="238">
        <v>6</v>
      </c>
    </row>
    <row r="226" spans="1:3" ht="15.5" x14ac:dyDescent="0.35">
      <c r="A226" s="237" t="s">
        <v>3818</v>
      </c>
      <c r="B226" s="237" t="s">
        <v>3819</v>
      </c>
      <c r="C226" s="238">
        <v>5</v>
      </c>
    </row>
    <row r="227" spans="1:3" ht="15.5" x14ac:dyDescent="0.35">
      <c r="A227" s="237" t="s">
        <v>3820</v>
      </c>
      <c r="B227" s="237" t="s">
        <v>3821</v>
      </c>
      <c r="C227" s="238">
        <v>2</v>
      </c>
    </row>
    <row r="228" spans="1:3" ht="15.5" x14ac:dyDescent="0.35">
      <c r="A228" s="237" t="s">
        <v>209</v>
      </c>
      <c r="B228" s="237" t="s">
        <v>3822</v>
      </c>
      <c r="C228" s="238">
        <v>3</v>
      </c>
    </row>
    <row r="229" spans="1:3" ht="15.5" x14ac:dyDescent="0.35">
      <c r="A229" s="237" t="s">
        <v>3823</v>
      </c>
      <c r="B229" s="237" t="s">
        <v>3824</v>
      </c>
      <c r="C229" s="238">
        <v>1</v>
      </c>
    </row>
    <row r="230" spans="1:3" ht="15.5" x14ac:dyDescent="0.35">
      <c r="A230" s="237" t="s">
        <v>3825</v>
      </c>
      <c r="B230" s="237" t="s">
        <v>3826</v>
      </c>
      <c r="C230" s="238">
        <v>7</v>
      </c>
    </row>
    <row r="231" spans="1:3" ht="15.5" x14ac:dyDescent="0.35">
      <c r="A231" s="237" t="s">
        <v>3827</v>
      </c>
      <c r="B231" s="237" t="s">
        <v>3828</v>
      </c>
      <c r="C231" s="238">
        <v>2</v>
      </c>
    </row>
    <row r="232" spans="1:3" ht="15.5" x14ac:dyDescent="0.35">
      <c r="A232" s="237" t="s">
        <v>3829</v>
      </c>
      <c r="B232" s="237" t="s">
        <v>3830</v>
      </c>
      <c r="C232" s="238">
        <v>5</v>
      </c>
    </row>
    <row r="233" spans="1:3" ht="15.5" x14ac:dyDescent="0.35">
      <c r="A233" s="237" t="s">
        <v>3831</v>
      </c>
      <c r="B233" s="237" t="s">
        <v>3424</v>
      </c>
      <c r="C233" s="238">
        <v>2</v>
      </c>
    </row>
    <row r="234" spans="1:3" ht="15.5" x14ac:dyDescent="0.35">
      <c r="A234" s="237" t="s">
        <v>1932</v>
      </c>
      <c r="B234" s="237" t="s">
        <v>3832</v>
      </c>
      <c r="C234" s="238">
        <v>6</v>
      </c>
    </row>
    <row r="235" spans="1:3" ht="15.5" x14ac:dyDescent="0.35">
      <c r="A235" s="237" t="s">
        <v>196</v>
      </c>
      <c r="B235" s="237" t="s">
        <v>3833</v>
      </c>
      <c r="C235" s="238">
        <v>4</v>
      </c>
    </row>
    <row r="236" spans="1:3" ht="15.5" x14ac:dyDescent="0.35">
      <c r="A236" s="237" t="s">
        <v>3834</v>
      </c>
      <c r="B236" s="237" t="s">
        <v>3835</v>
      </c>
      <c r="C236" s="238">
        <v>6</v>
      </c>
    </row>
    <row r="237" spans="1:3" ht="15.5" x14ac:dyDescent="0.35">
      <c r="A237" s="237" t="s">
        <v>3836</v>
      </c>
      <c r="B237" s="237" t="s">
        <v>3837</v>
      </c>
      <c r="C237" s="238">
        <v>4</v>
      </c>
    </row>
    <row r="238" spans="1:3" ht="15.5" x14ac:dyDescent="0.35">
      <c r="A238" s="237" t="s">
        <v>3838</v>
      </c>
      <c r="B238" s="237" t="s">
        <v>3839</v>
      </c>
      <c r="C238" s="238">
        <v>6</v>
      </c>
    </row>
    <row r="239" spans="1:3" ht="15.5" x14ac:dyDescent="0.35">
      <c r="A239" s="237" t="s">
        <v>3840</v>
      </c>
      <c r="B239" s="237" t="s">
        <v>3841</v>
      </c>
      <c r="C239" s="238">
        <v>4</v>
      </c>
    </row>
    <row r="240" spans="1:3" ht="15.5" x14ac:dyDescent="0.35">
      <c r="A240" s="237" t="s">
        <v>3842</v>
      </c>
      <c r="B240" s="237" t="s">
        <v>3843</v>
      </c>
      <c r="C240" s="238">
        <v>7</v>
      </c>
    </row>
    <row r="241" spans="1:3" ht="15.5" x14ac:dyDescent="0.35">
      <c r="A241" s="237" t="s">
        <v>3844</v>
      </c>
      <c r="B241" s="237" t="s">
        <v>3845</v>
      </c>
      <c r="C241" s="238">
        <v>8</v>
      </c>
    </row>
    <row r="242" spans="1:3" ht="15.5" x14ac:dyDescent="0.35">
      <c r="A242" s="237" t="s">
        <v>3846</v>
      </c>
      <c r="B242" s="237" t="s">
        <v>3847</v>
      </c>
      <c r="C242" s="238">
        <v>6</v>
      </c>
    </row>
    <row r="243" spans="1:3" ht="15.5" x14ac:dyDescent="0.35">
      <c r="A243" s="237" t="s">
        <v>3848</v>
      </c>
      <c r="B243" s="237" t="s">
        <v>3849</v>
      </c>
      <c r="C243" s="238">
        <v>5</v>
      </c>
    </row>
    <row r="244" spans="1:3" ht="15.5" x14ac:dyDescent="0.35">
      <c r="A244" s="237" t="s">
        <v>3850</v>
      </c>
      <c r="B244" s="237" t="s">
        <v>3851</v>
      </c>
      <c r="C244" s="238">
        <v>6</v>
      </c>
    </row>
    <row r="245" spans="1:3" ht="31" x14ac:dyDescent="0.35">
      <c r="A245" s="237" t="s">
        <v>3852</v>
      </c>
      <c r="B245" s="237" t="s">
        <v>3853</v>
      </c>
      <c r="C245" s="238">
        <v>1</v>
      </c>
    </row>
    <row r="246" spans="1:3" ht="15.5" x14ac:dyDescent="0.35">
      <c r="A246" s="237" t="s">
        <v>3854</v>
      </c>
      <c r="B246" s="237" t="s">
        <v>3855</v>
      </c>
      <c r="C246" s="238">
        <v>4</v>
      </c>
    </row>
    <row r="247" spans="1:3" ht="15.5" x14ac:dyDescent="0.35">
      <c r="A247" s="237" t="s">
        <v>3856</v>
      </c>
      <c r="B247" s="237" t="s">
        <v>3857</v>
      </c>
      <c r="C247" s="238">
        <v>5</v>
      </c>
    </row>
    <row r="248" spans="1:3" ht="15.5" x14ac:dyDescent="0.35">
      <c r="A248" s="237" t="s">
        <v>3858</v>
      </c>
      <c r="B248" s="237" t="s">
        <v>3424</v>
      </c>
      <c r="C248" s="238">
        <v>2</v>
      </c>
    </row>
    <row r="249" spans="1:3" ht="15.5" x14ac:dyDescent="0.35">
      <c r="A249" s="237" t="s">
        <v>3859</v>
      </c>
      <c r="B249" s="237" t="s">
        <v>3860</v>
      </c>
      <c r="C249" s="238">
        <v>8</v>
      </c>
    </row>
    <row r="250" spans="1:3" ht="15.5" x14ac:dyDescent="0.35">
      <c r="A250" s="237" t="s">
        <v>3861</v>
      </c>
      <c r="B250" s="237" t="s">
        <v>3862</v>
      </c>
      <c r="C250" s="238">
        <v>8</v>
      </c>
    </row>
    <row r="251" spans="1:3" ht="31" x14ac:dyDescent="0.35">
      <c r="A251" s="237" t="s">
        <v>3863</v>
      </c>
      <c r="B251" s="237" t="s">
        <v>3864</v>
      </c>
      <c r="C251" s="238">
        <v>7</v>
      </c>
    </row>
    <row r="252" spans="1:3" ht="15.5" x14ac:dyDescent="0.35">
      <c r="A252" s="237" t="s">
        <v>3865</v>
      </c>
      <c r="B252" s="237" t="s">
        <v>3866</v>
      </c>
      <c r="C252" s="238">
        <v>5</v>
      </c>
    </row>
    <row r="253" spans="1:3" ht="15.5" x14ac:dyDescent="0.35">
      <c r="A253" s="237" t="s">
        <v>3867</v>
      </c>
      <c r="B253" s="237" t="s">
        <v>3868</v>
      </c>
      <c r="C253" s="238">
        <v>7</v>
      </c>
    </row>
    <row r="254" spans="1:3" ht="31" x14ac:dyDescent="0.35">
      <c r="A254" s="237" t="s">
        <v>3869</v>
      </c>
      <c r="B254" s="237" t="s">
        <v>3870</v>
      </c>
      <c r="C254" s="238">
        <v>4</v>
      </c>
    </row>
    <row r="255" spans="1:3" ht="15.5" x14ac:dyDescent="0.35">
      <c r="A255" s="237" t="s">
        <v>3871</v>
      </c>
      <c r="B255" s="237" t="s">
        <v>3872</v>
      </c>
      <c r="C255" s="238">
        <v>4</v>
      </c>
    </row>
    <row r="256" spans="1:3" ht="15.5" x14ac:dyDescent="0.35">
      <c r="A256" s="237" t="s">
        <v>3873</v>
      </c>
      <c r="B256" s="237" t="s">
        <v>3874</v>
      </c>
      <c r="C256" s="238">
        <v>5</v>
      </c>
    </row>
    <row r="257" spans="1:3" ht="15.5" x14ac:dyDescent="0.35">
      <c r="A257" s="237" t="s">
        <v>3875</v>
      </c>
      <c r="B257" s="237" t="s">
        <v>3876</v>
      </c>
      <c r="C257" s="238">
        <v>8</v>
      </c>
    </row>
    <row r="258" spans="1:3" ht="15.5" x14ac:dyDescent="0.35">
      <c r="A258" s="237" t="s">
        <v>3877</v>
      </c>
      <c r="B258" s="237" t="s">
        <v>3878</v>
      </c>
      <c r="C258" s="238">
        <v>4</v>
      </c>
    </row>
    <row r="259" spans="1:3" ht="15.5" x14ac:dyDescent="0.35">
      <c r="A259" s="237" t="s">
        <v>3879</v>
      </c>
      <c r="B259" s="237" t="s">
        <v>3424</v>
      </c>
      <c r="C259" s="238">
        <v>3</v>
      </c>
    </row>
    <row r="260" spans="1:3" ht="15.5" x14ac:dyDescent="0.35">
      <c r="A260" s="237" t="s">
        <v>3880</v>
      </c>
      <c r="B260" s="237" t="s">
        <v>3881</v>
      </c>
      <c r="C260" s="238">
        <v>5</v>
      </c>
    </row>
    <row r="261" spans="1:3" ht="15.5" x14ac:dyDescent="0.35">
      <c r="A261" s="237" t="s">
        <v>3882</v>
      </c>
      <c r="B261" s="237" t="s">
        <v>3883</v>
      </c>
      <c r="C261" s="238">
        <v>8</v>
      </c>
    </row>
    <row r="262" spans="1:3" ht="15.5" x14ac:dyDescent="0.35">
      <c r="A262" s="237" t="s">
        <v>3884</v>
      </c>
      <c r="B262" s="237" t="s">
        <v>3885</v>
      </c>
      <c r="C262" s="238">
        <v>5</v>
      </c>
    </row>
    <row r="263" spans="1:3" ht="15.5" x14ac:dyDescent="0.35">
      <c r="A263" s="237" t="s">
        <v>3886</v>
      </c>
      <c r="B263" s="237" t="s">
        <v>3887</v>
      </c>
      <c r="C263" s="238">
        <v>4</v>
      </c>
    </row>
    <row r="264" spans="1:3" ht="15.5" x14ac:dyDescent="0.35">
      <c r="A264" s="237" t="s">
        <v>3888</v>
      </c>
      <c r="B264" s="237" t="s">
        <v>3889</v>
      </c>
      <c r="C264" s="238">
        <v>4</v>
      </c>
    </row>
    <row r="265" spans="1:3" ht="15.5" x14ac:dyDescent="0.35">
      <c r="A265" s="237" t="s">
        <v>3890</v>
      </c>
      <c r="B265" s="237" t="s">
        <v>3891</v>
      </c>
      <c r="C265" s="238">
        <v>5</v>
      </c>
    </row>
    <row r="266" spans="1:3" ht="15.5" x14ac:dyDescent="0.35">
      <c r="A266" s="237" t="s">
        <v>3892</v>
      </c>
      <c r="B266" s="237" t="s">
        <v>3893</v>
      </c>
      <c r="C266" s="238">
        <v>6</v>
      </c>
    </row>
    <row r="267" spans="1:3" ht="15.5" x14ac:dyDescent="0.35">
      <c r="A267" s="237" t="s">
        <v>3894</v>
      </c>
      <c r="B267" s="237" t="s">
        <v>3895</v>
      </c>
      <c r="C267" s="238">
        <v>5</v>
      </c>
    </row>
    <row r="268" spans="1:3" ht="15.5" x14ac:dyDescent="0.35">
      <c r="A268" s="237" t="s">
        <v>3896</v>
      </c>
      <c r="B268" s="237" t="s">
        <v>3897</v>
      </c>
      <c r="C268" s="238">
        <v>6</v>
      </c>
    </row>
    <row r="269" spans="1:3" ht="31" x14ac:dyDescent="0.35">
      <c r="A269" s="237" t="s">
        <v>3898</v>
      </c>
      <c r="B269" s="237" t="s">
        <v>3899</v>
      </c>
      <c r="C269" s="238">
        <v>8</v>
      </c>
    </row>
    <row r="270" spans="1:3" ht="31" x14ac:dyDescent="0.35">
      <c r="A270" s="237" t="s">
        <v>3900</v>
      </c>
      <c r="B270" s="237" t="s">
        <v>3901</v>
      </c>
      <c r="C270" s="238">
        <v>7</v>
      </c>
    </row>
    <row r="271" spans="1:3" ht="15.5" x14ac:dyDescent="0.35">
      <c r="A271" s="237" t="s">
        <v>3902</v>
      </c>
      <c r="B271" s="237" t="s">
        <v>3903</v>
      </c>
      <c r="C271" s="238">
        <v>6</v>
      </c>
    </row>
    <row r="272" spans="1:3" ht="15.5" x14ac:dyDescent="0.35">
      <c r="A272" s="237" t="s">
        <v>3904</v>
      </c>
      <c r="B272" s="237" t="s">
        <v>3905</v>
      </c>
      <c r="C272" s="238">
        <v>8</v>
      </c>
    </row>
    <row r="273" spans="1:3" ht="31" x14ac:dyDescent="0.35">
      <c r="A273" s="237" t="s">
        <v>307</v>
      </c>
      <c r="B273" s="237" t="s">
        <v>3906</v>
      </c>
      <c r="C273" s="238">
        <v>4</v>
      </c>
    </row>
    <row r="274" spans="1:3" ht="15.5" x14ac:dyDescent="0.35">
      <c r="A274" s="237" t="s">
        <v>3907</v>
      </c>
      <c r="B274" s="237" t="s">
        <v>3908</v>
      </c>
      <c r="C274" s="238">
        <v>8</v>
      </c>
    </row>
    <row r="275" spans="1:3" ht="15.5" x14ac:dyDescent="0.35">
      <c r="A275" s="237" t="s">
        <v>3909</v>
      </c>
      <c r="B275" s="237" t="s">
        <v>3910</v>
      </c>
      <c r="C275" s="238">
        <v>6</v>
      </c>
    </row>
    <row r="276" spans="1:3" ht="15.5" x14ac:dyDescent="0.35">
      <c r="A276" s="237" t="s">
        <v>3911</v>
      </c>
      <c r="B276" s="237" t="s">
        <v>3912</v>
      </c>
      <c r="C276" s="238">
        <v>6</v>
      </c>
    </row>
    <row r="277" spans="1:3" ht="15.5" x14ac:dyDescent="0.35">
      <c r="A277" s="237" t="s">
        <v>3913</v>
      </c>
      <c r="B277" s="237" t="s">
        <v>3914</v>
      </c>
      <c r="C277" s="238">
        <v>6</v>
      </c>
    </row>
    <row r="278" spans="1:3" ht="15.5" x14ac:dyDescent="0.35">
      <c r="A278" s="237" t="s">
        <v>3915</v>
      </c>
      <c r="B278" s="237" t="s">
        <v>3916</v>
      </c>
      <c r="C278" s="238">
        <v>4</v>
      </c>
    </row>
    <row r="279" spans="1:3" ht="15.5" x14ac:dyDescent="0.35">
      <c r="A279" s="237" t="s">
        <v>3917</v>
      </c>
      <c r="B279" s="237" t="s">
        <v>3424</v>
      </c>
      <c r="C279" s="238">
        <v>2</v>
      </c>
    </row>
    <row r="280" spans="1:3" ht="15.5" x14ac:dyDescent="0.35">
      <c r="A280" s="237" t="s">
        <v>3918</v>
      </c>
      <c r="B280" s="237" t="s">
        <v>3919</v>
      </c>
      <c r="C280" s="238">
        <v>2</v>
      </c>
    </row>
    <row r="281" spans="1:3" ht="15.5" x14ac:dyDescent="0.35">
      <c r="A281" s="237" t="s">
        <v>3920</v>
      </c>
      <c r="B281" s="237" t="s">
        <v>3921</v>
      </c>
      <c r="C281" s="238">
        <v>5</v>
      </c>
    </row>
    <row r="282" spans="1:3" ht="15.5" x14ac:dyDescent="0.35">
      <c r="A282" s="237" t="s">
        <v>3922</v>
      </c>
      <c r="B282" s="237" t="s">
        <v>3923</v>
      </c>
      <c r="C282" s="238">
        <v>5</v>
      </c>
    </row>
    <row r="283" spans="1:3" ht="15.5" x14ac:dyDescent="0.35">
      <c r="A283" s="237" t="s">
        <v>3924</v>
      </c>
      <c r="B283" s="237" t="s">
        <v>3925</v>
      </c>
      <c r="C283" s="238">
        <v>4</v>
      </c>
    </row>
    <row r="284" spans="1:3" ht="31" x14ac:dyDescent="0.35">
      <c r="A284" s="237" t="s">
        <v>3926</v>
      </c>
      <c r="B284" s="237" t="s">
        <v>3927</v>
      </c>
      <c r="C284" s="238">
        <v>4</v>
      </c>
    </row>
    <row r="285" spans="1:3" ht="15.5" x14ac:dyDescent="0.35">
      <c r="A285" s="237" t="s">
        <v>3928</v>
      </c>
      <c r="B285" s="237" t="s">
        <v>3929</v>
      </c>
      <c r="C285" s="238">
        <v>8</v>
      </c>
    </row>
    <row r="286" spans="1:3" ht="31" x14ac:dyDescent="0.35">
      <c r="A286" s="237" t="s">
        <v>3930</v>
      </c>
      <c r="B286" s="237" t="s">
        <v>3931</v>
      </c>
      <c r="C286" s="238">
        <v>7</v>
      </c>
    </row>
    <row r="287" spans="1:3" ht="31" x14ac:dyDescent="0.35">
      <c r="A287" s="237" t="s">
        <v>3932</v>
      </c>
      <c r="B287" s="237" t="s">
        <v>3933</v>
      </c>
      <c r="C287" s="238">
        <v>6</v>
      </c>
    </row>
    <row r="288" spans="1:3" ht="31" x14ac:dyDescent="0.35">
      <c r="A288" s="237" t="s">
        <v>3934</v>
      </c>
      <c r="B288" s="237" t="s">
        <v>3935</v>
      </c>
      <c r="C288" s="238">
        <v>8</v>
      </c>
    </row>
    <row r="289" spans="1:3" ht="31" x14ac:dyDescent="0.35">
      <c r="A289" s="237" t="s">
        <v>3936</v>
      </c>
      <c r="B289" s="237" t="s">
        <v>3937</v>
      </c>
      <c r="C289" s="238">
        <v>7</v>
      </c>
    </row>
    <row r="290" spans="1:3" ht="15.5" x14ac:dyDescent="0.35">
      <c r="A290" s="237" t="s">
        <v>3938</v>
      </c>
      <c r="B290" s="237" t="s">
        <v>3939</v>
      </c>
      <c r="C290" s="238">
        <v>6</v>
      </c>
    </row>
    <row r="291" spans="1:3" ht="31" x14ac:dyDescent="0.35">
      <c r="A291" s="237" t="s">
        <v>3940</v>
      </c>
      <c r="B291" s="237" t="s">
        <v>3941</v>
      </c>
      <c r="C291" s="238">
        <v>4</v>
      </c>
    </row>
    <row r="292" spans="1:3" ht="15.5" x14ac:dyDescent="0.35">
      <c r="A292" s="237" t="s">
        <v>3942</v>
      </c>
      <c r="B292" s="237" t="s">
        <v>3943</v>
      </c>
      <c r="C292" s="238">
        <v>4</v>
      </c>
    </row>
    <row r="293" spans="1:3" ht="15.5" x14ac:dyDescent="0.35">
      <c r="A293" s="237" t="s">
        <v>3944</v>
      </c>
      <c r="B293" s="237" t="s">
        <v>3945</v>
      </c>
      <c r="C293" s="238">
        <v>5</v>
      </c>
    </row>
    <row r="294" spans="1:3" ht="15.5" x14ac:dyDescent="0.35">
      <c r="A294" s="237" t="s">
        <v>3946</v>
      </c>
      <c r="B294" s="237" t="s">
        <v>3947</v>
      </c>
      <c r="C294" s="238">
        <v>1</v>
      </c>
    </row>
    <row r="295" spans="1:3" ht="15.5" x14ac:dyDescent="0.35">
      <c r="A295" s="237" t="s">
        <v>3948</v>
      </c>
      <c r="B295" s="237" t="s">
        <v>3949</v>
      </c>
      <c r="C295" s="238">
        <v>4</v>
      </c>
    </row>
    <row r="296" spans="1:3" ht="15.5" x14ac:dyDescent="0.35">
      <c r="A296" s="237" t="s">
        <v>3950</v>
      </c>
      <c r="B296" s="237" t="s">
        <v>3951</v>
      </c>
      <c r="C296" s="238">
        <v>7</v>
      </c>
    </row>
    <row r="297" spans="1:3" ht="15.5" x14ac:dyDescent="0.35">
      <c r="A297" s="237" t="s">
        <v>3952</v>
      </c>
      <c r="B297" s="237" t="s">
        <v>3953</v>
      </c>
      <c r="C297" s="238">
        <v>6</v>
      </c>
    </row>
    <row r="298" spans="1:3" ht="15.5" x14ac:dyDescent="0.35">
      <c r="A298" s="237" t="s">
        <v>3954</v>
      </c>
      <c r="B298" s="237" t="s">
        <v>3955</v>
      </c>
      <c r="C298" s="238">
        <v>5</v>
      </c>
    </row>
    <row r="299" spans="1:3" ht="15.5" x14ac:dyDescent="0.35">
      <c r="A299" s="237" t="s">
        <v>3956</v>
      </c>
      <c r="B299" s="237" t="s">
        <v>3957</v>
      </c>
      <c r="C299" s="238">
        <v>5</v>
      </c>
    </row>
    <row r="300" spans="1:3" ht="15.5" x14ac:dyDescent="0.35">
      <c r="A300" s="237" t="s">
        <v>3958</v>
      </c>
      <c r="B300" s="237" t="s">
        <v>3959</v>
      </c>
      <c r="C300" s="238">
        <v>3</v>
      </c>
    </row>
    <row r="301" spans="1:3" ht="15.5" x14ac:dyDescent="0.35">
      <c r="A301" s="237" t="s">
        <v>3960</v>
      </c>
      <c r="B301" s="237" t="s">
        <v>3961</v>
      </c>
      <c r="C301" s="238">
        <v>6</v>
      </c>
    </row>
    <row r="302" spans="1:3" ht="15.5" x14ac:dyDescent="0.35">
      <c r="A302" s="237" t="s">
        <v>3962</v>
      </c>
      <c r="B302" s="237" t="s">
        <v>3963</v>
      </c>
      <c r="C302" s="238">
        <v>5</v>
      </c>
    </row>
    <row r="303" spans="1:3" ht="15.5" x14ac:dyDescent="0.35">
      <c r="A303" s="237" t="s">
        <v>3964</v>
      </c>
      <c r="B303" s="237" t="s">
        <v>3965</v>
      </c>
      <c r="C303" s="238">
        <v>5</v>
      </c>
    </row>
    <row r="304" spans="1:3" ht="15.5" x14ac:dyDescent="0.35">
      <c r="A304" s="237" t="s">
        <v>3966</v>
      </c>
      <c r="B304" s="237" t="s">
        <v>3967</v>
      </c>
      <c r="C304" s="238">
        <v>6</v>
      </c>
    </row>
    <row r="305" spans="1:3" ht="15.5" x14ac:dyDescent="0.35">
      <c r="A305" s="237" t="s">
        <v>3968</v>
      </c>
      <c r="B305" s="237" t="s">
        <v>3969</v>
      </c>
      <c r="C305" s="238">
        <v>5</v>
      </c>
    </row>
    <row r="306" spans="1:3" ht="15.5" x14ac:dyDescent="0.35">
      <c r="A306" s="237" t="s">
        <v>3970</v>
      </c>
      <c r="B306" s="237" t="s">
        <v>3971</v>
      </c>
      <c r="C306" s="238">
        <v>5</v>
      </c>
    </row>
    <row r="307" spans="1:3" ht="15.5" x14ac:dyDescent="0.35">
      <c r="A307" s="237" t="s">
        <v>3972</v>
      </c>
      <c r="B307" s="237" t="s">
        <v>3424</v>
      </c>
      <c r="C307" s="238">
        <v>2</v>
      </c>
    </row>
    <row r="308" spans="1:3" ht="15.5" x14ac:dyDescent="0.35">
      <c r="A308" s="237" t="s">
        <v>3973</v>
      </c>
      <c r="B308" s="237" t="s">
        <v>3974</v>
      </c>
      <c r="C308" s="238">
        <v>1</v>
      </c>
    </row>
    <row r="309" spans="1:3" ht="15.5" x14ac:dyDescent="0.35">
      <c r="A309" s="237" t="s">
        <v>3975</v>
      </c>
      <c r="B309" s="237" t="s">
        <v>3976</v>
      </c>
      <c r="C309" s="238">
        <v>4</v>
      </c>
    </row>
    <row r="310" spans="1:3" ht="15.5" x14ac:dyDescent="0.35">
      <c r="A310" s="237" t="s">
        <v>3977</v>
      </c>
      <c r="B310" s="237" t="s">
        <v>3978</v>
      </c>
      <c r="C310" s="238">
        <v>5</v>
      </c>
    </row>
    <row r="311" spans="1:3" ht="15.5" x14ac:dyDescent="0.35">
      <c r="A311" s="237" t="s">
        <v>3979</v>
      </c>
      <c r="B311" s="237" t="s">
        <v>3980</v>
      </c>
      <c r="C311" s="238">
        <v>3</v>
      </c>
    </row>
    <row r="312" spans="1:3" ht="15.5" x14ac:dyDescent="0.35">
      <c r="A312" s="237" t="s">
        <v>3981</v>
      </c>
      <c r="B312" s="237" t="s">
        <v>3982</v>
      </c>
      <c r="C312" s="238">
        <v>6</v>
      </c>
    </row>
    <row r="313" spans="1:3" ht="15.5" x14ac:dyDescent="0.35">
      <c r="A313" s="237" t="s">
        <v>3983</v>
      </c>
      <c r="B313" s="237" t="s">
        <v>3984</v>
      </c>
      <c r="C313" s="238">
        <v>4</v>
      </c>
    </row>
    <row r="314" spans="1:3" ht="15.5" x14ac:dyDescent="0.35">
      <c r="A314" s="237" t="s">
        <v>2551</v>
      </c>
      <c r="B314" s="237" t="s">
        <v>2552</v>
      </c>
      <c r="C314" s="238">
        <v>5</v>
      </c>
    </row>
    <row r="315" spans="1:3" ht="15.5" x14ac:dyDescent="0.35">
      <c r="A315" s="237" t="s">
        <v>3985</v>
      </c>
      <c r="B315" s="237" t="s">
        <v>3986</v>
      </c>
      <c r="C315" s="238">
        <v>4</v>
      </c>
    </row>
    <row r="316" spans="1:3" ht="15.5" x14ac:dyDescent="0.35">
      <c r="A316" s="237" t="s">
        <v>3987</v>
      </c>
      <c r="B316" s="237" t="s">
        <v>3988</v>
      </c>
      <c r="C316" s="238">
        <v>6</v>
      </c>
    </row>
    <row r="317" spans="1:3" ht="15.5" x14ac:dyDescent="0.35">
      <c r="A317" s="237" t="s">
        <v>2597</v>
      </c>
      <c r="B317" s="237" t="s">
        <v>3989</v>
      </c>
      <c r="C317" s="238">
        <v>6</v>
      </c>
    </row>
    <row r="318" spans="1:3" ht="15.5" x14ac:dyDescent="0.35">
      <c r="A318" s="237" t="s">
        <v>453</v>
      </c>
      <c r="B318" s="237" t="s">
        <v>3990</v>
      </c>
      <c r="C318" s="238">
        <v>4</v>
      </c>
    </row>
    <row r="319" spans="1:3" ht="15.5" x14ac:dyDescent="0.35">
      <c r="A319" s="237" t="s">
        <v>3991</v>
      </c>
      <c r="B319" s="237" t="s">
        <v>3992</v>
      </c>
      <c r="C319" s="238">
        <v>6</v>
      </c>
    </row>
    <row r="320" spans="1:3" ht="15.5" x14ac:dyDescent="0.35">
      <c r="A320" s="237" t="s">
        <v>3993</v>
      </c>
      <c r="B320" s="237" t="s">
        <v>3994</v>
      </c>
      <c r="C320" s="238">
        <v>3</v>
      </c>
    </row>
    <row r="321" spans="1:3" ht="15.5" x14ac:dyDescent="0.35">
      <c r="A321" s="237" t="s">
        <v>3995</v>
      </c>
      <c r="B321" s="237" t="s">
        <v>3996</v>
      </c>
      <c r="C321" s="238">
        <v>5</v>
      </c>
    </row>
    <row r="322" spans="1:3" ht="15.5" x14ac:dyDescent="0.35">
      <c r="A322" s="237" t="s">
        <v>3997</v>
      </c>
      <c r="B322" s="237" t="s">
        <v>3998</v>
      </c>
      <c r="C322" s="238">
        <v>4</v>
      </c>
    </row>
    <row r="323" spans="1:3" ht="15.5" x14ac:dyDescent="0.35">
      <c r="A323" s="237" t="s">
        <v>3999</v>
      </c>
      <c r="B323" s="237" t="s">
        <v>4000</v>
      </c>
      <c r="C323" s="238">
        <v>3</v>
      </c>
    </row>
    <row r="324" spans="1:3" ht="15.5" x14ac:dyDescent="0.35">
      <c r="A324" s="237" t="s">
        <v>4001</v>
      </c>
      <c r="B324" s="237" t="s">
        <v>4002</v>
      </c>
      <c r="C324" s="238">
        <v>4</v>
      </c>
    </row>
    <row r="325" spans="1:3" ht="15.5" x14ac:dyDescent="0.35">
      <c r="A325" s="237" t="s">
        <v>4003</v>
      </c>
      <c r="B325" s="237" t="s">
        <v>4004</v>
      </c>
      <c r="C325" s="238">
        <v>5</v>
      </c>
    </row>
    <row r="326" spans="1:3" ht="15.5" x14ac:dyDescent="0.35">
      <c r="A326" s="237" t="s">
        <v>4005</v>
      </c>
      <c r="B326" s="237" t="s">
        <v>4006</v>
      </c>
      <c r="C326" s="238">
        <v>4</v>
      </c>
    </row>
    <row r="327" spans="1:3" ht="15.5" x14ac:dyDescent="0.35">
      <c r="A327" s="237" t="s">
        <v>4007</v>
      </c>
      <c r="B327" s="237" t="s">
        <v>4008</v>
      </c>
      <c r="C327" s="238">
        <v>5</v>
      </c>
    </row>
    <row r="328" spans="1:3" ht="15.5" x14ac:dyDescent="0.35">
      <c r="A328" s="237" t="s">
        <v>4009</v>
      </c>
      <c r="B328" s="237" t="s">
        <v>4010</v>
      </c>
      <c r="C328" s="238">
        <v>4</v>
      </c>
    </row>
    <row r="329" spans="1:3" ht="15.5" x14ac:dyDescent="0.35">
      <c r="A329" s="237" t="s">
        <v>4011</v>
      </c>
      <c r="B329" s="237" t="s">
        <v>4012</v>
      </c>
      <c r="C329" s="238">
        <v>4</v>
      </c>
    </row>
    <row r="330" spans="1:3" ht="15.5" x14ac:dyDescent="0.35">
      <c r="A330" s="237" t="s">
        <v>4013</v>
      </c>
      <c r="B330" s="237" t="s">
        <v>4014</v>
      </c>
      <c r="C330" s="238">
        <v>5</v>
      </c>
    </row>
    <row r="331" spans="1:3" ht="31" x14ac:dyDescent="0.35">
      <c r="A331" s="237" t="s">
        <v>4015</v>
      </c>
      <c r="B331" s="237" t="s">
        <v>4016</v>
      </c>
      <c r="C331" s="238">
        <v>6</v>
      </c>
    </row>
    <row r="332" spans="1:3" ht="15.5" x14ac:dyDescent="0.35">
      <c r="A332" s="237" t="s">
        <v>4017</v>
      </c>
      <c r="B332" s="237" t="s">
        <v>4018</v>
      </c>
      <c r="C332" s="238">
        <v>5</v>
      </c>
    </row>
    <row r="333" spans="1:3" ht="15.5" x14ac:dyDescent="0.35">
      <c r="A333" s="237" t="s">
        <v>4019</v>
      </c>
      <c r="B333" s="237" t="s">
        <v>4020</v>
      </c>
      <c r="C333" s="238">
        <v>5</v>
      </c>
    </row>
    <row r="334" spans="1:3" ht="15.5" x14ac:dyDescent="0.35">
      <c r="A334" s="237" t="s">
        <v>4021</v>
      </c>
      <c r="B334" s="237" t="s">
        <v>4022</v>
      </c>
      <c r="C334" s="238">
        <v>6</v>
      </c>
    </row>
    <row r="335" spans="1:3" ht="15.5" x14ac:dyDescent="0.35">
      <c r="A335" s="237" t="s">
        <v>4023</v>
      </c>
      <c r="B335" s="237" t="s">
        <v>4024</v>
      </c>
      <c r="C335" s="238">
        <v>5</v>
      </c>
    </row>
    <row r="336" spans="1:3" ht="15.5" x14ac:dyDescent="0.35">
      <c r="A336" s="237" t="s">
        <v>4025</v>
      </c>
      <c r="B336" s="237" t="s">
        <v>4026</v>
      </c>
      <c r="C336" s="238">
        <v>5</v>
      </c>
    </row>
    <row r="337" spans="1:3" ht="15.5" x14ac:dyDescent="0.35">
      <c r="A337" s="237" t="s">
        <v>4027</v>
      </c>
      <c r="B337" s="237" t="s">
        <v>4028</v>
      </c>
      <c r="C337" s="238">
        <v>6</v>
      </c>
    </row>
    <row r="338" spans="1:3" ht="15.5" x14ac:dyDescent="0.35">
      <c r="A338" s="237" t="s">
        <v>3319</v>
      </c>
      <c r="B338" s="237" t="s">
        <v>3320</v>
      </c>
      <c r="C338" s="238">
        <v>6</v>
      </c>
    </row>
    <row r="339" spans="1:3" ht="15.5" x14ac:dyDescent="0.35">
      <c r="A339" s="237" t="s">
        <v>291</v>
      </c>
      <c r="B339" s="237" t="s">
        <v>4029</v>
      </c>
      <c r="C339" s="238">
        <v>6</v>
      </c>
    </row>
    <row r="340" spans="1:3" ht="15.5" x14ac:dyDescent="0.35">
      <c r="A340" s="237" t="s">
        <v>4030</v>
      </c>
      <c r="B340" s="237" t="s">
        <v>4031</v>
      </c>
      <c r="C340" s="238">
        <v>6</v>
      </c>
    </row>
    <row r="341" spans="1:3" ht="15.5" x14ac:dyDescent="0.35">
      <c r="A341" s="237" t="s">
        <v>4032</v>
      </c>
      <c r="B341" s="237" t="s">
        <v>4033</v>
      </c>
      <c r="C341" s="238">
        <v>6</v>
      </c>
    </row>
    <row r="342" spans="1:3" ht="15.5" x14ac:dyDescent="0.35">
      <c r="A342" s="237" t="s">
        <v>4034</v>
      </c>
      <c r="B342" s="237" t="s">
        <v>4035</v>
      </c>
      <c r="C342" s="238">
        <v>5</v>
      </c>
    </row>
    <row r="343" spans="1:3" ht="15.5" x14ac:dyDescent="0.35">
      <c r="A343" s="237" t="s">
        <v>4036</v>
      </c>
      <c r="B343" s="237" t="s">
        <v>4037</v>
      </c>
      <c r="C343" s="238">
        <v>6</v>
      </c>
    </row>
    <row r="344" spans="1:3" ht="15.5" x14ac:dyDescent="0.35">
      <c r="A344" s="237" t="s">
        <v>4038</v>
      </c>
      <c r="B344" s="237" t="s">
        <v>4039</v>
      </c>
      <c r="C344" s="238">
        <v>5</v>
      </c>
    </row>
    <row r="345" spans="1:3" ht="15.5" x14ac:dyDescent="0.35">
      <c r="A345" s="237" t="s">
        <v>4040</v>
      </c>
      <c r="B345" s="237" t="s">
        <v>4041</v>
      </c>
      <c r="C345" s="238">
        <v>6</v>
      </c>
    </row>
    <row r="346" spans="1:3" ht="15.5" x14ac:dyDescent="0.35">
      <c r="A346" s="237" t="s">
        <v>4042</v>
      </c>
      <c r="B346" s="237" t="s">
        <v>4043</v>
      </c>
      <c r="C346" s="238">
        <v>6</v>
      </c>
    </row>
    <row r="347" spans="1:3" ht="15.5" x14ac:dyDescent="0.35">
      <c r="A347" s="237" t="s">
        <v>4044</v>
      </c>
      <c r="B347" s="237" t="s">
        <v>4045</v>
      </c>
      <c r="C347" s="238">
        <v>4</v>
      </c>
    </row>
    <row r="348" spans="1:3" ht="15.5" x14ac:dyDescent="0.35">
      <c r="A348" s="237" t="s">
        <v>4046</v>
      </c>
      <c r="B348" s="237" t="s">
        <v>4047</v>
      </c>
      <c r="C348" s="238">
        <v>5</v>
      </c>
    </row>
    <row r="349" spans="1:3" ht="15.5" x14ac:dyDescent="0.35">
      <c r="A349" s="237" t="s">
        <v>4048</v>
      </c>
      <c r="B349" s="237" t="s">
        <v>4049</v>
      </c>
      <c r="C349" s="238">
        <v>4</v>
      </c>
    </row>
    <row r="350" spans="1:3" ht="15.5" x14ac:dyDescent="0.35">
      <c r="A350" s="237" t="s">
        <v>4050</v>
      </c>
      <c r="B350" s="237" t="s">
        <v>4051</v>
      </c>
      <c r="C350" s="238">
        <v>3</v>
      </c>
    </row>
    <row r="351" spans="1:3" ht="15.5" x14ac:dyDescent="0.35">
      <c r="A351" s="237" t="s">
        <v>4052</v>
      </c>
      <c r="B351" s="237" t="s">
        <v>4053</v>
      </c>
      <c r="C351" s="238">
        <v>2</v>
      </c>
    </row>
    <row r="352" spans="1:3" ht="15.5" x14ac:dyDescent="0.35">
      <c r="A352" s="237" t="s">
        <v>4054</v>
      </c>
      <c r="B352" s="237" t="s">
        <v>4055</v>
      </c>
      <c r="C352" s="238">
        <v>3</v>
      </c>
    </row>
    <row r="353" spans="1:3" ht="15.5" x14ac:dyDescent="0.35">
      <c r="A353" s="237" t="s">
        <v>4056</v>
      </c>
      <c r="B353" s="237" t="s">
        <v>3424</v>
      </c>
      <c r="C353" s="238">
        <v>2</v>
      </c>
    </row>
    <row r="354" spans="1:3" ht="15.5" x14ac:dyDescent="0.35">
      <c r="A354" s="237" t="s">
        <v>4057</v>
      </c>
      <c r="B354" s="237" t="s">
        <v>4058</v>
      </c>
      <c r="C354" s="238">
        <v>7</v>
      </c>
    </row>
    <row r="355" spans="1:3" ht="15.5" x14ac:dyDescent="0.35">
      <c r="A355" s="237" t="s">
        <v>4059</v>
      </c>
      <c r="B355" s="237" t="s">
        <v>4060</v>
      </c>
      <c r="C355" s="238">
        <v>6</v>
      </c>
    </row>
    <row r="356" spans="1:3" ht="15.5" x14ac:dyDescent="0.35">
      <c r="A356" s="237" t="s">
        <v>4061</v>
      </c>
      <c r="B356" s="237" t="s">
        <v>4062</v>
      </c>
      <c r="C356" s="238">
        <v>7</v>
      </c>
    </row>
    <row r="357" spans="1:3" ht="15.5" x14ac:dyDescent="0.35">
      <c r="A357" s="237" t="s">
        <v>4063</v>
      </c>
      <c r="B357" s="237" t="s">
        <v>4064</v>
      </c>
      <c r="C357" s="238">
        <v>5</v>
      </c>
    </row>
    <row r="358" spans="1:3" ht="15.5" x14ac:dyDescent="0.35">
      <c r="A358" s="237" t="s">
        <v>4065</v>
      </c>
      <c r="B358" s="237" t="s">
        <v>4066</v>
      </c>
      <c r="C358" s="238">
        <v>5</v>
      </c>
    </row>
    <row r="359" spans="1:3" ht="15.5" x14ac:dyDescent="0.35">
      <c r="A359" s="237" t="s">
        <v>4067</v>
      </c>
      <c r="B359" s="237" t="s">
        <v>4068</v>
      </c>
      <c r="C359" s="238">
        <v>6</v>
      </c>
    </row>
    <row r="360" spans="1:3" ht="15.5" x14ac:dyDescent="0.35">
      <c r="A360" s="237" t="s">
        <v>4069</v>
      </c>
      <c r="B360" s="237" t="s">
        <v>4070</v>
      </c>
      <c r="C360" s="238">
        <v>5</v>
      </c>
    </row>
    <row r="361" spans="1:3" ht="15.5" x14ac:dyDescent="0.35">
      <c r="A361" s="237" t="s">
        <v>4071</v>
      </c>
      <c r="B361" s="237" t="s">
        <v>4072</v>
      </c>
      <c r="C361" s="238">
        <v>4</v>
      </c>
    </row>
    <row r="362" spans="1:3" ht="15.5" x14ac:dyDescent="0.35">
      <c r="A362" s="237" t="s">
        <v>147</v>
      </c>
      <c r="B362" s="237" t="s">
        <v>4073</v>
      </c>
      <c r="C362" s="238">
        <v>2</v>
      </c>
    </row>
    <row r="363" spans="1:3" ht="15.5" x14ac:dyDescent="0.35">
      <c r="A363" s="237" t="s">
        <v>4074</v>
      </c>
      <c r="B363" s="237" t="s">
        <v>4075</v>
      </c>
      <c r="C363" s="238">
        <v>4</v>
      </c>
    </row>
    <row r="364" spans="1:3" ht="15.5" x14ac:dyDescent="0.35">
      <c r="A364" s="237" t="s">
        <v>4076</v>
      </c>
      <c r="B364" s="237" t="s">
        <v>4077</v>
      </c>
      <c r="C364" s="238">
        <v>4</v>
      </c>
    </row>
    <row r="365" spans="1:3" ht="15.5" x14ac:dyDescent="0.35">
      <c r="A365" s="237" t="s">
        <v>4078</v>
      </c>
      <c r="B365" s="237" t="s">
        <v>4079</v>
      </c>
      <c r="C365" s="238">
        <v>5</v>
      </c>
    </row>
    <row r="366" spans="1:3" ht="15.5" x14ac:dyDescent="0.35">
      <c r="A366" s="237" t="s">
        <v>4080</v>
      </c>
      <c r="B366" s="237" t="s">
        <v>4081</v>
      </c>
      <c r="C366" s="238">
        <v>2</v>
      </c>
    </row>
    <row r="367" spans="1:3" ht="15.5" x14ac:dyDescent="0.35">
      <c r="A367" s="237" t="s">
        <v>4082</v>
      </c>
      <c r="B367" s="237" t="s">
        <v>4083</v>
      </c>
      <c r="C367" s="238">
        <v>4</v>
      </c>
    </row>
    <row r="368" spans="1:3" ht="15.5" x14ac:dyDescent="0.35">
      <c r="A368" s="237" t="s">
        <v>4084</v>
      </c>
      <c r="B368" s="237" t="s">
        <v>4085</v>
      </c>
      <c r="C368" s="238">
        <v>4</v>
      </c>
    </row>
    <row r="369" spans="1:3" ht="15.5" x14ac:dyDescent="0.35">
      <c r="A369" s="237" t="s">
        <v>4086</v>
      </c>
      <c r="B369" s="237" t="s">
        <v>4087</v>
      </c>
      <c r="C369" s="238">
        <v>5</v>
      </c>
    </row>
    <row r="370" spans="1:3" ht="15.5" x14ac:dyDescent="0.35">
      <c r="A370" s="237" t="s">
        <v>4088</v>
      </c>
      <c r="B370" s="237" t="s">
        <v>4089</v>
      </c>
      <c r="C370" s="238">
        <v>8</v>
      </c>
    </row>
    <row r="371" spans="1:3" ht="15.5" x14ac:dyDescent="0.35">
      <c r="A371" s="237" t="s">
        <v>4090</v>
      </c>
      <c r="B371" s="237" t="s">
        <v>4091</v>
      </c>
      <c r="C371" s="238">
        <v>3</v>
      </c>
    </row>
    <row r="372" spans="1:3" ht="15.5" x14ac:dyDescent="0.35">
      <c r="A372" s="237" t="s">
        <v>4092</v>
      </c>
      <c r="B372" s="237" t="s">
        <v>4093</v>
      </c>
      <c r="C372" s="238">
        <v>4</v>
      </c>
    </row>
    <row r="373" spans="1:3" ht="15.5" x14ac:dyDescent="0.35">
      <c r="A373" s="237" t="s">
        <v>4094</v>
      </c>
      <c r="B373" s="237" t="s">
        <v>4095</v>
      </c>
      <c r="C373" s="238">
        <v>4</v>
      </c>
    </row>
    <row r="374" spans="1:3" ht="31" x14ac:dyDescent="0.35">
      <c r="A374" s="237" t="s">
        <v>4096</v>
      </c>
      <c r="B374" s="237" t="s">
        <v>4097</v>
      </c>
      <c r="C374" s="238">
        <v>4</v>
      </c>
    </row>
    <row r="375" spans="1:3" ht="15.5" x14ac:dyDescent="0.35">
      <c r="A375" s="237" t="s">
        <v>4098</v>
      </c>
      <c r="B375" s="237" t="s">
        <v>4099</v>
      </c>
      <c r="C375" s="238">
        <v>5</v>
      </c>
    </row>
    <row r="376" spans="1:3" ht="15.5" x14ac:dyDescent="0.35">
      <c r="A376" s="237" t="s">
        <v>4100</v>
      </c>
      <c r="B376" s="237" t="s">
        <v>4101</v>
      </c>
      <c r="C376" s="238">
        <v>5</v>
      </c>
    </row>
    <row r="377" spans="1:3" ht="15.5" x14ac:dyDescent="0.35">
      <c r="A377" s="237" t="s">
        <v>4102</v>
      </c>
      <c r="B377" s="237" t="s">
        <v>4103</v>
      </c>
      <c r="C377" s="238">
        <v>5</v>
      </c>
    </row>
    <row r="378" spans="1:3" ht="15.5" x14ac:dyDescent="0.35">
      <c r="A378" s="237" t="s">
        <v>4104</v>
      </c>
      <c r="B378" s="237" t="s">
        <v>4105</v>
      </c>
      <c r="C378" s="238">
        <v>4</v>
      </c>
    </row>
    <row r="379" spans="1:3" ht="15.5" x14ac:dyDescent="0.35">
      <c r="A379" s="237" t="s">
        <v>4106</v>
      </c>
      <c r="B379" s="237" t="s">
        <v>4107</v>
      </c>
      <c r="C379" s="238">
        <v>6</v>
      </c>
    </row>
    <row r="380" spans="1:3" ht="15.5" x14ac:dyDescent="0.35">
      <c r="A380" s="237" t="s">
        <v>4108</v>
      </c>
      <c r="B380" s="237" t="s">
        <v>4109</v>
      </c>
      <c r="C380" s="238">
        <v>4</v>
      </c>
    </row>
    <row r="381" spans="1:3" ht="15.5" x14ac:dyDescent="0.35">
      <c r="A381" s="237" t="s">
        <v>4110</v>
      </c>
      <c r="B381" s="237" t="s">
        <v>3424</v>
      </c>
      <c r="C381" s="238">
        <v>2</v>
      </c>
    </row>
    <row r="382" spans="1:3" ht="15.5" x14ac:dyDescent="0.35">
      <c r="A382" s="237" t="s">
        <v>4111</v>
      </c>
      <c r="B382" s="237" t="s">
        <v>4112</v>
      </c>
      <c r="C382" s="238">
        <v>4</v>
      </c>
    </row>
    <row r="383" spans="1:3" ht="15.5" x14ac:dyDescent="0.35">
      <c r="A383" s="237" t="s">
        <v>4113</v>
      </c>
      <c r="B383" s="237" t="s">
        <v>4114</v>
      </c>
      <c r="C383" s="238">
        <v>1</v>
      </c>
    </row>
    <row r="384" spans="1:3" ht="15.5" x14ac:dyDescent="0.35">
      <c r="A384" s="237" t="s">
        <v>4115</v>
      </c>
      <c r="B384" s="237" t="s">
        <v>4116</v>
      </c>
      <c r="C384" s="238">
        <v>4</v>
      </c>
    </row>
    <row r="385" spans="1:3" ht="15.5" x14ac:dyDescent="0.35">
      <c r="A385" s="237" t="s">
        <v>4117</v>
      </c>
      <c r="B385" s="237" t="s">
        <v>4118</v>
      </c>
      <c r="C385" s="238">
        <v>3</v>
      </c>
    </row>
    <row r="386" spans="1:3" ht="15.5" x14ac:dyDescent="0.35">
      <c r="A386" s="237" t="s">
        <v>4119</v>
      </c>
      <c r="B386" s="237" t="s">
        <v>4120</v>
      </c>
      <c r="C386" s="238">
        <v>5</v>
      </c>
    </row>
    <row r="387" spans="1:3" ht="15.5" x14ac:dyDescent="0.35">
      <c r="A387" s="237" t="s">
        <v>4121</v>
      </c>
      <c r="B387" s="237" t="s">
        <v>4122</v>
      </c>
      <c r="C387" s="238">
        <v>4</v>
      </c>
    </row>
    <row r="388" spans="1:3" ht="15.5" x14ac:dyDescent="0.35">
      <c r="A388" s="237" t="s">
        <v>4123</v>
      </c>
      <c r="B388" s="237" t="s">
        <v>4124</v>
      </c>
      <c r="C388" s="238">
        <v>4</v>
      </c>
    </row>
    <row r="389" spans="1:3" ht="15.5" x14ac:dyDescent="0.35">
      <c r="A389" s="237" t="s">
        <v>4125</v>
      </c>
      <c r="B389" s="237" t="s">
        <v>4126</v>
      </c>
      <c r="C389" s="238">
        <v>5</v>
      </c>
    </row>
    <row r="390" spans="1:3" ht="15.5" x14ac:dyDescent="0.35">
      <c r="A390" s="237" t="s">
        <v>4127</v>
      </c>
      <c r="B390" s="237" t="s">
        <v>4128</v>
      </c>
      <c r="C390" s="238">
        <v>1</v>
      </c>
    </row>
    <row r="391" spans="1:3" ht="15.5" x14ac:dyDescent="0.35">
      <c r="A391" s="237" t="s">
        <v>4129</v>
      </c>
      <c r="B391" s="237" t="s">
        <v>4130</v>
      </c>
      <c r="C391" s="238">
        <v>1</v>
      </c>
    </row>
    <row r="392" spans="1:3" ht="15.5" x14ac:dyDescent="0.35">
      <c r="A392" s="237" t="s">
        <v>4131</v>
      </c>
      <c r="B392" s="237" t="s">
        <v>3424</v>
      </c>
      <c r="C392" s="238">
        <v>2</v>
      </c>
    </row>
    <row r="393" spans="1:3" ht="15.5" x14ac:dyDescent="0.35">
      <c r="A393" s="237" t="s">
        <v>4132</v>
      </c>
      <c r="B393" s="237" t="s">
        <v>4133</v>
      </c>
      <c r="C393" s="238">
        <v>1</v>
      </c>
    </row>
    <row r="394" spans="1:3" ht="15.5" x14ac:dyDescent="0.35">
      <c r="A394" s="237" t="s">
        <v>4134</v>
      </c>
      <c r="B394" s="237" t="s">
        <v>4135</v>
      </c>
      <c r="C394" s="238">
        <v>1</v>
      </c>
    </row>
    <row r="395" spans="1:3" ht="15.5" x14ac:dyDescent="0.35">
      <c r="A395" s="237" t="s">
        <v>4136</v>
      </c>
      <c r="B395" s="237" t="s">
        <v>4137</v>
      </c>
      <c r="C395" s="238">
        <v>1</v>
      </c>
    </row>
    <row r="396" spans="1:3" ht="15.5" x14ac:dyDescent="0.35">
      <c r="A396" s="237" t="s">
        <v>4138</v>
      </c>
      <c r="B396" s="237" t="s">
        <v>4139</v>
      </c>
      <c r="C396" s="238">
        <v>1</v>
      </c>
    </row>
    <row r="397" spans="1:3" ht="15.5" x14ac:dyDescent="0.35">
      <c r="A397" s="237" t="s">
        <v>4140</v>
      </c>
      <c r="B397" s="237" t="s">
        <v>4141</v>
      </c>
      <c r="C397" s="238">
        <v>1</v>
      </c>
    </row>
    <row r="398" spans="1:3" ht="15.5" x14ac:dyDescent="0.35">
      <c r="A398" s="237" t="s">
        <v>4142</v>
      </c>
      <c r="B398" s="237" t="s">
        <v>4143</v>
      </c>
      <c r="C398" s="238">
        <v>1</v>
      </c>
    </row>
    <row r="399" spans="1:3" ht="15.5" x14ac:dyDescent="0.35">
      <c r="A399" s="237" t="s">
        <v>4144</v>
      </c>
      <c r="B399" s="237" t="s">
        <v>4145</v>
      </c>
      <c r="C399" s="238">
        <v>1</v>
      </c>
    </row>
    <row r="400" spans="1:3" ht="15.5" x14ac:dyDescent="0.35">
      <c r="A400" s="237" t="s">
        <v>4146</v>
      </c>
      <c r="B400" s="237" t="s">
        <v>4147</v>
      </c>
      <c r="C400" s="238">
        <v>1</v>
      </c>
    </row>
    <row r="401" spans="1:3" ht="15.5" x14ac:dyDescent="0.35">
      <c r="A401" s="237" t="s">
        <v>4148</v>
      </c>
      <c r="B401" s="237" t="s">
        <v>4149</v>
      </c>
      <c r="C401" s="238">
        <v>1</v>
      </c>
    </row>
    <row r="402" spans="1:3" ht="15.5" x14ac:dyDescent="0.35">
      <c r="A402" s="237" t="s">
        <v>4150</v>
      </c>
      <c r="B402" s="237" t="s">
        <v>4151</v>
      </c>
      <c r="C402" s="238">
        <v>1</v>
      </c>
    </row>
    <row r="403" spans="1:3" ht="15.5" x14ac:dyDescent="0.35">
      <c r="A403" s="237" t="s">
        <v>4152</v>
      </c>
      <c r="B403" s="237" t="s">
        <v>4153</v>
      </c>
      <c r="C403" s="238">
        <v>1</v>
      </c>
    </row>
    <row r="404" spans="1:3" ht="15.5" x14ac:dyDescent="0.35">
      <c r="A404" s="237" t="s">
        <v>4154</v>
      </c>
      <c r="B404" s="237" t="s">
        <v>4155</v>
      </c>
      <c r="C404" s="238">
        <v>1</v>
      </c>
    </row>
    <row r="405" spans="1:3" ht="15.5" x14ac:dyDescent="0.35">
      <c r="A405" s="237" t="s">
        <v>4156</v>
      </c>
      <c r="B405" s="237" t="s">
        <v>4157</v>
      </c>
      <c r="C405" s="238">
        <v>1</v>
      </c>
    </row>
    <row r="406" spans="1:3" ht="15.5" x14ac:dyDescent="0.35">
      <c r="A406" s="237" t="s">
        <v>4158</v>
      </c>
      <c r="B406" s="237" t="s">
        <v>4159</v>
      </c>
      <c r="C406" s="238">
        <v>1</v>
      </c>
    </row>
    <row r="407" spans="1:3" ht="15.5" x14ac:dyDescent="0.35">
      <c r="A407" s="237" t="s">
        <v>4160</v>
      </c>
      <c r="B407" s="237" t="s">
        <v>4161</v>
      </c>
      <c r="C407" s="238">
        <v>1</v>
      </c>
    </row>
    <row r="408" spans="1:3" ht="15.5" x14ac:dyDescent="0.35">
      <c r="A408" s="237" t="s">
        <v>4162</v>
      </c>
      <c r="B408" s="237" t="s">
        <v>4163</v>
      </c>
      <c r="C408" s="238">
        <v>1</v>
      </c>
    </row>
    <row r="409" spans="1:3" ht="15.5" x14ac:dyDescent="0.35">
      <c r="A409" s="237" t="s">
        <v>4164</v>
      </c>
      <c r="B409" s="237" t="s">
        <v>4165</v>
      </c>
      <c r="C409" s="238">
        <v>1</v>
      </c>
    </row>
    <row r="410" spans="1:3" ht="15.5" x14ac:dyDescent="0.35">
      <c r="A410" s="237" t="s">
        <v>4166</v>
      </c>
      <c r="B410" s="237" t="s">
        <v>4167</v>
      </c>
      <c r="C410" s="238">
        <v>1</v>
      </c>
    </row>
    <row r="411" spans="1:3" ht="15.5" x14ac:dyDescent="0.35">
      <c r="A411" s="237" t="s">
        <v>4168</v>
      </c>
      <c r="B411" s="237" t="s">
        <v>4169</v>
      </c>
      <c r="C411" s="238">
        <v>1</v>
      </c>
    </row>
    <row r="412" spans="1:3" ht="15.5" x14ac:dyDescent="0.35">
      <c r="A412" s="237" t="s">
        <v>4170</v>
      </c>
      <c r="B412" s="237" t="s">
        <v>4171</v>
      </c>
      <c r="C412" s="238">
        <v>1</v>
      </c>
    </row>
    <row r="413" spans="1:3" ht="15.5" x14ac:dyDescent="0.35">
      <c r="A413" s="237" t="s">
        <v>4172</v>
      </c>
      <c r="B413" s="237" t="s">
        <v>4173</v>
      </c>
      <c r="C413" s="238">
        <v>1</v>
      </c>
    </row>
    <row r="414" spans="1:3" ht="15.5" x14ac:dyDescent="0.35">
      <c r="A414" s="237" t="s">
        <v>4174</v>
      </c>
      <c r="B414" s="237" t="s">
        <v>4175</v>
      </c>
      <c r="C414" s="238">
        <v>1</v>
      </c>
    </row>
    <row r="415" spans="1:3" ht="15.5" x14ac:dyDescent="0.35">
      <c r="A415" s="237" t="s">
        <v>4176</v>
      </c>
      <c r="B415" s="237" t="s">
        <v>4177</v>
      </c>
      <c r="C415" s="238">
        <v>1</v>
      </c>
    </row>
    <row r="416" spans="1:3" ht="15.5" x14ac:dyDescent="0.35">
      <c r="A416" s="237" t="s">
        <v>4178</v>
      </c>
      <c r="B416" s="237" t="s">
        <v>4179</v>
      </c>
      <c r="C416" s="238">
        <v>1</v>
      </c>
    </row>
    <row r="417" spans="1:3" ht="15.5" x14ac:dyDescent="0.35">
      <c r="A417" s="237" t="s">
        <v>4180</v>
      </c>
      <c r="B417" s="237" t="s">
        <v>4181</v>
      </c>
      <c r="C417" s="238">
        <v>1</v>
      </c>
    </row>
    <row r="418" spans="1:3" ht="15.5" x14ac:dyDescent="0.35">
      <c r="A418" s="237" t="s">
        <v>4182</v>
      </c>
      <c r="B418" s="237" t="s">
        <v>4183</v>
      </c>
      <c r="C418" s="238">
        <v>1</v>
      </c>
    </row>
    <row r="419" spans="1:3" ht="15.5" x14ac:dyDescent="0.35">
      <c r="A419" s="237" t="s">
        <v>4184</v>
      </c>
      <c r="B419" s="237" t="s">
        <v>4185</v>
      </c>
      <c r="C419" s="238">
        <v>1</v>
      </c>
    </row>
    <row r="420" spans="1:3" ht="15.5" x14ac:dyDescent="0.35">
      <c r="A420" s="237" t="s">
        <v>4186</v>
      </c>
      <c r="B420" s="237" t="s">
        <v>4187</v>
      </c>
      <c r="C420" s="238">
        <v>1</v>
      </c>
    </row>
    <row r="421" spans="1:3" ht="15.5" x14ac:dyDescent="0.35">
      <c r="A421" s="237" t="s">
        <v>4188</v>
      </c>
      <c r="B421" s="237" t="s">
        <v>4189</v>
      </c>
      <c r="C421" s="238">
        <v>1</v>
      </c>
    </row>
    <row r="422" spans="1:3" ht="15.5" x14ac:dyDescent="0.35">
      <c r="A422" s="237" t="s">
        <v>4190</v>
      </c>
      <c r="B422" s="237" t="s">
        <v>4191</v>
      </c>
      <c r="C422" s="238">
        <v>1</v>
      </c>
    </row>
    <row r="423" spans="1:3" ht="15.5" x14ac:dyDescent="0.35">
      <c r="A423" s="237" t="s">
        <v>4192</v>
      </c>
      <c r="B423" s="237" t="s">
        <v>4193</v>
      </c>
      <c r="C423" s="238">
        <v>1</v>
      </c>
    </row>
    <row r="424" spans="1:3" ht="15.5" x14ac:dyDescent="0.35">
      <c r="A424" s="237" t="s">
        <v>4194</v>
      </c>
      <c r="B424" s="237" t="s">
        <v>4195</v>
      </c>
      <c r="C424" s="238">
        <v>1</v>
      </c>
    </row>
    <row r="425" spans="1:3" ht="15.5" x14ac:dyDescent="0.35">
      <c r="A425" s="237" t="s">
        <v>4196</v>
      </c>
      <c r="B425" s="237" t="s">
        <v>4197</v>
      </c>
      <c r="C425" s="238">
        <v>1</v>
      </c>
    </row>
    <row r="426" spans="1:3" ht="15.5" x14ac:dyDescent="0.35">
      <c r="A426" s="237" t="s">
        <v>4198</v>
      </c>
      <c r="B426" s="237" t="s">
        <v>4199</v>
      </c>
      <c r="C426" s="238">
        <v>1</v>
      </c>
    </row>
    <row r="427" spans="1:3" ht="15.5" x14ac:dyDescent="0.35">
      <c r="A427" s="237" t="s">
        <v>4200</v>
      </c>
      <c r="B427" s="237" t="s">
        <v>4201</v>
      </c>
      <c r="C427" s="238">
        <v>1</v>
      </c>
    </row>
    <row r="428" spans="1:3" ht="15.5" x14ac:dyDescent="0.35">
      <c r="A428" s="237" t="s">
        <v>4202</v>
      </c>
      <c r="B428" s="237" t="s">
        <v>4203</v>
      </c>
      <c r="C428" s="238">
        <v>1</v>
      </c>
    </row>
    <row r="429" spans="1:3" ht="15.5" x14ac:dyDescent="0.35">
      <c r="A429" s="237" t="s">
        <v>4204</v>
      </c>
      <c r="B429" s="237" t="s">
        <v>4191</v>
      </c>
      <c r="C429" s="238">
        <v>1</v>
      </c>
    </row>
    <row r="430" spans="1:3" ht="15.5" x14ac:dyDescent="0.35">
      <c r="A430" s="237" t="s">
        <v>4205</v>
      </c>
      <c r="B430" s="237" t="s">
        <v>4206</v>
      </c>
      <c r="C430" s="238">
        <v>1</v>
      </c>
    </row>
    <row r="431" spans="1:3" ht="15.5" x14ac:dyDescent="0.35">
      <c r="A431" s="237" t="s">
        <v>4207</v>
      </c>
      <c r="B431" s="237" t="s">
        <v>4208</v>
      </c>
      <c r="C431" s="238">
        <v>1</v>
      </c>
    </row>
    <row r="432" spans="1:3" ht="15.5" x14ac:dyDescent="0.35">
      <c r="A432" s="237" t="s">
        <v>4209</v>
      </c>
      <c r="B432" s="237" t="s">
        <v>4210</v>
      </c>
      <c r="C432" s="238">
        <v>1</v>
      </c>
    </row>
    <row r="433" spans="1:3" ht="15.5" x14ac:dyDescent="0.35">
      <c r="A433" s="237" t="s">
        <v>4211</v>
      </c>
      <c r="B433" s="237" t="s">
        <v>4212</v>
      </c>
      <c r="C433" s="238">
        <v>1</v>
      </c>
    </row>
    <row r="434" spans="1:3" ht="15.5" x14ac:dyDescent="0.35">
      <c r="A434" s="237" t="s">
        <v>4213</v>
      </c>
      <c r="B434" s="237" t="s">
        <v>4214</v>
      </c>
      <c r="C434" s="238">
        <v>1</v>
      </c>
    </row>
    <row r="435" spans="1:3" ht="15.5" x14ac:dyDescent="0.35">
      <c r="A435" s="237" t="s">
        <v>4215</v>
      </c>
      <c r="B435" s="237" t="s">
        <v>4216</v>
      </c>
      <c r="C435" s="238">
        <v>1</v>
      </c>
    </row>
    <row r="436" spans="1:3" ht="15.5" x14ac:dyDescent="0.35">
      <c r="A436" s="237" t="s">
        <v>4217</v>
      </c>
      <c r="B436" s="237" t="s">
        <v>4218</v>
      </c>
      <c r="C436" s="238">
        <v>1</v>
      </c>
    </row>
    <row r="437" spans="1:3" ht="15.5" x14ac:dyDescent="0.35">
      <c r="A437" s="237" t="s">
        <v>4219</v>
      </c>
      <c r="B437" s="237" t="s">
        <v>4220</v>
      </c>
      <c r="C437" s="238">
        <v>1</v>
      </c>
    </row>
    <row r="438" spans="1:3" ht="15.5" x14ac:dyDescent="0.35">
      <c r="A438" s="237" t="s">
        <v>4221</v>
      </c>
      <c r="B438" s="237" t="s">
        <v>4222</v>
      </c>
      <c r="C438" s="238">
        <v>1</v>
      </c>
    </row>
    <row r="439" spans="1:3" ht="15.5" x14ac:dyDescent="0.35">
      <c r="A439" s="237" t="s">
        <v>4223</v>
      </c>
      <c r="B439" s="237" t="s">
        <v>4224</v>
      </c>
      <c r="C439" s="238">
        <v>1</v>
      </c>
    </row>
    <row r="440" spans="1:3" ht="15.5" x14ac:dyDescent="0.35">
      <c r="A440" s="237" t="s">
        <v>4225</v>
      </c>
      <c r="B440" s="237" t="s">
        <v>4226</v>
      </c>
      <c r="C440" s="238">
        <v>1</v>
      </c>
    </row>
    <row r="441" spans="1:3" ht="15.5" x14ac:dyDescent="0.35">
      <c r="A441" s="237" t="s">
        <v>4227</v>
      </c>
      <c r="B441" s="237" t="s">
        <v>4228</v>
      </c>
      <c r="C441" s="238">
        <v>1</v>
      </c>
    </row>
    <row r="442" spans="1:3" ht="15.5" x14ac:dyDescent="0.35">
      <c r="A442" s="237" t="s">
        <v>4229</v>
      </c>
      <c r="B442" s="237" t="s">
        <v>4230</v>
      </c>
      <c r="C442" s="238">
        <v>1</v>
      </c>
    </row>
    <row r="443" spans="1:3" ht="15.5" x14ac:dyDescent="0.35">
      <c r="A443" s="237" t="s">
        <v>4231</v>
      </c>
      <c r="B443" s="237" t="s">
        <v>4232</v>
      </c>
      <c r="C443" s="238">
        <v>1</v>
      </c>
    </row>
    <row r="444" spans="1:3" ht="15.5" x14ac:dyDescent="0.35">
      <c r="A444" s="237" t="s">
        <v>4233</v>
      </c>
      <c r="B444" s="237" t="s">
        <v>4234</v>
      </c>
      <c r="C444" s="238">
        <v>1</v>
      </c>
    </row>
    <row r="445" spans="1:3" ht="15.5" x14ac:dyDescent="0.35">
      <c r="A445" s="237" t="s">
        <v>4235</v>
      </c>
      <c r="B445" s="237" t="s">
        <v>4236</v>
      </c>
      <c r="C445" s="238">
        <v>1</v>
      </c>
    </row>
    <row r="446" spans="1:3" ht="15.5" x14ac:dyDescent="0.35">
      <c r="A446" s="237" t="s">
        <v>4237</v>
      </c>
      <c r="B446" s="237" t="s">
        <v>4238</v>
      </c>
      <c r="C446" s="238">
        <v>1</v>
      </c>
    </row>
    <row r="447" spans="1:3" ht="15.5" x14ac:dyDescent="0.35">
      <c r="A447" s="237" t="s">
        <v>4239</v>
      </c>
      <c r="B447" s="237" t="s">
        <v>4240</v>
      </c>
      <c r="C447" s="238">
        <v>1</v>
      </c>
    </row>
    <row r="448" spans="1:3" ht="15.5" x14ac:dyDescent="0.35">
      <c r="A448" s="237" t="s">
        <v>4241</v>
      </c>
      <c r="B448" s="237" t="s">
        <v>4242</v>
      </c>
      <c r="C448" s="238">
        <v>1</v>
      </c>
    </row>
    <row r="449" spans="1:3" ht="15.5" x14ac:dyDescent="0.35">
      <c r="A449" s="237" t="s">
        <v>4243</v>
      </c>
      <c r="B449" s="237" t="s">
        <v>4244</v>
      </c>
      <c r="C449" s="238">
        <v>1</v>
      </c>
    </row>
    <row r="450" spans="1:3" ht="15.5" x14ac:dyDescent="0.35">
      <c r="A450" s="237" t="s">
        <v>4245</v>
      </c>
      <c r="B450" s="237" t="s">
        <v>4246</v>
      </c>
      <c r="C450" s="238">
        <v>1</v>
      </c>
    </row>
    <row r="451" spans="1:3" ht="15.5" x14ac:dyDescent="0.35">
      <c r="A451" s="237" t="s">
        <v>4247</v>
      </c>
      <c r="B451" s="237" t="s">
        <v>4248</v>
      </c>
      <c r="C451" s="238">
        <v>1</v>
      </c>
    </row>
    <row r="452" spans="1:3" ht="15.5" x14ac:dyDescent="0.35">
      <c r="A452" s="237" t="s">
        <v>4249</v>
      </c>
      <c r="B452" s="237" t="s">
        <v>4250</v>
      </c>
      <c r="C452" s="238">
        <v>1</v>
      </c>
    </row>
    <row r="453" spans="1:3" ht="15.5" x14ac:dyDescent="0.35">
      <c r="A453" s="237" t="s">
        <v>4251</v>
      </c>
      <c r="B453" s="237" t="s">
        <v>4252</v>
      </c>
      <c r="C453" s="238">
        <v>1</v>
      </c>
    </row>
    <row r="454" spans="1:3" ht="15.5" x14ac:dyDescent="0.35">
      <c r="A454" s="237" t="s">
        <v>4253</v>
      </c>
      <c r="B454" s="237" t="s">
        <v>4254</v>
      </c>
      <c r="C454" s="238">
        <v>1</v>
      </c>
    </row>
    <row r="455" spans="1:3" ht="15.5" x14ac:dyDescent="0.35">
      <c r="A455" s="237" t="s">
        <v>4255</v>
      </c>
      <c r="B455" s="237" t="s">
        <v>4256</v>
      </c>
      <c r="C455" s="238">
        <v>1</v>
      </c>
    </row>
    <row r="456" spans="1:3" ht="15.5" x14ac:dyDescent="0.35">
      <c r="A456" s="237" t="s">
        <v>4257</v>
      </c>
      <c r="B456" s="237" t="s">
        <v>4258</v>
      </c>
      <c r="C456" s="238">
        <v>1</v>
      </c>
    </row>
    <row r="457" spans="1:3" ht="15.5" x14ac:dyDescent="0.35">
      <c r="A457" s="237" t="s">
        <v>4259</v>
      </c>
      <c r="B457" s="237" t="s">
        <v>4260</v>
      </c>
      <c r="C457" s="238">
        <v>1</v>
      </c>
    </row>
    <row r="458" spans="1:3" ht="15.5" x14ac:dyDescent="0.35">
      <c r="A458" s="237" t="s">
        <v>4261</v>
      </c>
      <c r="B458" s="237" t="s">
        <v>4262</v>
      </c>
      <c r="C458" s="238">
        <v>1</v>
      </c>
    </row>
    <row r="459" spans="1:3" ht="15.5" x14ac:dyDescent="0.35">
      <c r="A459" s="237" t="s">
        <v>4263</v>
      </c>
      <c r="B459" s="237" t="s">
        <v>4264</v>
      </c>
      <c r="C459" s="238">
        <v>1</v>
      </c>
    </row>
    <row r="460" spans="1:3" ht="15.5" x14ac:dyDescent="0.35">
      <c r="A460" s="237" t="s">
        <v>4265</v>
      </c>
      <c r="B460" s="237" t="s">
        <v>4266</v>
      </c>
      <c r="C460" s="238">
        <v>1</v>
      </c>
    </row>
    <row r="461" spans="1:3" ht="15.5" x14ac:dyDescent="0.35">
      <c r="A461" s="237" t="s">
        <v>4267</v>
      </c>
      <c r="B461" s="237" t="s">
        <v>4268</v>
      </c>
      <c r="C461" s="238">
        <v>1</v>
      </c>
    </row>
    <row r="462" spans="1:3" ht="15.5" x14ac:dyDescent="0.35">
      <c r="A462" s="237" t="s">
        <v>4269</v>
      </c>
      <c r="B462" s="237" t="s">
        <v>4270</v>
      </c>
      <c r="C462" s="238">
        <v>1</v>
      </c>
    </row>
    <row r="463" spans="1:3" ht="15.5" x14ac:dyDescent="0.35">
      <c r="A463" s="237" t="s">
        <v>4271</v>
      </c>
      <c r="B463" s="237" t="s">
        <v>4272</v>
      </c>
      <c r="C463" s="238">
        <v>1</v>
      </c>
    </row>
    <row r="464" spans="1:3" ht="15.5" x14ac:dyDescent="0.35">
      <c r="A464" s="237" t="s">
        <v>4273</v>
      </c>
      <c r="B464" s="237" t="s">
        <v>4274</v>
      </c>
      <c r="C464" s="238">
        <v>1</v>
      </c>
    </row>
    <row r="465" spans="1:3" ht="15.5" x14ac:dyDescent="0.35">
      <c r="A465" s="237" t="s">
        <v>4275</v>
      </c>
      <c r="B465" s="237" t="s">
        <v>4276</v>
      </c>
      <c r="C465" s="238">
        <v>1</v>
      </c>
    </row>
    <row r="466" spans="1:3" ht="15.5" x14ac:dyDescent="0.35">
      <c r="A466" s="237" t="s">
        <v>4277</v>
      </c>
      <c r="B466" s="237" t="s">
        <v>4278</v>
      </c>
      <c r="C466" s="238">
        <v>1</v>
      </c>
    </row>
    <row r="467" spans="1:3" ht="15.5" x14ac:dyDescent="0.35">
      <c r="A467" s="237" t="s">
        <v>4279</v>
      </c>
      <c r="B467" s="237" t="s">
        <v>4280</v>
      </c>
      <c r="C467" s="238">
        <v>1</v>
      </c>
    </row>
    <row r="468" spans="1:3" ht="15.5" x14ac:dyDescent="0.35">
      <c r="A468" s="237" t="s">
        <v>4281</v>
      </c>
      <c r="B468" s="237" t="s">
        <v>4282</v>
      </c>
      <c r="C468" s="238">
        <v>1</v>
      </c>
    </row>
    <row r="469" spans="1:3" ht="15.5" x14ac:dyDescent="0.35">
      <c r="A469" s="237" t="s">
        <v>4283</v>
      </c>
      <c r="B469" s="237" t="s">
        <v>4284</v>
      </c>
      <c r="C469" s="238">
        <v>1</v>
      </c>
    </row>
    <row r="470" spans="1:3" ht="15.5" x14ac:dyDescent="0.35">
      <c r="A470" s="237" t="s">
        <v>4285</v>
      </c>
      <c r="B470" s="237" t="s">
        <v>4286</v>
      </c>
      <c r="C470" s="238">
        <v>1</v>
      </c>
    </row>
    <row r="471" spans="1:3" ht="15.5" x14ac:dyDescent="0.35">
      <c r="A471" s="237" t="s">
        <v>4287</v>
      </c>
      <c r="B471" s="237" t="s">
        <v>4288</v>
      </c>
      <c r="C471" s="238">
        <v>1</v>
      </c>
    </row>
    <row r="472" spans="1:3" ht="15.5" x14ac:dyDescent="0.35">
      <c r="A472" s="237" t="s">
        <v>4289</v>
      </c>
      <c r="B472" s="237" t="s">
        <v>4290</v>
      </c>
      <c r="C472" s="238">
        <v>1</v>
      </c>
    </row>
    <row r="473" spans="1:3" ht="15.5" x14ac:dyDescent="0.35">
      <c r="A473" s="237" t="s">
        <v>4291</v>
      </c>
      <c r="B473" s="237" t="s">
        <v>4292</v>
      </c>
      <c r="C473" s="238">
        <v>1</v>
      </c>
    </row>
    <row r="474" spans="1:3" ht="15.5" x14ac:dyDescent="0.35">
      <c r="A474" s="237" t="s">
        <v>4293</v>
      </c>
      <c r="B474" s="237" t="s">
        <v>4294</v>
      </c>
      <c r="C474" s="238">
        <v>1</v>
      </c>
    </row>
    <row r="475" spans="1:3" ht="15.5" x14ac:dyDescent="0.35">
      <c r="A475" s="237" t="s">
        <v>4295</v>
      </c>
      <c r="B475" s="237" t="s">
        <v>4296</v>
      </c>
      <c r="C475" s="238">
        <v>5</v>
      </c>
    </row>
    <row r="476" spans="1:3" ht="15.5" x14ac:dyDescent="0.35">
      <c r="A476" s="237" t="s">
        <v>4297</v>
      </c>
      <c r="B476" s="237" t="s">
        <v>4298</v>
      </c>
      <c r="C476" s="238">
        <v>4</v>
      </c>
    </row>
    <row r="477" spans="1:3" ht="15.5" x14ac:dyDescent="0.35">
      <c r="A477" s="237" t="s">
        <v>4299</v>
      </c>
      <c r="B477" s="237" t="s">
        <v>4300</v>
      </c>
      <c r="C477" s="238">
        <v>1</v>
      </c>
    </row>
    <row r="478" spans="1:3" ht="15.5" x14ac:dyDescent="0.35">
      <c r="A478" s="237" t="s">
        <v>4301</v>
      </c>
      <c r="B478" s="237" t="s">
        <v>4302</v>
      </c>
      <c r="C478" s="238">
        <v>1</v>
      </c>
    </row>
    <row r="479" spans="1:3" ht="15.5" x14ac:dyDescent="0.35">
      <c r="A479" s="237" t="s">
        <v>4303</v>
      </c>
      <c r="B479" s="237" t="s">
        <v>4304</v>
      </c>
      <c r="C479" s="238">
        <v>1</v>
      </c>
    </row>
    <row r="480" spans="1:3" ht="15.5" x14ac:dyDescent="0.35">
      <c r="A480" s="237" t="s">
        <v>4305</v>
      </c>
      <c r="B480" s="237" t="s">
        <v>4306</v>
      </c>
      <c r="C480" s="238">
        <v>1</v>
      </c>
    </row>
    <row r="481" spans="1:3" ht="15.5" x14ac:dyDescent="0.35">
      <c r="A481" s="237" t="s">
        <v>4307</v>
      </c>
      <c r="B481" s="237" t="s">
        <v>4308</v>
      </c>
      <c r="C481" s="238">
        <v>1</v>
      </c>
    </row>
    <row r="482" spans="1:3" ht="15.5" x14ac:dyDescent="0.35">
      <c r="A482" s="237" t="s">
        <v>4309</v>
      </c>
      <c r="B482" s="237" t="s">
        <v>4310</v>
      </c>
      <c r="C482" s="238">
        <v>1</v>
      </c>
    </row>
    <row r="483" spans="1:3" ht="15.5" x14ac:dyDescent="0.35">
      <c r="A483" s="237" t="s">
        <v>4311</v>
      </c>
      <c r="B483" s="237" t="s">
        <v>4312</v>
      </c>
      <c r="C483" s="238">
        <v>1</v>
      </c>
    </row>
    <row r="484" spans="1:3" ht="15.5" x14ac:dyDescent="0.35">
      <c r="A484" s="237" t="s">
        <v>4313</v>
      </c>
      <c r="B484" s="237" t="s">
        <v>4314</v>
      </c>
      <c r="C484" s="238">
        <v>1</v>
      </c>
    </row>
    <row r="485" spans="1:3" ht="15.5" x14ac:dyDescent="0.35">
      <c r="A485" s="237" t="s">
        <v>4315</v>
      </c>
      <c r="B485" s="237" t="s">
        <v>4316</v>
      </c>
      <c r="C485" s="238">
        <v>1</v>
      </c>
    </row>
    <row r="486" spans="1:3" ht="15.5" x14ac:dyDescent="0.35">
      <c r="A486" s="237" t="s">
        <v>4317</v>
      </c>
      <c r="B486" s="237" t="s">
        <v>4318</v>
      </c>
      <c r="C486" s="238">
        <v>1</v>
      </c>
    </row>
    <row r="487" spans="1:3" ht="15.5" x14ac:dyDescent="0.35">
      <c r="A487" s="237" t="s">
        <v>4319</v>
      </c>
      <c r="B487" s="237" t="s">
        <v>4320</v>
      </c>
      <c r="C487" s="238">
        <v>1</v>
      </c>
    </row>
    <row r="488" spans="1:3" ht="15.5" x14ac:dyDescent="0.35">
      <c r="A488" s="237" t="s">
        <v>4321</v>
      </c>
      <c r="B488" s="237" t="s">
        <v>4322</v>
      </c>
      <c r="C488" s="238">
        <v>1</v>
      </c>
    </row>
    <row r="489" spans="1:3" ht="15.5" x14ac:dyDescent="0.35">
      <c r="A489" s="237" t="s">
        <v>4323</v>
      </c>
      <c r="B489" s="237" t="s">
        <v>4324</v>
      </c>
      <c r="C489" s="238">
        <v>1</v>
      </c>
    </row>
    <row r="490" spans="1:3" ht="15.5" x14ac:dyDescent="0.35">
      <c r="A490" s="237" t="s">
        <v>4325</v>
      </c>
      <c r="B490" s="237" t="s">
        <v>4326</v>
      </c>
      <c r="C490" s="238">
        <v>8</v>
      </c>
    </row>
    <row r="491" spans="1:3" ht="15.5" x14ac:dyDescent="0.35">
      <c r="A491" s="237" t="s">
        <v>4327</v>
      </c>
      <c r="B491" s="237" t="s">
        <v>4328</v>
      </c>
      <c r="C491" s="238">
        <v>1</v>
      </c>
    </row>
    <row r="492" spans="1:3" ht="15.5" x14ac:dyDescent="0.35">
      <c r="A492" s="237" t="s">
        <v>4329</v>
      </c>
      <c r="B492" s="237" t="s">
        <v>4330</v>
      </c>
      <c r="C492" s="238">
        <v>1</v>
      </c>
    </row>
    <row r="493" spans="1:3" ht="15.5" x14ac:dyDescent="0.35">
      <c r="A493" s="237" t="s">
        <v>4331</v>
      </c>
      <c r="B493" s="237" t="s">
        <v>4332</v>
      </c>
      <c r="C493" s="238">
        <v>1</v>
      </c>
    </row>
    <row r="494" spans="1:3" ht="15.5" x14ac:dyDescent="0.35">
      <c r="A494" s="237" t="s">
        <v>4333</v>
      </c>
      <c r="B494" s="237" t="s">
        <v>4334</v>
      </c>
      <c r="C494" s="238">
        <v>1</v>
      </c>
    </row>
    <row r="495" spans="1:3" ht="15.5" x14ac:dyDescent="0.35">
      <c r="A495" s="237" t="s">
        <v>4335</v>
      </c>
      <c r="B495" s="237" t="s">
        <v>4336</v>
      </c>
      <c r="C495" s="238">
        <v>1</v>
      </c>
    </row>
    <row r="496" spans="1:3" ht="15.5" x14ac:dyDescent="0.35">
      <c r="A496" s="237" t="s">
        <v>4337</v>
      </c>
      <c r="B496" s="237" t="s">
        <v>4338</v>
      </c>
      <c r="C496" s="238">
        <v>1</v>
      </c>
    </row>
    <row r="497" spans="1:3" ht="15.5" x14ac:dyDescent="0.35">
      <c r="A497" s="237" t="s">
        <v>4339</v>
      </c>
      <c r="B497" s="237" t="s">
        <v>4340</v>
      </c>
      <c r="C497" s="238">
        <v>1</v>
      </c>
    </row>
    <row r="498" spans="1:3" ht="15.5" x14ac:dyDescent="0.35">
      <c r="A498" s="237" t="s">
        <v>4341</v>
      </c>
      <c r="B498" s="237" t="s">
        <v>4342</v>
      </c>
      <c r="C498" s="238">
        <v>1</v>
      </c>
    </row>
    <row r="499" spans="1:3" ht="15.5" x14ac:dyDescent="0.35">
      <c r="A499" s="237" t="s">
        <v>4343</v>
      </c>
      <c r="B499" s="237" t="s">
        <v>4344</v>
      </c>
      <c r="C499" s="238">
        <v>1</v>
      </c>
    </row>
    <row r="500" spans="1:3" ht="15.5" x14ac:dyDescent="0.35">
      <c r="A500" s="237" t="s">
        <v>4345</v>
      </c>
      <c r="B500" s="237" t="s">
        <v>4346</v>
      </c>
      <c r="C500" s="238">
        <v>1</v>
      </c>
    </row>
    <row r="501" spans="1:3" ht="15.5" x14ac:dyDescent="0.35">
      <c r="A501" s="237" t="s">
        <v>4347</v>
      </c>
      <c r="B501" s="237" t="s">
        <v>4348</v>
      </c>
      <c r="C501" s="238">
        <v>1</v>
      </c>
    </row>
    <row r="502" spans="1:3" ht="15.5" x14ac:dyDescent="0.35">
      <c r="A502" s="237" t="s">
        <v>4349</v>
      </c>
      <c r="B502" s="237" t="s">
        <v>4350</v>
      </c>
      <c r="C502" s="238">
        <v>1</v>
      </c>
    </row>
    <row r="503" spans="1:3" ht="15.5" x14ac:dyDescent="0.35">
      <c r="A503" s="237" t="s">
        <v>4351</v>
      </c>
      <c r="B503" s="237" t="s">
        <v>4352</v>
      </c>
      <c r="C503" s="238">
        <v>1</v>
      </c>
    </row>
    <row r="504" spans="1:3" ht="15.5" x14ac:dyDescent="0.35">
      <c r="A504" s="237" t="s">
        <v>4353</v>
      </c>
      <c r="B504" s="237" t="s">
        <v>4354</v>
      </c>
      <c r="C504" s="238">
        <v>1</v>
      </c>
    </row>
    <row r="505" spans="1:3" ht="15.5" x14ac:dyDescent="0.35">
      <c r="A505" s="237" t="s">
        <v>4355</v>
      </c>
      <c r="B505" s="237" t="s">
        <v>4356</v>
      </c>
      <c r="C505" s="238">
        <v>1</v>
      </c>
    </row>
    <row r="506" spans="1:3" ht="15.5" x14ac:dyDescent="0.35">
      <c r="A506" s="237" t="s">
        <v>4357</v>
      </c>
      <c r="B506" s="237" t="s">
        <v>4358</v>
      </c>
      <c r="C506" s="238">
        <v>1</v>
      </c>
    </row>
    <row r="507" spans="1:3" ht="15.5" x14ac:dyDescent="0.35">
      <c r="A507" s="237" t="s">
        <v>4359</v>
      </c>
      <c r="B507" s="237" t="s">
        <v>4360</v>
      </c>
      <c r="C507" s="238">
        <v>1</v>
      </c>
    </row>
    <row r="508" spans="1:3" ht="15.5" x14ac:dyDescent="0.35">
      <c r="A508" s="237" t="s">
        <v>4361</v>
      </c>
      <c r="B508" s="237" t="s">
        <v>4362</v>
      </c>
      <c r="C508" s="238">
        <v>1</v>
      </c>
    </row>
    <row r="509" spans="1:3" ht="15.5" x14ac:dyDescent="0.35">
      <c r="A509" s="237" t="s">
        <v>4363</v>
      </c>
      <c r="B509" s="237" t="s">
        <v>4364</v>
      </c>
      <c r="C509" s="238">
        <v>1</v>
      </c>
    </row>
    <row r="510" spans="1:3" ht="15.5" x14ac:dyDescent="0.35">
      <c r="A510" s="237" t="s">
        <v>4365</v>
      </c>
      <c r="B510" s="237" t="s">
        <v>4366</v>
      </c>
      <c r="C510" s="238">
        <v>1</v>
      </c>
    </row>
    <row r="511" spans="1:3" ht="15.5" x14ac:dyDescent="0.35">
      <c r="A511" s="237" t="s">
        <v>4367</v>
      </c>
      <c r="B511" s="237" t="s">
        <v>4368</v>
      </c>
      <c r="C511" s="238">
        <v>1</v>
      </c>
    </row>
    <row r="512" spans="1:3" ht="15.5" x14ac:dyDescent="0.35">
      <c r="A512" s="237" t="s">
        <v>4369</v>
      </c>
      <c r="B512" s="237" t="s">
        <v>4370</v>
      </c>
      <c r="C512" s="238">
        <v>1</v>
      </c>
    </row>
    <row r="513" spans="1:3" ht="15.5" x14ac:dyDescent="0.35">
      <c r="A513" s="237" t="s">
        <v>4371</v>
      </c>
      <c r="B513" s="237" t="s">
        <v>4372</v>
      </c>
      <c r="C513" s="238">
        <v>1</v>
      </c>
    </row>
    <row r="514" spans="1:3" ht="15.5" x14ac:dyDescent="0.35">
      <c r="A514" s="237" t="s">
        <v>4373</v>
      </c>
      <c r="B514" s="237" t="s">
        <v>4374</v>
      </c>
      <c r="C514" s="238">
        <v>1</v>
      </c>
    </row>
    <row r="515" spans="1:3" ht="15.5" x14ac:dyDescent="0.35">
      <c r="A515" s="237" t="s">
        <v>4375</v>
      </c>
      <c r="B515" s="237" t="s">
        <v>4376</v>
      </c>
      <c r="C515" s="238">
        <v>1</v>
      </c>
    </row>
    <row r="516" spans="1:3" ht="15.5" x14ac:dyDescent="0.35">
      <c r="A516" s="237" t="s">
        <v>4377</v>
      </c>
      <c r="B516" s="237" t="s">
        <v>4378</v>
      </c>
      <c r="C516" s="238">
        <v>1</v>
      </c>
    </row>
    <row r="517" spans="1:3" ht="15.5" x14ac:dyDescent="0.35">
      <c r="A517" s="237" t="s">
        <v>4379</v>
      </c>
      <c r="B517" s="237" t="s">
        <v>4380</v>
      </c>
      <c r="C517" s="238">
        <v>1</v>
      </c>
    </row>
    <row r="518" spans="1:3" ht="15.5" x14ac:dyDescent="0.35">
      <c r="A518" s="237" t="s">
        <v>4381</v>
      </c>
      <c r="B518" s="237" t="s">
        <v>4382</v>
      </c>
      <c r="C518" s="238">
        <v>1</v>
      </c>
    </row>
    <row r="519" spans="1:3" ht="15.5" x14ac:dyDescent="0.35">
      <c r="A519" s="237" t="s">
        <v>4383</v>
      </c>
      <c r="B519" s="237" t="s">
        <v>4384</v>
      </c>
      <c r="C519" s="238">
        <v>1</v>
      </c>
    </row>
    <row r="520" spans="1:3" ht="15.5" x14ac:dyDescent="0.35">
      <c r="A520" s="237" t="s">
        <v>4385</v>
      </c>
      <c r="B520" s="237" t="s">
        <v>4386</v>
      </c>
      <c r="C520" s="238">
        <v>1</v>
      </c>
    </row>
    <row r="521" spans="1:3" ht="15.5" x14ac:dyDescent="0.35">
      <c r="A521" s="237" t="s">
        <v>4387</v>
      </c>
      <c r="B521" s="237" t="s">
        <v>4388</v>
      </c>
      <c r="C521" s="238">
        <v>1</v>
      </c>
    </row>
    <row r="522" spans="1:3" ht="15.5" x14ac:dyDescent="0.35">
      <c r="A522" s="237" t="s">
        <v>4389</v>
      </c>
      <c r="B522" s="237" t="s">
        <v>4390</v>
      </c>
      <c r="C522" s="238">
        <v>1</v>
      </c>
    </row>
    <row r="523" spans="1:3" ht="15.5" x14ac:dyDescent="0.35">
      <c r="A523" s="237" t="s">
        <v>4391</v>
      </c>
      <c r="B523" s="237" t="s">
        <v>4392</v>
      </c>
      <c r="C523" s="238">
        <v>1</v>
      </c>
    </row>
    <row r="524" spans="1:3" ht="15.5" x14ac:dyDescent="0.35">
      <c r="A524" s="237" t="s">
        <v>4393</v>
      </c>
      <c r="B524" s="237" t="s">
        <v>4394</v>
      </c>
      <c r="C524" s="238">
        <v>1</v>
      </c>
    </row>
    <row r="525" spans="1:3" ht="15.5" x14ac:dyDescent="0.35">
      <c r="A525" s="237" t="s">
        <v>4395</v>
      </c>
      <c r="B525" s="237" t="s">
        <v>4396</v>
      </c>
      <c r="C525" s="238">
        <v>1</v>
      </c>
    </row>
    <row r="526" spans="1:3" ht="15.5" x14ac:dyDescent="0.35">
      <c r="A526" s="237" t="s">
        <v>4397</v>
      </c>
      <c r="B526" s="237" t="s">
        <v>4398</v>
      </c>
      <c r="C526" s="238">
        <v>1</v>
      </c>
    </row>
    <row r="527" spans="1:3" ht="15.5" x14ac:dyDescent="0.35">
      <c r="A527" s="237" t="s">
        <v>4399</v>
      </c>
      <c r="B527" s="237" t="s">
        <v>4400</v>
      </c>
      <c r="C527" s="238">
        <v>1</v>
      </c>
    </row>
    <row r="528" spans="1:3" ht="15.5" x14ac:dyDescent="0.35">
      <c r="A528" s="237" t="s">
        <v>4401</v>
      </c>
      <c r="B528" s="237" t="s">
        <v>4402</v>
      </c>
      <c r="C528" s="238">
        <v>1</v>
      </c>
    </row>
    <row r="529" spans="1:3" ht="15.5" x14ac:dyDescent="0.35">
      <c r="A529" s="237" t="s">
        <v>4403</v>
      </c>
      <c r="B529" s="237" t="s">
        <v>4404</v>
      </c>
      <c r="C529" s="238">
        <v>1</v>
      </c>
    </row>
    <row r="530" spans="1:3" ht="15.5" x14ac:dyDescent="0.35">
      <c r="A530" s="237" t="s">
        <v>4405</v>
      </c>
      <c r="B530" s="237" t="s">
        <v>4406</v>
      </c>
      <c r="C530" s="238">
        <v>1</v>
      </c>
    </row>
    <row r="531" spans="1:3" ht="15.5" x14ac:dyDescent="0.35">
      <c r="A531" s="237" t="s">
        <v>4407</v>
      </c>
      <c r="B531" s="237" t="s">
        <v>4408</v>
      </c>
      <c r="C531" s="238">
        <v>1</v>
      </c>
    </row>
    <row r="532" spans="1:3" ht="15.5" x14ac:dyDescent="0.35">
      <c r="A532" s="237" t="s">
        <v>4409</v>
      </c>
      <c r="B532" s="237" t="s">
        <v>4410</v>
      </c>
      <c r="C532" s="238">
        <v>1</v>
      </c>
    </row>
    <row r="533" spans="1:3" ht="15.5" x14ac:dyDescent="0.35">
      <c r="A533" s="237" t="s">
        <v>4411</v>
      </c>
      <c r="B533" s="237" t="s">
        <v>4412</v>
      </c>
      <c r="C533" s="238">
        <v>1</v>
      </c>
    </row>
    <row r="534" spans="1:3" ht="31" x14ac:dyDescent="0.35">
      <c r="A534" s="237" t="s">
        <v>4413</v>
      </c>
      <c r="B534" s="237" t="s">
        <v>4414</v>
      </c>
      <c r="C534" s="238">
        <v>1</v>
      </c>
    </row>
    <row r="535" spans="1:3" ht="31" x14ac:dyDescent="0.35">
      <c r="A535" s="237" t="s">
        <v>4415</v>
      </c>
      <c r="B535" s="237" t="s">
        <v>4416</v>
      </c>
      <c r="C535" s="238">
        <v>1</v>
      </c>
    </row>
    <row r="536" spans="1:3" ht="15.5" x14ac:dyDescent="0.35">
      <c r="A536" s="237" t="s">
        <v>4417</v>
      </c>
      <c r="B536" s="237" t="s">
        <v>4418</v>
      </c>
      <c r="C536" s="238">
        <v>1</v>
      </c>
    </row>
    <row r="537" spans="1:3" ht="15.5" x14ac:dyDescent="0.35">
      <c r="A537" s="237" t="s">
        <v>4419</v>
      </c>
      <c r="B537" s="237" t="s">
        <v>4420</v>
      </c>
      <c r="C537" s="238">
        <v>1</v>
      </c>
    </row>
    <row r="538" spans="1:3" ht="15.5" x14ac:dyDescent="0.35">
      <c r="A538" s="237" t="s">
        <v>4421</v>
      </c>
      <c r="B538" s="237" t="s">
        <v>4422</v>
      </c>
      <c r="C538" s="238">
        <v>1</v>
      </c>
    </row>
    <row r="539" spans="1:3" ht="15.5" x14ac:dyDescent="0.35">
      <c r="A539" s="237" t="s">
        <v>4423</v>
      </c>
      <c r="B539" s="237" t="s">
        <v>4435</v>
      </c>
      <c r="C539" s="238">
        <v>1</v>
      </c>
    </row>
    <row r="540" spans="1:3" ht="15.5" x14ac:dyDescent="0.35">
      <c r="A540" s="237" t="s">
        <v>4436</v>
      </c>
      <c r="B540" s="237" t="s">
        <v>4437</v>
      </c>
      <c r="C540" s="238">
        <v>1</v>
      </c>
    </row>
    <row r="541" spans="1:3" ht="15.5" x14ac:dyDescent="0.35">
      <c r="A541" s="237" t="s">
        <v>4438</v>
      </c>
      <c r="B541" s="237" t="s">
        <v>4439</v>
      </c>
      <c r="C541" s="238">
        <v>1</v>
      </c>
    </row>
    <row r="542" spans="1:3" ht="15.5" x14ac:dyDescent="0.35">
      <c r="A542" s="237" t="s">
        <v>4440</v>
      </c>
      <c r="B542" s="237" t="s">
        <v>4441</v>
      </c>
      <c r="C542" s="238">
        <v>1</v>
      </c>
    </row>
    <row r="543" spans="1:3" ht="15.5" x14ac:dyDescent="0.35">
      <c r="A543" s="237" t="s">
        <v>4442</v>
      </c>
      <c r="B543" s="237" t="s">
        <v>4443</v>
      </c>
      <c r="C543" s="238">
        <v>1</v>
      </c>
    </row>
    <row r="544" spans="1:3" ht="15.5" x14ac:dyDescent="0.35">
      <c r="A544" s="237" t="s">
        <v>4444</v>
      </c>
      <c r="B544" s="237" t="s">
        <v>4445</v>
      </c>
      <c r="C544" s="238">
        <v>1</v>
      </c>
    </row>
    <row r="545" spans="1:3" ht="15.5" x14ac:dyDescent="0.35">
      <c r="A545" s="237" t="s">
        <v>4446</v>
      </c>
      <c r="B545" s="237" t="s">
        <v>4447</v>
      </c>
      <c r="C545" s="238">
        <v>1</v>
      </c>
    </row>
    <row r="546" spans="1:3" ht="15.5" x14ac:dyDescent="0.35">
      <c r="A546" s="237" t="s">
        <v>4448</v>
      </c>
      <c r="B546" s="237" t="s">
        <v>4449</v>
      </c>
      <c r="C546" s="238">
        <v>1</v>
      </c>
    </row>
    <row r="547" spans="1:3" ht="15.5" x14ac:dyDescent="0.35">
      <c r="A547" s="237" t="s">
        <v>4450</v>
      </c>
      <c r="B547" s="237" t="s">
        <v>4451</v>
      </c>
      <c r="C547" s="238">
        <v>1</v>
      </c>
    </row>
    <row r="548" spans="1:3" ht="15.5" x14ac:dyDescent="0.35">
      <c r="A548" s="237" t="s">
        <v>4452</v>
      </c>
      <c r="B548" s="237" t="s">
        <v>4453</v>
      </c>
      <c r="C548" s="238">
        <v>1</v>
      </c>
    </row>
  </sheetData>
  <autoFilter ref="A1:U527" xr:uid="{00000000-0001-0000-06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33874043-1092-46f2-b7ed-3863b0441e7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7D512E-0B20-4CF8-8AD5-F2B576F4767A}">
  <ds:schemaRefs>
    <ds:schemaRef ds:uri="http://purl.org/dc/dcmitype/"/>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2c75e67c-ed2d-4c91-baba-8aa4949e551e"/>
    <ds:schemaRef ds:uri="33874043-1092-46f2-b7ed-3863b0441e79"/>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54AE8DCE-6672-497B-8DAC-E46E31EEB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828C84-84D0-434A-931D-FDE6FF558B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Dashboard</vt:lpstr>
      <vt:lpstr>Results</vt:lpstr>
      <vt:lpstr>Instructions</vt:lpstr>
      <vt:lpstr>Gen Test Cases</vt:lpstr>
      <vt:lpstr>DB2 v11 Test Cases</vt:lpstr>
      <vt:lpstr>DB2 v13 for z_OS Test Cases </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McFadden Shanee</cp:lastModifiedBy>
  <cp:revision/>
  <dcterms:created xsi:type="dcterms:W3CDTF">2014-11-17T05:09:03Z</dcterms:created>
  <dcterms:modified xsi:type="dcterms:W3CDTF">2023-11-20T20:23:01Z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0x010100BB5B4DEE38E943499C2C7511919B72BA</vt:lpwstr>
  </property>
</Properties>
</file>