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codeName="ThisWorkbook" defaultThemeVersion="124226"/>
  <mc:AlternateContent xmlns:mc="http://schemas.openxmlformats.org/markup-compatibility/2006">
    <mc:Choice Requires="x15">
      <x15ac:absPath xmlns:x15ac="http://schemas.microsoft.com/office/spreadsheetml/2010/11/ac" url="C:\Users\JRHLB\Downloads\"/>
    </mc:Choice>
  </mc:AlternateContent>
  <xr:revisionPtr revIDLastSave="0" documentId="8_{3928D912-AB61-4C86-A9A2-FDB4460BAEBF}" xr6:coauthVersionLast="47" xr6:coauthVersionMax="47" xr10:uidLastSave="{00000000-0000-0000-0000-000000000000}"/>
  <bookViews>
    <workbookView xWindow="-110" yWindow="-110" windowWidth="19420" windowHeight="10420" tabRatio="726" activeTab="3" xr2:uid="{00000000-000D-0000-FFFF-FFFF00000000}"/>
  </bookViews>
  <sheets>
    <sheet name="Dashboard" sheetId="1" r:id="rId1"/>
    <sheet name="Results" sheetId="8" r:id="rId2"/>
    <sheet name="Instructions" sheetId="9" r:id="rId3"/>
    <sheet name="Test Cases" sheetId="4" r:id="rId4"/>
    <sheet name="Change Log" sheetId="11" r:id="rId5"/>
    <sheet name="New Release Changes" sheetId="13" r:id="rId6"/>
    <sheet name="Issue Code Table" sheetId="12" r:id="rId7"/>
  </sheets>
  <definedNames>
    <definedName name="_xlnm._FilterDatabase" localSheetId="6" hidden="1">'Issue Code Table'!$A$1:$D$527</definedName>
    <definedName name="_xlnm._FilterDatabase" localSheetId="3" hidden="1">'Test Cases'!$A$2:$M$32</definedName>
    <definedName name="_xlnm.Print_Area" localSheetId="4">'Change Log'!$A$1:$D$14</definedName>
    <definedName name="_xlnm.Print_Area" localSheetId="0">Dashboard!$A$1:$C$44</definedName>
    <definedName name="_xlnm.Print_Area" localSheetId="2">Instructions!$A$1:$N$37</definedName>
    <definedName name="_xlnm.Print_Area" localSheetId="5">'New Release Changes'!$A$1:$D$3</definedName>
    <definedName name="_xlnm.Print_Area" localSheetId="1">Results!$A$1:$N$23</definedName>
    <definedName name="_xlnm.Print_Area" localSheetId="3">'Test Cases'!$A$1:$J$30</definedName>
    <definedName name="_xlnm.Print_Titles" localSheetId="3">'Test Cases'!$2:$2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A4" i="4" l="1"/>
  <c r="AA5" i="4"/>
  <c r="AA6" i="4"/>
  <c r="AA7" i="4"/>
  <c r="AA8" i="4"/>
  <c r="AA9" i="4"/>
  <c r="AA10" i="4"/>
  <c r="AA11" i="4"/>
  <c r="AA12" i="4"/>
  <c r="AA13" i="4"/>
  <c r="AA14" i="4"/>
  <c r="AA15" i="4"/>
  <c r="AA16" i="4"/>
  <c r="AA17" i="4"/>
  <c r="AA18" i="4"/>
  <c r="AA19" i="4"/>
  <c r="AA20" i="4"/>
  <c r="AA21" i="4"/>
  <c r="AA22" i="4"/>
  <c r="AA23" i="4"/>
  <c r="AA24" i="4"/>
  <c r="AA25" i="4"/>
  <c r="AA26" i="4"/>
  <c r="AA27" i="4"/>
  <c r="AA28" i="4"/>
  <c r="AA29" i="4"/>
  <c r="AA30" i="4"/>
  <c r="AA31" i="4"/>
  <c r="AA32" i="4"/>
  <c r="AA3" i="4" l="1"/>
  <c r="C17" i="8" l="1"/>
  <c r="C23" i="8"/>
  <c r="C22" i="8"/>
  <c r="C21" i="8"/>
  <c r="C20" i="8"/>
  <c r="C19" i="8"/>
  <c r="C18" i="8"/>
  <c r="B29" i="8"/>
  <c r="B27" i="8"/>
  <c r="O12" i="8"/>
  <c r="M12" i="8"/>
  <c r="E12" i="8"/>
  <c r="D12" i="8"/>
  <c r="C12" i="8"/>
  <c r="B12" i="8"/>
  <c r="N12" i="8" l="1"/>
  <c r="A27" i="8" s="1"/>
  <c r="F12" i="8"/>
  <c r="F21" i="8"/>
  <c r="H21" i="8" s="1"/>
  <c r="E18" i="8"/>
  <c r="F16" i="8"/>
  <c r="F20" i="8"/>
  <c r="F23" i="8"/>
  <c r="F17" i="8"/>
  <c r="H17" i="8" s="1"/>
  <c r="E19" i="8"/>
  <c r="E20" i="8"/>
  <c r="D17" i="8"/>
  <c r="I17" i="8" s="1"/>
  <c r="A29" i="8"/>
  <c r="D19" i="8"/>
  <c r="I19" i="8" s="1"/>
  <c r="E21" i="8"/>
  <c r="D18" i="8"/>
  <c r="I18" i="8" s="1"/>
  <c r="E23" i="8"/>
  <c r="F19" i="8"/>
  <c r="H19" i="8" s="1"/>
  <c r="E16" i="8"/>
  <c r="F18" i="8"/>
  <c r="E22" i="8"/>
  <c r="D22" i="8"/>
  <c r="I22" i="8" s="1"/>
  <c r="F22" i="8"/>
  <c r="C16" i="8"/>
  <c r="D23" i="8"/>
  <c r="I23" i="8" s="1"/>
  <c r="D16" i="8"/>
  <c r="I16" i="8" s="1"/>
  <c r="E17" i="8"/>
  <c r="D20" i="8"/>
  <c r="I20" i="8" s="1"/>
  <c r="D21" i="8"/>
  <c r="I21" i="8" s="1"/>
  <c r="H16" i="8" l="1"/>
  <c r="H20" i="8"/>
  <c r="H22" i="8"/>
  <c r="H18" i="8"/>
  <c r="H23" i="8"/>
  <c r="D24" i="8" l="1"/>
  <c r="G12" i="8" s="1"/>
</calcChain>
</file>

<file path=xl/sharedStrings.xml><?xml version="1.0" encoding="utf-8"?>
<sst xmlns="http://schemas.openxmlformats.org/spreadsheetml/2006/main" count="1612" uniqueCount="1425">
  <si>
    <t>Internal Revenue Service</t>
  </si>
  <si>
    <t>Office of Safeguards</t>
  </si>
  <si>
    <t xml:space="preserve"> ▪ SCSEM Subject: Data Warehouse</t>
  </si>
  <si>
    <t>NOTICE:</t>
  </si>
  <si>
    <t>The IRS strongly recommends agencies test all Safeguard Computer Security Evaluation Matrix (SCSEM) settings in a development or test</t>
  </si>
  <si>
    <t>environment prior to deployment in production.   In some cases a security setting may impact a system’s functionality and usability. Consequently,</t>
  </si>
  <si>
    <t>it is important to perform testing to determine the impact on system security, functionality, and usability. Ideally, the test system configuration</t>
  </si>
  <si>
    <t>should match the production system configuration.  Prior to making changes to the production system, agencies should back up all critical data</t>
  </si>
  <si>
    <t>files on the system and if possible, make a full backup of the system to ensure it can be restored to its pre-SCSEM state if necessary.</t>
  </si>
  <si>
    <t>General Testing Information</t>
  </si>
  <si>
    <t>Agency Name:</t>
  </si>
  <si>
    <t>Agency Code:</t>
  </si>
  <si>
    <t>Test Location:</t>
  </si>
  <si>
    <t>Test Date:</t>
  </si>
  <si>
    <t>Closing Date:</t>
  </si>
  <si>
    <t>Shared Agencies:</t>
  </si>
  <si>
    <t>Name of Tester:</t>
  </si>
  <si>
    <t>Device Name:</t>
  </si>
  <si>
    <t>Network Location:</t>
  </si>
  <si>
    <t xml:space="preserve">Device Function: </t>
  </si>
  <si>
    <t>Agency Representatives and Contact Information</t>
  </si>
  <si>
    <t>Name:</t>
  </si>
  <si>
    <t>Org:</t>
  </si>
  <si>
    <t>Title:</t>
  </si>
  <si>
    <t>Phone:</t>
  </si>
  <si>
    <t>E-mail:</t>
  </si>
  <si>
    <t>This SCSEM was designed to comply with Section 508 of the Rehabilitation Act</t>
  </si>
  <si>
    <t>Please submit SCSEM feedback and suggestions to SafeguardReports@IRS.gov</t>
  </si>
  <si>
    <t>Obtain SCSEM updates online at http://www.irs.gov/uac/Safeguards-Program</t>
  </si>
  <si>
    <t>Internal</t>
  </si>
  <si>
    <t>External</t>
  </si>
  <si>
    <t>Stand-alone</t>
  </si>
  <si>
    <t>Testing Results</t>
  </si>
  <si>
    <t>INSTRUCTIONS:</t>
  </si>
  <si>
    <t>Sections below are automatically calculated.</t>
  </si>
  <si>
    <t>The 'Info' status is provided for use by the tester during test execution to indicate more information is needed to complete the test.</t>
  </si>
  <si>
    <t>It is not an acceptable final test status, all test cases should be Pass, Fail or N/A at the conclusion of testing.</t>
  </si>
  <si>
    <t>All SCSEM Test Results</t>
  </si>
  <si>
    <t xml:space="preserve">       </t>
  </si>
  <si>
    <r>
      <t xml:space="preserve">Final Test Results </t>
    </r>
    <r>
      <rPr>
        <sz val="10"/>
        <rFont val="Arial"/>
        <family val="2"/>
      </rPr>
      <t>(This table calculates all tests in the Test Cases tab)</t>
    </r>
  </si>
  <si>
    <t>Overall SCSEM Statistics</t>
  </si>
  <si>
    <t>Passed</t>
  </si>
  <si>
    <t>Failed</t>
  </si>
  <si>
    <t>Additional Information Requested</t>
  </si>
  <si>
    <t>N/A</t>
  </si>
  <si>
    <t>Total Number of Tests Performed</t>
  </si>
  <si>
    <t>Weighted Pass Rate</t>
  </si>
  <si>
    <t>All SCSEM Tests</t>
  </si>
  <si>
    <t>Complete</t>
  </si>
  <si>
    <t>Blank</t>
  </si>
  <si>
    <t>Available</t>
  </si>
  <si>
    <t>Totals</t>
  </si>
  <si>
    <t>Weighted Score</t>
  </si>
  <si>
    <t>Risk Rating</t>
  </si>
  <si>
    <t>Test Cases</t>
  </si>
  <si>
    <t>Pass</t>
  </si>
  <si>
    <t>Fail</t>
  </si>
  <si>
    <t>Weight</t>
  </si>
  <si>
    <t>Possible</t>
  </si>
  <si>
    <t>Actual</t>
  </si>
  <si>
    <t>Device Weighted Score:</t>
  </si>
  <si>
    <t>Instructions</t>
  </si>
  <si>
    <t>Introduction and Purpose:</t>
  </si>
  <si>
    <t>This SCSEM is used by the IRS Office of Safeguards to evaluate compliance with IRS Publication 1075 for agencies that have implemented a data</t>
  </si>
  <si>
    <t>warehouse that receives, stores, processes or transmits Federal Tax Information (FTI).</t>
  </si>
  <si>
    <t xml:space="preserve">Agencies should use this SCSEM to prepare for an upcoming Safeguards review. It is also an effective tool for agency use as part of internal periodic </t>
  </si>
  <si>
    <t xml:space="preserve">security assessments or internal inspections to ensure continued compliance in the years when a Safeguards review is not scheduled.  The agency </t>
  </si>
  <si>
    <t>can also use the SCSEM to identify the types of policies and procedures required to ensure continued compliance with IRS Publication 1075.</t>
  </si>
  <si>
    <t>This SCSEM was created for the IRS Office of Safeguards based on the following resources.</t>
  </si>
  <si>
    <t>Test Cases Legend:</t>
  </si>
  <si>
    <t>▪ Test ID</t>
  </si>
  <si>
    <t xml:space="preserve">Pre-populated number to uniquely identify SCSEM test cases.  The ID format  includes the platform, platform version </t>
  </si>
  <si>
    <t>and a unique number (01-XX) and can therefore be easily identified after the test has been executed.</t>
  </si>
  <si>
    <t>▪ NIST ID</t>
  </si>
  <si>
    <t>Mapping of test case requirements to one or more NIST SP 800-53 control identifiers for reporting purposes.</t>
  </si>
  <si>
    <t>▪ NIST Control Name</t>
  </si>
  <si>
    <t>Full name which describes the NIST ID.</t>
  </si>
  <si>
    <t>▪ Test Method:</t>
  </si>
  <si>
    <t xml:space="preserve">The test case is executed by Interview, Examine or Test methods in accordance with the test methodology specified </t>
  </si>
  <si>
    <t xml:space="preserve">in NIST SP 800-53A.  In test plans where SCAP testing is available, Automated and Manual indicators are added to </t>
  </si>
  <si>
    <t>the Test method to indicate whether the test can be accomplished through the SCAP tool.</t>
  </si>
  <si>
    <t>▪ Test Objective</t>
  </si>
  <si>
    <t xml:space="preserve">Description of specifically what the test is designed to accomplish.  The objective should be a summary of the </t>
  </si>
  <si>
    <t>test case and expected results.</t>
  </si>
  <si>
    <t>▪ Test Procedures</t>
  </si>
  <si>
    <t xml:space="preserve">A detailed description of the step-by-step instructions to be followed by the tester.  The test procedures should be </t>
  </si>
  <si>
    <t>executed using the applicable NIST 800-53A test method (Interview, Examine, Test).</t>
  </si>
  <si>
    <t>▪ Expected Results</t>
  </si>
  <si>
    <t>Provides a description of the acceptable conditions allowed as a result of the test procedure execution.</t>
  </si>
  <si>
    <t>▪ Actual Results</t>
  </si>
  <si>
    <t>The tester shall provide appropriate detail describing the outcome of the test.  The tester is responsible for identifying</t>
  </si>
  <si>
    <t>Interviewees and Evidence to validate the results in this field or the separate Notes/Evidence field.</t>
  </si>
  <si>
    <t>▪ Status</t>
  </si>
  <si>
    <t xml:space="preserve">The tester indicates the status for the test results (Pass, Fail, Info, N/A).  "Pass" indicates that the expected results </t>
  </si>
  <si>
    <t>were met.  "Fail" indicates the expected results were not met.  "Info" is temporary and indicates that the test execution</t>
  </si>
  <si>
    <t xml:space="preserve">is not completed and additional information is required to determine a Pass/Fail status. "N/A" indicates that the </t>
  </si>
  <si>
    <t xml:space="preserve">test subject is not capable of implementing the expected results and doing so does not impact security.  The tester </t>
  </si>
  <si>
    <t>must determine the appropriateness of the "N/A" status.</t>
  </si>
  <si>
    <t>▪ Notes/Evidence</t>
  </si>
  <si>
    <t xml:space="preserve">As determined appropriate to the tester or as required by the test method, procedures or expected results, the tester </t>
  </si>
  <si>
    <t>may need to provide additional information pertaining to the test execution (Interviewee, Documentation, etc.)</t>
  </si>
  <si>
    <t>▪ Criticality</t>
  </si>
  <si>
    <t>The risk category has been pre-populated next to each control based on Safeguard’s definition of control criticality and to assist agencies in establishing priorities for corrective action.  The reviewer may recommend a change to the prioritization to the SRT Chief in order to accurately reflect the risk and the overall security posture based on environment specific testing.</t>
  </si>
  <si>
    <t>▪ Issue Codes</t>
  </si>
  <si>
    <t>A single issue code must be selected for each test case to calculate the weighted risk score.  The tester must perform this activity when executing each test.</t>
  </si>
  <si>
    <t>Test ID</t>
  </si>
  <si>
    <t>NIST ID</t>
  </si>
  <si>
    <t>NIST Control Name</t>
  </si>
  <si>
    <t>Test Method</t>
  </si>
  <si>
    <t>Test Category</t>
  </si>
  <si>
    <t>Test Procedures</t>
  </si>
  <si>
    <t>Expected Results</t>
  </si>
  <si>
    <t>Actual Results</t>
  </si>
  <si>
    <t>Status</t>
  </si>
  <si>
    <t>Notes/Evidence</t>
  </si>
  <si>
    <t>Criticality</t>
  </si>
  <si>
    <t>Issue Code</t>
  </si>
  <si>
    <r>
      <t xml:space="preserve">Issue Code Mapping (Select </t>
    </r>
    <r>
      <rPr>
        <b/>
        <u/>
        <sz val="10"/>
        <rFont val="Arial"/>
        <family val="2"/>
      </rPr>
      <t>one</t>
    </r>
    <r>
      <rPr>
        <b/>
        <sz val="10"/>
        <rFont val="Arial"/>
        <family val="2"/>
      </rPr>
      <t xml:space="preserve"> to enter in column L)</t>
    </r>
  </si>
  <si>
    <t>Risk Rating (Do Not Edit)</t>
  </si>
  <si>
    <t>DW-01</t>
  </si>
  <si>
    <t>SA-22</t>
  </si>
  <si>
    <t>Unsupported System Components</t>
  </si>
  <si>
    <t>Interview
Examine</t>
  </si>
  <si>
    <t>DW Supporting Platform</t>
  </si>
  <si>
    <t xml:space="preserve">1. Determine if the DW version is a supported release.  Refer to the vendors support website to verify that support for it has not expired.  </t>
  </si>
  <si>
    <t>1. Support for the installed version has not expired.</t>
  </si>
  <si>
    <t>Critical</t>
  </si>
  <si>
    <t>HSA7
HSA10
HSA11</t>
  </si>
  <si>
    <t>HSA7: The external facing system is no longer supported by the vendor
HSA10: The internally hosted software's major release is no longer supported by the vendor
HSA11: The internally hosted software's minor release is no longer supported by the vendor</t>
  </si>
  <si>
    <t>DW-02</t>
  </si>
  <si>
    <t>SC-8</t>
  </si>
  <si>
    <t>Transmission Integrity and Confidentiality</t>
  </si>
  <si>
    <t>DW Load</t>
  </si>
  <si>
    <t xml:space="preserve">1. Interview the SA and verify the mechanism(s) used to input data into the data warehouse (DW) environment.
2. Examine the controls in place to protect transmission of data into the DW environment.
 </t>
  </si>
  <si>
    <t>Note: A DW is a structure that is designed to distribute data from multiple arenas to the primary enterprise system. A DW collects, extracts, transforms, transports, and loads data for a distribution. In the context of FTI within agencies, the DW stores sets of historical data, which contains specific taxpayer information, as well as summary information and historical data.</t>
  </si>
  <si>
    <t>Significant</t>
  </si>
  <si>
    <t>HSC42</t>
  </si>
  <si>
    <t>HSC42: Encryption capabilities do not meet the latest FIPS 140 requirements</t>
  </si>
  <si>
    <t>DW-03</t>
  </si>
  <si>
    <t>SA-9</t>
  </si>
  <si>
    <t>External Information System Services</t>
  </si>
  <si>
    <t>1.  Examine network protection mechanisms and interview SA and confirm all connections to the DW are controlled and monitored.</t>
  </si>
  <si>
    <t>1.  The DW has no connections to systems external from the Agency network. The SA is requested to provide a description of how this protection mechanism is in place (e.g. firewall ingress/egress rule sets, DW host configuration, etc.)
2.  If there are connections to Web Portals and/or IVR feeds, they must meet the requirements outlined in the Web Portal and IVR technical requirements.</t>
  </si>
  <si>
    <t>HSC33</t>
  </si>
  <si>
    <t>HSC33: Data warehouse has insecure connections</t>
  </si>
  <si>
    <t>DW-04</t>
  </si>
  <si>
    <t>IA-4</t>
  </si>
  <si>
    <t>Identifier Management</t>
  </si>
  <si>
    <t>DW Data</t>
  </si>
  <si>
    <t>1.  Examine agency documentation which identifies the sources of data provided into the DW and identify the specific types of FTI received (e.g. extract level)</t>
  </si>
  <si>
    <t>Note:  Test Case should not necessarily fail, unless the applications/systems listed are external to the agency.</t>
  </si>
  <si>
    <t>Moderate</t>
  </si>
  <si>
    <t>HSI29</t>
  </si>
  <si>
    <t>HSI29: Data inputs are from external sources</t>
  </si>
  <si>
    <t>DW-05</t>
  </si>
  <si>
    <t>1.  Determine what data is extracted from the DW.  (This could be other applications pulling data or the DW pushing to another application.)</t>
  </si>
  <si>
    <t>Note: DEPARTMENT OF REVENUE ONLY - COLLECTIONS PROCESS
- Is there another agency involved in the collection of outstanding debt for the appeals process?  If so, obtain more information about what parties are involved and what specific information is captured.  This will determine what data is being shared and if FTI is being sent to a third-party. Ensure the DES is made aware of the information you discover.
Note:  Test Case should not necessarily fail, unless the DW is sending FTI outside the agency.</t>
  </si>
  <si>
    <t>HSI30</t>
  </si>
  <si>
    <t>HSI30: System output is not secured in accordance with Publication 1075</t>
  </si>
  <si>
    <t>DW-06</t>
  </si>
  <si>
    <t>1.  Interview and examine agency documentation which identifies what products (electronic or paper reports, etc.) which are created from the DW.</t>
  </si>
  <si>
    <t>Note:  Test Case should not necessarily fail, unless the products created do not meet Publication 1075 requirements.  Consult with the DES on this.
Note: Ensure the DES is made aware of paper and electronic products created from the DW.</t>
  </si>
  <si>
    <t>DW-07</t>
  </si>
  <si>
    <t>SI-12</t>
  </si>
  <si>
    <t>Information Output Handling and Retention</t>
  </si>
  <si>
    <t>Determine if the DW is being used to compare State and Federal data.
Note: When agencies combine data tables, the output produced is FTI.</t>
  </si>
  <si>
    <t>Note: Ensure the DES is aware if State and Federal data is being compared in the DW.
Note:  Test Case should not necessarily fail, unless the applications/systems listed are external to the agency.</t>
  </si>
  <si>
    <t>DW-08</t>
  </si>
  <si>
    <t>SI-10</t>
  </si>
  <si>
    <t>Information Input Validation</t>
  </si>
  <si>
    <t>1. Determine the automated mechanism(s) used to check data input to the DW environment for completeness, accuracy and validity.
2. Determine if data is checked through an automated process prior to entry into the DW pre-production environment for completeness, accuracy and validity.
3. Through automated means, invalid data is not accepted by the system.</t>
  </si>
  <si>
    <t>Note: Ensure the test steps are applied for the pre-production and production environments.</t>
  </si>
  <si>
    <t>Limited</t>
  </si>
  <si>
    <t>HSI19</t>
  </si>
  <si>
    <t>HSI19: Data inputs are not being validated</t>
  </si>
  <si>
    <t>DW-09</t>
  </si>
  <si>
    <t>AC-6</t>
  </si>
  <si>
    <t>Least Privilege</t>
  </si>
  <si>
    <t xml:space="preserve">1. Examine the list of personnel authorized to input data to the DW environment.
2. Verify the list of authorized personnel contains only current personnel with a job function that requires this level of access.
</t>
  </si>
  <si>
    <t>HAC11</t>
  </si>
  <si>
    <t xml:space="preserve">HAC11: User access was not established with concept of least privilege
</t>
  </si>
  <si>
    <t>DW-10</t>
  </si>
  <si>
    <t>SC-4</t>
  </si>
  <si>
    <t xml:space="preserve">Information in Shared System Resources </t>
  </si>
  <si>
    <t>DW
FTI Extract Removal</t>
  </si>
  <si>
    <t>HMT16
HMT18
HSC10
HSC12</t>
  </si>
  <si>
    <t>HMT16: Documentation does not exist
HMT18: Documentation exists but is not sufficient
HSC10: FTI is not properly deleted / destroyed
HSC12: Original FTI extracts are not protected after ETL process</t>
  </si>
  <si>
    <t>DW-11</t>
  </si>
  <si>
    <t>IA-2</t>
  </si>
  <si>
    <t>Identification and Authentication (Organizational Users)</t>
  </si>
  <si>
    <t xml:space="preserve">DW Identification &amp; Authentication </t>
  </si>
  <si>
    <t xml:space="preserve">1. Determine if access attempts to the DW environment require the user to be identified and authenticated prior to access being granted.
Note: There are various ways to access the DW environment.  Ensure identification and authentication controls are implemented for the following access mechanisms:
a) Direct access to the backend database management system and data dictionary;  
b) OS access to the platform where the database resides; 
c) Access to the application used to query the DW environment and produce reports.
2. Determine if there are any automated processes that access the DW for data retrieval and verify the identification and authentication mechanism in place for these processes. 
</t>
  </si>
  <si>
    <t>1. Identification and authentication is required at the OS, database and application level within the DW environment.
2. Automated processes that access the DW are identified and authenticated using process account credentials.
3. Passwords are not displayed in clear text.</t>
  </si>
  <si>
    <t>HAC29
HPW8</t>
  </si>
  <si>
    <t>HAC29: Access to system functionality without identification and authentication
HPW8: Passwords are displayed on screen when entered</t>
  </si>
  <si>
    <t>DW-12</t>
  </si>
  <si>
    <t>1. Work with the administrator to view a list of all users of the system.</t>
  </si>
  <si>
    <t>1.  All usernames are unique.
2.  All administrative accounts are valid and all users have a need for access.</t>
  </si>
  <si>
    <t xml:space="preserve">HAC11
HAC20
</t>
  </si>
  <si>
    <t xml:space="preserve">HAC11: User access was not established with concept of least privilege
HAC20: Agency duplicates usernames
</t>
  </si>
  <si>
    <t>DW-13</t>
  </si>
  <si>
    <t xml:space="preserve">DW  - Query Privileges </t>
  </si>
  <si>
    <t>1. Determine what back-end and front-end users have the ability to perform queries against FTI data and obtain the list these accounts
2. Determine if the list of users are appropriate and have a need for access.
3. Determine what the back-end and front-end users can do with the queries they execute.
a) Determine how the analytics are performed by the front-end users.</t>
  </si>
  <si>
    <t>1. List of users were provided that have privileges to perform queries against the FTI data.
2. List of users were verified to determine if the accounts are appropriate and have a need for access (work with DES to determine appropriateness).
3. Queries executed are for analytical/data gathering purposes.  Actual FTI is not misused by users with query privileges.
a) Front-end users has a process in place for performing analytics that is uniform.</t>
  </si>
  <si>
    <t>Note: Ensure the DES is made aware of the amount of users that have the ability to perform queries against FTI data and provided with a list of users to determine if proper IRS Safeguards training has been provided prior to obtaining access to information systems that receive, process, store, and/or transmit FTI.</t>
  </si>
  <si>
    <t>DW-14</t>
  </si>
  <si>
    <t>IA-5</t>
  </si>
  <si>
    <t>Authenticator Management</t>
  </si>
  <si>
    <t>1.  Determine if password configurations meet IRS requirements for minimum length.</t>
  </si>
  <si>
    <t>1.  Passwords are required to be a minimum of 14 characters in length.</t>
  </si>
  <si>
    <t>Change password length from 8 to 14 to comply with IRS new pub.</t>
  </si>
  <si>
    <t>HPW3</t>
  </si>
  <si>
    <t>HPW3: Minimum password length is too short</t>
  </si>
  <si>
    <t>DW-15</t>
  </si>
  <si>
    <t>1.  Determine if password configurations meet IRS requirements for password complexity.</t>
  </si>
  <si>
    <t>1.  Password complexity is enforced.</t>
  </si>
  <si>
    <t>HPW12</t>
  </si>
  <si>
    <t>HPW12: Passwords do not meet complexity requirements</t>
  </si>
  <si>
    <t>DW-16</t>
  </si>
  <si>
    <t>1.  Determine if password configurations meet IRS requirements for password expiration.</t>
  </si>
  <si>
    <t>1. Passwords are required to be changed every 90 days all user accounts and every 366 days for service accounts or when events such as loss, theft or compromise occur.</t>
  </si>
  <si>
    <t>HPW2</t>
  </si>
  <si>
    <t>HPW2: Password does not expire timely</t>
  </si>
  <si>
    <t>DW-17</t>
  </si>
  <si>
    <t>AC-3</t>
  </si>
  <si>
    <t>Access Enforcement</t>
  </si>
  <si>
    <t>DW Access Control</t>
  </si>
  <si>
    <t xml:space="preserve">1. Determine who has access to the DW environment from all possible connection points including:
a) Direct access to the backend database management system and data dictionary;  
b) OS access to the platform where the database resides; 
c) Access to the application used to query the DW environment and produce reports.
</t>
  </si>
  <si>
    <t xml:space="preserve">1. Access is restricted to authorized application end users, OS administrators and database administrators.
2. Personnel who no longer require access to the DW environment are promptly removed from the access list.
</t>
  </si>
  <si>
    <t xml:space="preserve">HAC11
HAC8
</t>
  </si>
  <si>
    <t>HAC11: User access was not established with concept of least privilege
HAC8: Accounts are not reviewed periodically for proper privileges</t>
  </si>
  <si>
    <t>DW-18</t>
  </si>
  <si>
    <t>1.  Review account approval procedures to determine who approves access to the DW.
2.  Determine who has access to the DW.</t>
  </si>
  <si>
    <t>1.  All account access has a documented approval.
2.  Agency personnel approve all access to the DW.
3.  All personnel who have access are approved and have a need for access.</t>
  </si>
  <si>
    <t>HAC37</t>
  </si>
  <si>
    <t xml:space="preserve">HAC37: Account management procedures are not implemented
</t>
  </si>
  <si>
    <t>DW-19</t>
  </si>
  <si>
    <t>1.  Determine if appropriate roles have been assigned.</t>
  </si>
  <si>
    <t>1.  Varying level of roles have been established for access with no user having too high of privileges than necessary.</t>
  </si>
  <si>
    <t>HAC11
HAC24</t>
  </si>
  <si>
    <t>HAC11: User access was not established with concept of least privilege
HAC24: User roles do not exist within the data warehouse environment</t>
  </si>
  <si>
    <t>DW-20</t>
  </si>
  <si>
    <t>AC-11</t>
  </si>
  <si>
    <t>Device Lock</t>
  </si>
  <si>
    <t>1.  Determine if the DW is configured to lock a session after 15 minutes of inactivity.</t>
  </si>
  <si>
    <t>1.  The DW is configured to lock out a session after 15 minutes of inactivity.</t>
  </si>
  <si>
    <t>HAC2</t>
  </si>
  <si>
    <t>HAC2: User sessions do not lock after the Publication 1075 required timeframe</t>
  </si>
  <si>
    <t>DW-21</t>
  </si>
  <si>
    <t>AC-12</t>
  </si>
  <si>
    <t>Session Termination</t>
  </si>
  <si>
    <t>1.  Determine if the DW is configured to terminate a session after 30 minutes of inactivity.</t>
  </si>
  <si>
    <t>1.  The DW is configured to terminate a session after 30 minutes of inactivity.</t>
  </si>
  <si>
    <t>HRM5</t>
  </si>
  <si>
    <t>HRM5: User sessions do not terminate after the Publication 1075 period of inactivity</t>
  </si>
  <si>
    <t>DW-22</t>
  </si>
  <si>
    <t>AC-4</t>
  </si>
  <si>
    <t>Information Flow Enforcement</t>
  </si>
  <si>
    <t>DW Data Flow</t>
  </si>
  <si>
    <t>1. Determine which data tables within the DW contain FTI.
2. Determine the naming convention of the data tables.</t>
  </si>
  <si>
    <t>HAC4</t>
  </si>
  <si>
    <t>HAC4: FTI is not labeled and is commingled with non-FTI</t>
  </si>
  <si>
    <t>DW-23</t>
  </si>
  <si>
    <t>1. Determine if FTI data is comingled with non-FTI data.
2. Determine how commingled data is displayed in the back-end of the  DW.</t>
  </si>
  <si>
    <t>Note: Ensure the DES is aware of how data is comingled in the DW so it can tested on the front-end.</t>
  </si>
  <si>
    <t xml:space="preserve">HAC4: FTI is not labeled and is commingled with non-FTI
</t>
  </si>
  <si>
    <t>DW-24</t>
  </si>
  <si>
    <t>1.  Determine if FTI within the data tables are clearly identified.
2. Determine what type of labeling is in place in the back-end of the DW.</t>
  </si>
  <si>
    <t>Note: Ensure the DES is aware of the type of labeling that is in place on the back-end of the DW so it can be compared to the type of labeling in place on the front-end.</t>
  </si>
  <si>
    <t>DW-25</t>
  </si>
  <si>
    <t>AU-12</t>
  </si>
  <si>
    <t>Audit Generation</t>
  </si>
  <si>
    <t>1.  Determine if auditing is activated within the DW and on all data tables containing FTI.
2. Determine if auditing is in place for super users.</t>
  </si>
  <si>
    <t>1.  Auditing is activated within the DW and all data tables containing FTI.
2. Auditing is activated within the DW for super users.</t>
  </si>
  <si>
    <t>HAU5
HAU2</t>
  </si>
  <si>
    <t>HAU5: Auditing is not performed on all data tables containing FTI
HAU2: No auditing is being performed on the system</t>
  </si>
  <si>
    <t>DW-26</t>
  </si>
  <si>
    <t>AU-2</t>
  </si>
  <si>
    <t>Auditable Events</t>
  </si>
  <si>
    <t>DW Security Auditing</t>
  </si>
  <si>
    <t>1. Determine the security relevant events that are captured in the audit logs within the DW environment.  
2. Verify that security events are captured in logs at the OS, database and application level.
3. Determine if security events are captured for super users.</t>
  </si>
  <si>
    <t xml:space="preserve">1. The DW captures all changes made to data, including: additions, modifications, or deletions. If a query is submitted, the audit log must identify the actual query being performed, the originator of the query, and relevant time/stamp information.
2. Security events are captured in logs at the OS, database and application level.
3. Security events are captured in logs for super user.
4. All users, including administrators, are subject to auditing.
</t>
  </si>
  <si>
    <t xml:space="preserve">HAU6
HAU17
</t>
  </si>
  <si>
    <t xml:space="preserve">HAU6: System does not audit changes to access control settings
HAU17: Audit logs do not capture sufficient auditable events
</t>
  </si>
  <si>
    <t>DW-27</t>
  </si>
  <si>
    <t>AU-6</t>
  </si>
  <si>
    <t>Audit Review, Analysis, and Reporting</t>
  </si>
  <si>
    <t xml:space="preserve">1.Determine if system documentation states how often audit logs are reviewed. Also, determine when the last audit logs were reviewed.  
2. Examine reports that demonstrate monitoring of security violations, such as unauthorized user access. </t>
  </si>
  <si>
    <t xml:space="preserve">1. System documentation identifies how often audit logs are reviewed and the last review was performed within the past week.
2. The audit trail is reviewed weekly or more frequently at the discretion of the information system owner for indications of unusual activity related to potential unauthorized FTI access.
</t>
  </si>
  <si>
    <t>HAU3
HAU18</t>
  </si>
  <si>
    <t>HAU3: Audit logs are not being reviewed
HAU18: Audit logs are reviewed, but not per Pub 1075 requirements</t>
  </si>
  <si>
    <t>DW-28</t>
  </si>
  <si>
    <t>DW Processing</t>
  </si>
  <si>
    <t>1. Examine the controls in place to protect the retrieval of data from the DW to be used for analysis and reporting and controls surrounding data extraction and transformation.</t>
  </si>
  <si>
    <t>DW-29</t>
  </si>
  <si>
    <t>AC-23</t>
  </si>
  <si>
    <t>Data Mining Protection</t>
  </si>
  <si>
    <t>DW data protection</t>
  </si>
  <si>
    <t xml:space="preserve">1. The agency is limiting the number and frequency of database queries to increase the work factor needed to determine the contents of databases, limiting types of responses provided to database queries, applying differential privacy techniques or homomorphic encryption, and notifying personnel when atypical database queries or accesses occur. </t>
  </si>
  <si>
    <t>HAC100</t>
  </si>
  <si>
    <t>HAC100: Other</t>
  </si>
  <si>
    <t>Do not edit below</t>
  </si>
  <si>
    <t>Info</t>
  </si>
  <si>
    <t>Test (Automated)</t>
  </si>
  <si>
    <t>Test (Manual)</t>
  </si>
  <si>
    <t>Criticality Ratings</t>
  </si>
  <si>
    <t>Change Log</t>
  </si>
  <si>
    <t>Version</t>
  </si>
  <si>
    <t>Date</t>
  </si>
  <si>
    <t>Description of Changes</t>
  </si>
  <si>
    <t>Author</t>
  </si>
  <si>
    <t>First Release</t>
  </si>
  <si>
    <t>Revised some of the test case language.</t>
  </si>
  <si>
    <r>
      <t>Updates:</t>
    </r>
    <r>
      <rPr>
        <sz val="10"/>
        <rFont val="Arial"/>
        <family val="2"/>
      </rPr>
      <t xml:space="preserve">
</t>
    </r>
    <r>
      <rPr>
        <b/>
        <i/>
        <sz val="10"/>
        <rFont val="Arial"/>
        <family val="2"/>
      </rPr>
      <t>-Cover:</t>
    </r>
    <r>
      <rPr>
        <sz val="10"/>
        <rFont val="Arial"/>
        <family val="2"/>
      </rPr>
      <t xml:space="preserve"> 
Reorganized the Tester and Agency POC information cells, to better reflect possible multiple POCs.
</t>
    </r>
    <r>
      <rPr>
        <b/>
        <i/>
        <sz val="10"/>
        <rFont val="Arial"/>
        <family val="2"/>
      </rPr>
      <t>-Test Cases:</t>
    </r>
    <r>
      <rPr>
        <sz val="10"/>
        <rFont val="Arial"/>
        <family val="2"/>
      </rPr>
      <t xml:space="preserve"> 
a. Changed Column G header to "Pass / Fail / N/A", to more accurately reflect the four possible status indicators.
b. Added conditional formatting to the status cells, and included summary cells at the bottom of the checks. 
c. Added control names to the NIST ID cells.  Primary control is listed in black; any secondary controls are listed in GRAY.
</t>
    </r>
    <r>
      <rPr>
        <b/>
        <i/>
        <sz val="10"/>
        <rFont val="Arial"/>
        <family val="2"/>
      </rPr>
      <t>-Legend:</t>
    </r>
    <r>
      <rPr>
        <sz val="10"/>
        <rFont val="Arial"/>
        <family val="2"/>
      </rPr>
      <t xml:space="preserve">  Updated the Pass/Fail row to reflect the three possible status indicators (above).
</t>
    </r>
    <r>
      <rPr>
        <b/>
        <i/>
        <sz val="10"/>
        <rFont val="Arial"/>
        <family val="2"/>
      </rPr>
      <t>-Test IDs:</t>
    </r>
    <r>
      <rPr>
        <sz val="10"/>
        <rFont val="Arial"/>
        <family val="2"/>
      </rPr>
      <t xml:space="preserve"> 
None.
</t>
    </r>
  </si>
  <si>
    <t xml:space="preserve">Cover: 
1) Added disclaimer language. 
Dashboard:
2) Added this tab to reflect summary numbers for the test cases and each of their possible result statuses (i.e. pass, fail, N/A, Info). 
Test Cases: 
3) Changed Column Heading D from Ref. ID to Control ID 
4) Changed Column H Heading to include Pass / Fail / Info / N/A to more accurately reflect the four possible status indicators. 
5) Added "Test Method" column
Sources:
7) Tab added 
Legend:
8) Updated the Pass/Fail row to reflect the four possible status indicators (including N/A &amp; Info - more information needed). 
</t>
  </si>
  <si>
    <t>Updates based on NIST 800-53 rev 3 release</t>
  </si>
  <si>
    <t>Added several test cases
Removed Control ID Column, since an ID column was already established.
Updated for new version of Publication 1075</t>
  </si>
  <si>
    <t>Refined test cases regarding encryption of data.  Clarified requirement for encryption of data, only in transit</t>
  </si>
  <si>
    <t xml:space="preserve">Updates to the following test cases:
• Test ID 5: Ask if there is another agency involved in collecting or outstanding debit Collections or for Appeals? 
• Test ID 8: Does the data warehouse indicate that addresses have been third party verified? 
• Test ID 15: Ask who has the ability to query against the data.
• Test ID 9 – Ask what mechanism is used to check/validate data? e.g. is it a manual evaluation of the data being input or whether it's an automated? 
• Test ID 26 – After commingling is addressed, how is commingled data shown in your application in the backend? 
• Test ID 29 - Are there super users that can browse the data without triggering audit events?
• Test ID 31 - When and who looks at audit logs? 
• Test ID 33/34 - Is data purged out of the data warehouse? Do they have an existing retention policy?
• Test ID 7 - Ask about whether they are using the data warehouse to compare state and federal data? </t>
  </si>
  <si>
    <t>Template Update</t>
  </si>
  <si>
    <t>Minor update to correct worksheet locking capabilities.  Added back NIST control name to Test Cases Tab.</t>
  </si>
  <si>
    <t>No major updates.  Template update.</t>
  </si>
  <si>
    <t>Added baseline Criticality Score and Issue Codes, weighted test cases based on criticality, and updated Results Tab. Updated Test Procedures and Expected results for DW-01.</t>
  </si>
  <si>
    <t>Session terminations set to 30 minutes, account automated unlock set to 15 minutes, Issue code changes</t>
  </si>
  <si>
    <t>Deleted lagging spaces from HAC40 and HSA14 in IC Table</t>
  </si>
  <si>
    <t>Updated Issue Code Table</t>
  </si>
  <si>
    <t>Internal Update</t>
  </si>
  <si>
    <t>Updated issue code table.</t>
  </si>
  <si>
    <t>Internal Updates</t>
  </si>
  <si>
    <t>Internal Updates and updated issue code table</t>
  </si>
  <si>
    <t>Description</t>
  </si>
  <si>
    <t>HAC1</t>
  </si>
  <si>
    <t>Contractors with unauthorized access to FTI</t>
  </si>
  <si>
    <t>User sessions do not lock after the Publication 1075 required timeframe</t>
  </si>
  <si>
    <t>HAC3</t>
  </si>
  <si>
    <t>Agency processes FTI at a contractor-run consolidated data center</t>
  </si>
  <si>
    <t>FTI is not labeled and is commingled with non-FTI</t>
  </si>
  <si>
    <t>HAC5</t>
  </si>
  <si>
    <t>FTI is commingled with non-FTI data in the data warehouse</t>
  </si>
  <si>
    <t>HAC6</t>
  </si>
  <si>
    <t>Cannot determine who has access to FTI</t>
  </si>
  <si>
    <t>HAC7</t>
  </si>
  <si>
    <t>Account management procedures are not in place</t>
  </si>
  <si>
    <t>HAC8</t>
  </si>
  <si>
    <t>Accounts are not reviewed periodically for proper privileges</t>
  </si>
  <si>
    <t>HAC9</t>
  </si>
  <si>
    <t>Accounts have not been created using user roles</t>
  </si>
  <si>
    <t>HAC10</t>
  </si>
  <si>
    <t>Accounts do not expire after the correct period of inactivity</t>
  </si>
  <si>
    <t>Other</t>
  </si>
  <si>
    <t>User access was not established with concept of least privilege</t>
  </si>
  <si>
    <t>HAC12</t>
  </si>
  <si>
    <t>Separation of duties is not in place</t>
  </si>
  <si>
    <t>HAC13</t>
  </si>
  <si>
    <t>Operating system configuration files have incorrect permissions</t>
  </si>
  <si>
    <t>HAC14</t>
  </si>
  <si>
    <t>Warning banner is insufficient</t>
  </si>
  <si>
    <t>HAC15</t>
  </si>
  <si>
    <t>User accounts not locked out after 3 unsuccessful login attempts</t>
  </si>
  <si>
    <t>HAC16</t>
  </si>
  <si>
    <t xml:space="preserve">Network device allows telnet connections </t>
  </si>
  <si>
    <t>HAC17</t>
  </si>
  <si>
    <t>Account lockouts do not require administrator action</t>
  </si>
  <si>
    <t>HAC18</t>
  </si>
  <si>
    <t>Network device has modems installed</t>
  </si>
  <si>
    <t>HAC19</t>
  </si>
  <si>
    <t>Out of Band Management is not utilized in all instances</t>
  </si>
  <si>
    <t>HAC20</t>
  </si>
  <si>
    <t>Agency duplicates usernames</t>
  </si>
  <si>
    <t>HAC21</t>
  </si>
  <si>
    <t>Agency shares administrative account inappropriately</t>
  </si>
  <si>
    <t>HAC22</t>
  </si>
  <si>
    <t>Administrators do not use su or sudo command to access root privileges</t>
  </si>
  <si>
    <t>HAC23</t>
  </si>
  <si>
    <t>Unauthorized disclosure to other agencies</t>
  </si>
  <si>
    <t>HAC24</t>
  </si>
  <si>
    <t>User roles do not exist within the data warehouse environment</t>
  </si>
  <si>
    <t>HAC25</t>
  </si>
  <si>
    <t>Agency employees with inappropriate access to FTI</t>
  </si>
  <si>
    <t>HAC26</t>
  </si>
  <si>
    <t>Inappropriate access to FTI from mobile devices</t>
  </si>
  <si>
    <t>HAC27</t>
  </si>
  <si>
    <t>Default accounts have not been disabled or renamed</t>
  </si>
  <si>
    <t>HAC28</t>
  </si>
  <si>
    <t>Database trace files are not properly protected</t>
  </si>
  <si>
    <t>HAC29</t>
  </si>
  <si>
    <t>Access to system functionality without identification and authentication</t>
  </si>
  <si>
    <t>HAC30</t>
  </si>
  <si>
    <t>RACF access controls not properly implemented</t>
  </si>
  <si>
    <t>HAC31</t>
  </si>
  <si>
    <t>The database public users has improper access to data and/or resources</t>
  </si>
  <si>
    <t>HAC32</t>
  </si>
  <si>
    <t>Mainframe access control function does not control access to FTI data</t>
  </si>
  <si>
    <t>HAC33</t>
  </si>
  <si>
    <t>FTI is accessible to third parties</t>
  </si>
  <si>
    <t>HAC34</t>
  </si>
  <si>
    <t>Improper access to DBMS by non-DBAs</t>
  </si>
  <si>
    <t>HAC35</t>
  </si>
  <si>
    <t>Inappropriate public access to FTI</t>
  </si>
  <si>
    <t>HAC36</t>
  </si>
  <si>
    <t>Agency allows FTI access from unsecured wireless network</t>
  </si>
  <si>
    <t>Account management procedures are not implemented</t>
  </si>
  <si>
    <t>HAC38</t>
  </si>
  <si>
    <t>Warning banner does not exist</t>
  </si>
  <si>
    <t>HAC39</t>
  </si>
  <si>
    <t>Access to wireless network exceeds acceptable range</t>
  </si>
  <si>
    <t>HAC40</t>
  </si>
  <si>
    <t>The system does not effectively utilize whitelists or ACLs</t>
  </si>
  <si>
    <t>HAC41</t>
  </si>
  <si>
    <t>Accounts are not removed or suspended when no longer necessary</t>
  </si>
  <si>
    <t>HAC42</t>
  </si>
  <si>
    <t>System configuration files are not stored securely</t>
  </si>
  <si>
    <t>HAC43</t>
  </si>
  <si>
    <t>Management sessions are not properly restricted by ACL</t>
  </si>
  <si>
    <t>HAC44</t>
  </si>
  <si>
    <t>System does not have a manual log off feature</t>
  </si>
  <si>
    <t>HAC45</t>
  </si>
  <si>
    <t>Split tunneling is enabled</t>
  </si>
  <si>
    <t>HAC46</t>
  </si>
  <si>
    <t>Access to mainframe product libraries is not adequately controlled</t>
  </si>
  <si>
    <t>HAC47</t>
  </si>
  <si>
    <t xml:space="preserve">Files containing authentication information are not adequately protected </t>
  </si>
  <si>
    <t>HAC48</t>
  </si>
  <si>
    <t>Usernames are not archived and may be re-issued to different users</t>
  </si>
  <si>
    <t>HAC49</t>
  </si>
  <si>
    <t>Use of emergency userIDs is not properly controlled</t>
  </si>
  <si>
    <t>HAC50</t>
  </si>
  <si>
    <t xml:space="preserve">Print spoolers do not adequately restrict jobs </t>
  </si>
  <si>
    <t>HAC51</t>
  </si>
  <si>
    <t xml:space="preserve">Unauthorized access to FTI </t>
  </si>
  <si>
    <t>HAC52</t>
  </si>
  <si>
    <t>Wireless usage policies are not sufficient</t>
  </si>
  <si>
    <t>HAC53</t>
  </si>
  <si>
    <t>Mobile device policies are not sufficient</t>
  </si>
  <si>
    <t>HAC54</t>
  </si>
  <si>
    <t>FTI is not properly labeled in the cloud environment</t>
  </si>
  <si>
    <t>HAC55</t>
  </si>
  <si>
    <t>FTI is not properly isolated in the cloud environment</t>
  </si>
  <si>
    <t>HAC56</t>
  </si>
  <si>
    <t>Mobile device does not wipe after the required threshold of passcode failures</t>
  </si>
  <si>
    <t>HAC57</t>
  </si>
  <si>
    <t>Mobile devices policies governing access to FTI are not sufficient</t>
  </si>
  <si>
    <t>HAC58</t>
  </si>
  <si>
    <t xml:space="preserve">Access control parameter thresholds are reset </t>
  </si>
  <si>
    <t>HAC59</t>
  </si>
  <si>
    <t>The guest account has improper access to data and/or resources</t>
  </si>
  <si>
    <t>HAC60</t>
  </si>
  <si>
    <t xml:space="preserve">Agency does not centrally manage access to third party environments </t>
  </si>
  <si>
    <t>HAC61</t>
  </si>
  <si>
    <t>User rights and permissions are not adequately configured</t>
  </si>
  <si>
    <t>HAC62</t>
  </si>
  <si>
    <t>Host-based firewall is not configured according to industry standard best practice</t>
  </si>
  <si>
    <t>HAC63</t>
  </si>
  <si>
    <t>Security profiles have not been established</t>
  </si>
  <si>
    <t>HAC64</t>
  </si>
  <si>
    <t>Multi-factor authentication is not required for internal privileged and non-privileged access</t>
  </si>
  <si>
    <t>HAC65</t>
  </si>
  <si>
    <t>Multi-factor authentication is not required for internal privileged access</t>
  </si>
  <si>
    <t>HAC66</t>
  </si>
  <si>
    <t>Multi-factor authentication is not required for internal non-privileged access</t>
  </si>
  <si>
    <t>HAT1</t>
  </si>
  <si>
    <t>Agency does not train employees with FTI access</t>
  </si>
  <si>
    <t>HAT100</t>
  </si>
  <si>
    <t>HAT2</t>
  </si>
  <si>
    <t>Agency does not train contractors with FTI access</t>
  </si>
  <si>
    <t>HAT3</t>
  </si>
  <si>
    <t>Agency does not maintain training records</t>
  </si>
  <si>
    <t>HAT4</t>
  </si>
  <si>
    <t>Agency does not provide security-specific training</t>
  </si>
  <si>
    <t>HIA1</t>
  </si>
  <si>
    <t>Adequate device identification and authentication is not employed</t>
  </si>
  <si>
    <t>HIA2</t>
  </si>
  <si>
    <t>Standardized naming convention is not enforced</t>
  </si>
  <si>
    <t>HIA3</t>
  </si>
  <si>
    <t>Authentication server is not used for end user authentication</t>
  </si>
  <si>
    <t>HIA4</t>
  </si>
  <si>
    <t>Authentication server is not used for device administration</t>
  </si>
  <si>
    <t>HIA5</t>
  </si>
  <si>
    <t>System does not properly control authentication process</t>
  </si>
  <si>
    <t>HAU1</t>
  </si>
  <si>
    <t>No auditing is being performed at the agency</t>
  </si>
  <si>
    <t>HAU2</t>
  </si>
  <si>
    <t>No auditing is being performed on the system</t>
  </si>
  <si>
    <t>HAU3</t>
  </si>
  <si>
    <t>Audit logs are not being reviewed</t>
  </si>
  <si>
    <t>HAU4</t>
  </si>
  <si>
    <t>System does not audit failed attempts to gain access</t>
  </si>
  <si>
    <t>HAU5</t>
  </si>
  <si>
    <t>Auditing is not performed on all data tables containing FTI</t>
  </si>
  <si>
    <t>HAU6</t>
  </si>
  <si>
    <t>System does not audit changes to access control settings</t>
  </si>
  <si>
    <t>HAU7</t>
  </si>
  <si>
    <t>Audit records are not retained per Pub 1075</t>
  </si>
  <si>
    <t>HAU8</t>
  </si>
  <si>
    <t>Logs are not maintained on a centralized log server</t>
  </si>
  <si>
    <t>HAU9</t>
  </si>
  <si>
    <t>No log reduction system exists</t>
  </si>
  <si>
    <t>HAU10</t>
  </si>
  <si>
    <t>Audit logs are not properly protected</t>
  </si>
  <si>
    <t>HAU100</t>
  </si>
  <si>
    <t>HAU11</t>
  </si>
  <si>
    <t>NTP is not properly implemented</t>
  </si>
  <si>
    <t>HAU12</t>
  </si>
  <si>
    <t>Audit records are not timestamped</t>
  </si>
  <si>
    <t>HAU13</t>
  </si>
  <si>
    <t>Audit records are not archived during VM rollback</t>
  </si>
  <si>
    <t>HAU14</t>
  </si>
  <si>
    <t>Remote access is not logged</t>
  </si>
  <si>
    <t>HAU15</t>
  </si>
  <si>
    <t>Verbose logging is not being performed on perimeter devices</t>
  </si>
  <si>
    <t>HAU16</t>
  </si>
  <si>
    <t>A centralized automated audit log analysis solution is not implemented</t>
  </si>
  <si>
    <t>HAU17</t>
  </si>
  <si>
    <t>Audit logs do not capture sufficient auditable events</t>
  </si>
  <si>
    <t>HAU18</t>
  </si>
  <si>
    <t>Audit logs are reviewed, but not per Pub 1075 requirements</t>
  </si>
  <si>
    <t>HAU19</t>
  </si>
  <si>
    <t>Audit log anomalies or findings are not reported and tracked</t>
  </si>
  <si>
    <t>HAU20</t>
  </si>
  <si>
    <t>Audit log data not sent from a consistently identified source</t>
  </si>
  <si>
    <t>HAU21</t>
  </si>
  <si>
    <t xml:space="preserve">System does not audit all attempts to gain access </t>
  </si>
  <si>
    <t>HAU22</t>
  </si>
  <si>
    <t>Content of audit records is not sufficient</t>
  </si>
  <si>
    <t>HAU23</t>
  </si>
  <si>
    <t>Audit storage capacity threshold has not been defined</t>
  </si>
  <si>
    <t>HAU24</t>
  </si>
  <si>
    <t>Administrators are not notified when audit storage threshold is reached</t>
  </si>
  <si>
    <t>HAU25</t>
  </si>
  <si>
    <t>Audit processing failures are not properly reported and responded to</t>
  </si>
  <si>
    <t>HAU26</t>
  </si>
  <si>
    <t xml:space="preserve">System/service provider is not held accountable to protect and share audit records with the agency </t>
  </si>
  <si>
    <t>HAU27</t>
  </si>
  <si>
    <t>Audit trail does not include access to FTI in pre-production</t>
  </si>
  <si>
    <t>HCA1</t>
  </si>
  <si>
    <t>Systems are not formally certified by management to process FTI</t>
  </si>
  <si>
    <t>HCA100</t>
  </si>
  <si>
    <t>HCA2</t>
  </si>
  <si>
    <t>Undocumented system interconnections exist</t>
  </si>
  <si>
    <t>HCA3</t>
  </si>
  <si>
    <t>Agency does not conduct routine assessments of security controls</t>
  </si>
  <si>
    <t>HCA4</t>
  </si>
  <si>
    <t>No third party verification of security assessments</t>
  </si>
  <si>
    <t>HCA5</t>
  </si>
  <si>
    <t>POA&amp;Ms are not used to track and mitigate potential weaknesses</t>
  </si>
  <si>
    <t>HCA6</t>
  </si>
  <si>
    <t>The agency's SSR does not address the current FTI environment</t>
  </si>
  <si>
    <t>HCA7</t>
  </si>
  <si>
    <t>SSR is not current with Pub 1075 reporting requirements</t>
  </si>
  <si>
    <t>HCA8</t>
  </si>
  <si>
    <t>Rules of behavior does not exist</t>
  </si>
  <si>
    <t>HCA9</t>
  </si>
  <si>
    <t>Rules of behavior is not sufficient</t>
  </si>
  <si>
    <t>HCA10</t>
  </si>
  <si>
    <t>Assessment results are not shared with designated agency officials</t>
  </si>
  <si>
    <t>HCA11</t>
  </si>
  <si>
    <t>Interconnection Security Agreements are not sufficient</t>
  </si>
  <si>
    <t>HCA12</t>
  </si>
  <si>
    <t>POA&amp;Ms are not reviewed in accordance with Pub 1075</t>
  </si>
  <si>
    <t>HCA13</t>
  </si>
  <si>
    <t xml:space="preserve">System authorizations are not updated in accordance with Pub 1075 </t>
  </si>
  <si>
    <t>HCA14</t>
  </si>
  <si>
    <t>A continuous monitoring program has not been established</t>
  </si>
  <si>
    <t>HCA15</t>
  </si>
  <si>
    <t xml:space="preserve">The continuous monitoring program is not sufficient </t>
  </si>
  <si>
    <t>HCA16</t>
  </si>
  <si>
    <t>Independent control assessments are not conducted at least annually</t>
  </si>
  <si>
    <t>HCA17</t>
  </si>
  <si>
    <t>Penetration testing assessments are not performed</t>
  </si>
  <si>
    <t>HCA18</t>
  </si>
  <si>
    <t>Penetration testing assessments do not generate corrective action plans</t>
  </si>
  <si>
    <t>HCA19</t>
  </si>
  <si>
    <t>Penetration testing assessments are not performed as frequently as required per Publication 1075</t>
  </si>
  <si>
    <t>HCA20</t>
  </si>
  <si>
    <t>Scope of penetration testing assessment is not sufficient</t>
  </si>
  <si>
    <t>HCM1</t>
  </si>
  <si>
    <t>Information system baseline is insufficient</t>
  </si>
  <si>
    <t>HCM10</t>
  </si>
  <si>
    <t>System has unneeded functionality installed</t>
  </si>
  <si>
    <t>HCM100</t>
  </si>
  <si>
    <t>HCM11</t>
  </si>
  <si>
    <t>SNMP is not implemented correctly</t>
  </si>
  <si>
    <t>HCM12</t>
  </si>
  <si>
    <t>Offline system configurations are not kept up-to-date</t>
  </si>
  <si>
    <t>HCM13</t>
  </si>
  <si>
    <t>System component inventories do not exist</t>
  </si>
  <si>
    <t>HCM14</t>
  </si>
  <si>
    <t>System component inventories are outdated</t>
  </si>
  <si>
    <t>HCM15</t>
  </si>
  <si>
    <t>Hardware asset inventory is not sufficient</t>
  </si>
  <si>
    <t>HCM16</t>
  </si>
  <si>
    <t>Software asset inventory is not sufficient</t>
  </si>
  <si>
    <t>HCM17</t>
  </si>
  <si>
    <t>Hardware asset inventory does not exist</t>
  </si>
  <si>
    <t>HCM18</t>
  </si>
  <si>
    <t>Software asset inventory does not exist</t>
  </si>
  <si>
    <t>HCM19</t>
  </si>
  <si>
    <t xml:space="preserve">Firewall rules are not reviewed or removed when no longer necessary </t>
  </si>
  <si>
    <t>HCM2</t>
  </si>
  <si>
    <t>FTI is not properly labeled on-screen</t>
  </si>
  <si>
    <t>HCM20</t>
  </si>
  <si>
    <t>Application interfaces are not separated from management functionality</t>
  </si>
  <si>
    <t>HCM21</t>
  </si>
  <si>
    <t>Permitted services have not been documented and approved</t>
  </si>
  <si>
    <t>HCM22</t>
  </si>
  <si>
    <t>Application code is not adequately separated from data sets</t>
  </si>
  <si>
    <t>HCM23</t>
  </si>
  <si>
    <t>System is not monitored for changes from baseline</t>
  </si>
  <si>
    <t>HCM24</t>
  </si>
  <si>
    <t>Agency network diagram is not complete</t>
  </si>
  <si>
    <t>HCM25</t>
  </si>
  <si>
    <t>Zoning has not been configured appropriately</t>
  </si>
  <si>
    <t>HCM26</t>
  </si>
  <si>
    <t>Static IP addresses are not used when needed</t>
  </si>
  <si>
    <t>HCM27</t>
  </si>
  <si>
    <t xml:space="preserve">Information system baseline does not exist </t>
  </si>
  <si>
    <t>HCM28</t>
  </si>
  <si>
    <t>Boundary devices are not scanned for open ports and services</t>
  </si>
  <si>
    <t>HCM29</t>
  </si>
  <si>
    <t>Application architecture does not properly separate user interface from data repository</t>
  </si>
  <si>
    <t>HCM3</t>
  </si>
  <si>
    <t>Operating system does not have vendor support</t>
  </si>
  <si>
    <t>HCM30</t>
  </si>
  <si>
    <t xml:space="preserve">System reset function leaves device in unsecure state </t>
  </si>
  <si>
    <t>HCM31</t>
  </si>
  <si>
    <t>Default SSID has not been changed</t>
  </si>
  <si>
    <t>HCM32</t>
  </si>
  <si>
    <t>The device is inappropriately used to serve multiple functions</t>
  </si>
  <si>
    <t>HCM33</t>
  </si>
  <si>
    <t>Significant changes are not reviewed for security impacts before being implemented</t>
  </si>
  <si>
    <t>HCM34</t>
  </si>
  <si>
    <t>Agency does not control significant changes to systems via an approval process</t>
  </si>
  <si>
    <t>HCM35</t>
  </si>
  <si>
    <t>Services are not configured to use the default/standard ports</t>
  </si>
  <si>
    <t>HCM36</t>
  </si>
  <si>
    <t xml:space="preserve">The required benchmark has not been applied </t>
  </si>
  <si>
    <t>HCM37</t>
  </si>
  <si>
    <t xml:space="preserve">Configuration settings and benchmarks have not been defined </t>
  </si>
  <si>
    <t>HCM38</t>
  </si>
  <si>
    <t>Agency does not adequately govern or control software usage</t>
  </si>
  <si>
    <t>HCM39</t>
  </si>
  <si>
    <t xml:space="preserve">RACF security settings are not properly configured </t>
  </si>
  <si>
    <t>HCM4</t>
  </si>
  <si>
    <t>Routine operational changes are not reviewed for security impacts before being implemented</t>
  </si>
  <si>
    <t>HCM40</t>
  </si>
  <si>
    <t>ACF security settings are not properly configured</t>
  </si>
  <si>
    <t>HCM41</t>
  </si>
  <si>
    <t>Top Secret security settings are not properly configured</t>
  </si>
  <si>
    <t>HCM42</t>
  </si>
  <si>
    <t>UNISYS security settings are not properly configured</t>
  </si>
  <si>
    <t>HCM43</t>
  </si>
  <si>
    <t>IBMi security settings are not properly configured</t>
  </si>
  <si>
    <t>HCM44</t>
  </si>
  <si>
    <t>Agency does not properly test changes prior to implementation</t>
  </si>
  <si>
    <t>HCM45</t>
  </si>
  <si>
    <t>System configuration provides additional attack surface</t>
  </si>
  <si>
    <t>HCM46</t>
  </si>
  <si>
    <t>Agency does not centrally manage mobile device configuration</t>
  </si>
  <si>
    <t>HCM47</t>
  </si>
  <si>
    <t>System error messages display system configuration information</t>
  </si>
  <si>
    <t>HCM48</t>
  </si>
  <si>
    <t>Low-risk operating system settings are not configured securely</t>
  </si>
  <si>
    <t>HCM5</t>
  </si>
  <si>
    <t>Web portal with FTI does not have three-tier architecture</t>
  </si>
  <si>
    <t>HCM6</t>
  </si>
  <si>
    <t>Agency does not control routine operational changes to systems via an approval process</t>
  </si>
  <si>
    <t>HCM7</t>
  </si>
  <si>
    <t>Configuration management procedures do not exist</t>
  </si>
  <si>
    <t>HCM8</t>
  </si>
  <si>
    <t>The ability to make changes is not properly limited</t>
  </si>
  <si>
    <t>HCM9</t>
  </si>
  <si>
    <t>Systems are not deployed using the concept of least privilege</t>
  </si>
  <si>
    <t>HCP1</t>
  </si>
  <si>
    <t>No contingency plan exists for FTI data</t>
  </si>
  <si>
    <t>HCP100</t>
  </si>
  <si>
    <t>HCP2</t>
  </si>
  <si>
    <t>Contingency plans are not tested annually</t>
  </si>
  <si>
    <t>HCP3</t>
  </si>
  <si>
    <t>Contingency plan does not exist for consolidated data center</t>
  </si>
  <si>
    <t>HCP4</t>
  </si>
  <si>
    <t>FTI is not encrypted in transit to the DR site</t>
  </si>
  <si>
    <t>HCP5</t>
  </si>
  <si>
    <t>Backup data is not adequately protected</t>
  </si>
  <si>
    <t>HCP6</t>
  </si>
  <si>
    <t>Contingency plan is not updated annually</t>
  </si>
  <si>
    <t>HCP7</t>
  </si>
  <si>
    <t>Contingency plan is not sufficient</t>
  </si>
  <si>
    <t>HCP8</t>
  </si>
  <si>
    <t>Contingency training is not conducted</t>
  </si>
  <si>
    <t>HCP9</t>
  </si>
  <si>
    <t xml:space="preserve">Contingency training is not sufficient </t>
  </si>
  <si>
    <t>HCP10</t>
  </si>
  <si>
    <t>Backup data is located on production systems</t>
  </si>
  <si>
    <t>HIR1</t>
  </si>
  <si>
    <t>Incident response program does not exist</t>
  </si>
  <si>
    <t>HIR100</t>
  </si>
  <si>
    <t>HIR2</t>
  </si>
  <si>
    <t>Incident response plan is not sufficient</t>
  </si>
  <si>
    <t>HIR3</t>
  </si>
  <si>
    <t>Agency does not perform incident response exercises in accordance with Pub 1075</t>
  </si>
  <si>
    <t>HIR4</t>
  </si>
  <si>
    <t>Agency does not provide support resource for assistance in handling and reporting security incidents</t>
  </si>
  <si>
    <t>HIR5</t>
  </si>
  <si>
    <t>Incident response plan does not exist</t>
  </si>
  <si>
    <t>HMA1</t>
  </si>
  <si>
    <t>External maintenance providers not escorted in the data center</t>
  </si>
  <si>
    <t>HMA100</t>
  </si>
  <si>
    <t>HMA2</t>
  </si>
  <si>
    <t>Maintenance not restricted to local access</t>
  </si>
  <si>
    <t>HMA3</t>
  </si>
  <si>
    <t>Maintenance tools are not approved / controlled</t>
  </si>
  <si>
    <t>HMA4</t>
  </si>
  <si>
    <t>Maintenance records are not sufficient</t>
  </si>
  <si>
    <t>HMA5</t>
  </si>
  <si>
    <t>Non local maintenance is not implemented securely</t>
  </si>
  <si>
    <t>HMT1</t>
  </si>
  <si>
    <t>Risk Assessment controls are not implemented properly</t>
  </si>
  <si>
    <t>HMT2</t>
  </si>
  <si>
    <t>Planning controls are not implemented properly</t>
  </si>
  <si>
    <t>HMT3</t>
  </si>
  <si>
    <t>Program management controls are not implemented properly</t>
  </si>
  <si>
    <t>HMT4</t>
  </si>
  <si>
    <t>System acquisition controls are not implemented properly</t>
  </si>
  <si>
    <t>HMT5</t>
  </si>
  <si>
    <t>SA&amp;A controls are not implemented properly</t>
  </si>
  <si>
    <t>HMT6</t>
  </si>
  <si>
    <t>Contingency planning controls are not implemented properly</t>
  </si>
  <si>
    <t>HMT7</t>
  </si>
  <si>
    <t>Configuration management controls are not implemented properly</t>
  </si>
  <si>
    <t>HMT8</t>
  </si>
  <si>
    <t>Maintenance controls are not implemented properly</t>
  </si>
  <si>
    <t>HMT9</t>
  </si>
  <si>
    <t>System and information integrity controls are not implemented properly</t>
  </si>
  <si>
    <t>HMT10</t>
  </si>
  <si>
    <t>Incident response controls are not implemented properly</t>
  </si>
  <si>
    <t>HMT100</t>
  </si>
  <si>
    <t>HMT11</t>
  </si>
  <si>
    <t>Awareness and training controls are not implemented properly</t>
  </si>
  <si>
    <t>HMT12</t>
  </si>
  <si>
    <t>Identification and authentication controls are not implemented properly</t>
  </si>
  <si>
    <t>HMT13</t>
  </si>
  <si>
    <t>Access controls are not implemented properly</t>
  </si>
  <si>
    <t>HMT14</t>
  </si>
  <si>
    <t>Audit and accountability are not implemented properly</t>
  </si>
  <si>
    <t>HMT15</t>
  </si>
  <si>
    <t>System and communications protection controls are not implemented properly</t>
  </si>
  <si>
    <t>HMT16</t>
  </si>
  <si>
    <t>Documentation does not exist</t>
  </si>
  <si>
    <t>HMT17</t>
  </si>
  <si>
    <t>Documentation is sufficient but outdated</t>
  </si>
  <si>
    <t>HMT18</t>
  </si>
  <si>
    <t>Documentation exists but is not sufficient</t>
  </si>
  <si>
    <t>HMT19</t>
  </si>
  <si>
    <t>Management Operational and Technical controls are not implemented properly</t>
  </si>
  <si>
    <t>HPW1</t>
  </si>
  <si>
    <t>No password is required to access an FTI system</t>
  </si>
  <si>
    <t>Password does not expire timely</t>
  </si>
  <si>
    <t>Minimum password length is too short</t>
  </si>
  <si>
    <t>HPW4</t>
  </si>
  <si>
    <t>Minimum password age does not exist</t>
  </si>
  <si>
    <t>HPW5</t>
  </si>
  <si>
    <t>Passwords are generated and distributed automatically</t>
  </si>
  <si>
    <t>HPW6</t>
  </si>
  <si>
    <t>Password history is insufficient</t>
  </si>
  <si>
    <t>HPW7</t>
  </si>
  <si>
    <t>Password change notification is not sufficient</t>
  </si>
  <si>
    <t>HPW8</t>
  </si>
  <si>
    <t>Passwords are displayed on screen when entered</t>
  </si>
  <si>
    <t>HPW9</t>
  </si>
  <si>
    <t>Password management processes are not documented</t>
  </si>
  <si>
    <t>HPW10</t>
  </si>
  <si>
    <t>Passwords are allowed to be stored</t>
  </si>
  <si>
    <t>HPW100</t>
  </si>
  <si>
    <t>HPW11</t>
  </si>
  <si>
    <t>Password transmission does not use strong cryptography</t>
  </si>
  <si>
    <t>Passwords do not meet complexity requirements</t>
  </si>
  <si>
    <t>HPW13</t>
  </si>
  <si>
    <t>Enabled secret passwords are not implemented correctly</t>
  </si>
  <si>
    <t>HPW14</t>
  </si>
  <si>
    <t>Authenticator feedback is labeled inappropriately</t>
  </si>
  <si>
    <t>HPW15</t>
  </si>
  <si>
    <t>Passwords are shared inappropriately</t>
  </si>
  <si>
    <t>HPW16</t>
  </si>
  <si>
    <t>Swipe-based passwords are allowed on mobile devices</t>
  </si>
  <si>
    <t>HPW17</t>
  </si>
  <si>
    <t>Default passwords have not been changed</t>
  </si>
  <si>
    <t>HPW18</t>
  </si>
  <si>
    <t xml:space="preserve">No password is required to remotely access an FTI system </t>
  </si>
  <si>
    <t>HPW19</t>
  </si>
  <si>
    <t>More than one Publication 1075 password requirement is not met</t>
  </si>
  <si>
    <t>HPW20</t>
  </si>
  <si>
    <t>User is not required to change password upon first use</t>
  </si>
  <si>
    <t>HPW21</t>
  </si>
  <si>
    <t>Passwords are allowed to be stored unencrypted in config files</t>
  </si>
  <si>
    <t>HPW22</t>
  </si>
  <si>
    <t>Administrators cannot override minimum password age for users, when required</t>
  </si>
  <si>
    <t>HPW23</t>
  </si>
  <si>
    <t>Passwords cannot be changed by users</t>
  </si>
  <si>
    <t>HRA1</t>
  </si>
  <si>
    <t>Risk assessments are not performed</t>
  </si>
  <si>
    <t>HRA100</t>
  </si>
  <si>
    <t>HRA2</t>
  </si>
  <si>
    <t>Vulnerability assessments are not performed</t>
  </si>
  <si>
    <t>HRA3</t>
  </si>
  <si>
    <t>Vulnerability assessments do not generate corrective action plans</t>
  </si>
  <si>
    <t>HRA4</t>
  </si>
  <si>
    <t>Vulnerability assessments are not performed as frequently as required per Publication 1075</t>
  </si>
  <si>
    <t>HRA5</t>
  </si>
  <si>
    <t>Vulnerabilities are not remediated in a timely manner</t>
  </si>
  <si>
    <t>HRA6</t>
  </si>
  <si>
    <t>Scope of vulnerability scanning is not sufficient</t>
  </si>
  <si>
    <t>HRA7</t>
  </si>
  <si>
    <t>Risk assessments are performed but not in accordance with Pub 1075 parameters</t>
  </si>
  <si>
    <t>HRA8</t>
  </si>
  <si>
    <t>Penetration test results are not included in agency POA&amp;Ms</t>
  </si>
  <si>
    <t>HRA9</t>
  </si>
  <si>
    <t>Application source code is not assessed for static vulnerabilities</t>
  </si>
  <si>
    <t>HRM1</t>
  </si>
  <si>
    <t>Multi-factor authentication is not required for external or remote access</t>
  </si>
  <si>
    <t>HRM10</t>
  </si>
  <si>
    <t>Client side cache cleaning utility has not been implemented</t>
  </si>
  <si>
    <t>HRM100</t>
  </si>
  <si>
    <t>HRM11</t>
  </si>
  <si>
    <t>Site to site connection does not terminate outside the firewall</t>
  </si>
  <si>
    <t>HRM12</t>
  </si>
  <si>
    <t>An FTI system is directly routable to the internet via unencrypted protocols</t>
  </si>
  <si>
    <t>HRM13</t>
  </si>
  <si>
    <t xml:space="preserve">The agency does not blacklist known malicious IPs </t>
  </si>
  <si>
    <t>HRM14</t>
  </si>
  <si>
    <t>The agency does not update blacklists of known malicious IPs</t>
  </si>
  <si>
    <t>HRM15</t>
  </si>
  <si>
    <t xml:space="preserve">Multi-factor authentication is not enforced for local device management </t>
  </si>
  <si>
    <t>HRM16</t>
  </si>
  <si>
    <t>VPN access points have not been limited</t>
  </si>
  <si>
    <t>HRM17</t>
  </si>
  <si>
    <t>SSH is not implemented correctly for device management</t>
  </si>
  <si>
    <t>HRM18</t>
  </si>
  <si>
    <t>Remote access policies are not sufficient</t>
  </si>
  <si>
    <t>HRM19</t>
  </si>
  <si>
    <t>Agency cannot remotely wipe lost mobile device</t>
  </si>
  <si>
    <t>HRM2</t>
  </si>
  <si>
    <t>Multi-factor authentication is not required to access FTI via personal devices</t>
  </si>
  <si>
    <t>HRM20</t>
  </si>
  <si>
    <t>Multi-factor authentication is not properly configured for external or remote access</t>
  </si>
  <si>
    <t>HRM3</t>
  </si>
  <si>
    <t>FTI access from personal devices</t>
  </si>
  <si>
    <t>HRM4</t>
  </si>
  <si>
    <t>FTI access from offshore</t>
  </si>
  <si>
    <t>User sessions do not terminate after the Publication 1075 period of inactivity</t>
  </si>
  <si>
    <t>HRM6</t>
  </si>
  <si>
    <t>The mainframe is directly routable to the internet via Port 23</t>
  </si>
  <si>
    <t>HRM7</t>
  </si>
  <si>
    <t>The agency does not adequately control remote access to its systems</t>
  </si>
  <si>
    <t>HRM8</t>
  </si>
  <si>
    <t>Direct root access is enabled on the system</t>
  </si>
  <si>
    <t>HRM9</t>
  </si>
  <si>
    <t>VPN technology does not perform host checking</t>
  </si>
  <si>
    <t>HSA1</t>
  </si>
  <si>
    <t>Live FTI data is used in test environments without approval</t>
  </si>
  <si>
    <t>HSA100</t>
  </si>
  <si>
    <t>HSA2</t>
  </si>
  <si>
    <t>Usage restrictions to open source software are not in place</t>
  </si>
  <si>
    <t>HSA3</t>
  </si>
  <si>
    <t>No agreement exists with 3rd party provider to host FTI</t>
  </si>
  <si>
    <t>HSA4</t>
  </si>
  <si>
    <t>Software installation rights are not limited to the technical staff</t>
  </si>
  <si>
    <t>HSA5</t>
  </si>
  <si>
    <t>Configuration changes are not controlled during all phases of the SDLC</t>
  </si>
  <si>
    <t>HSA6</t>
  </si>
  <si>
    <t>Security test and evaluations are not performed during system development</t>
  </si>
  <si>
    <t>HSA7</t>
  </si>
  <si>
    <t>The external facing system is no longer supported by the vendor</t>
  </si>
  <si>
    <t>HSA8</t>
  </si>
  <si>
    <t>The internally hosted operating system's major release is no longer supported by the vendor</t>
  </si>
  <si>
    <t>HSA9</t>
  </si>
  <si>
    <t>The internally hosted operating system's minor release is no longer supported by the vendor</t>
  </si>
  <si>
    <t>HSA10</t>
  </si>
  <si>
    <t>The internally hosted software's major release is no longer supported by the vendor</t>
  </si>
  <si>
    <t>HSA11</t>
  </si>
  <si>
    <t>The internally hosted software's minor release is no longer supported by the vendor</t>
  </si>
  <si>
    <t>HSA12</t>
  </si>
  <si>
    <t>Internal networking devices are no longer supported by the vendor</t>
  </si>
  <si>
    <t>HSA13</t>
  </si>
  <si>
    <t>IT security is not part of capital planning and the investment control process</t>
  </si>
  <si>
    <t>HSA14</t>
  </si>
  <si>
    <t xml:space="preserve">FTI systems are not included in a SDLC </t>
  </si>
  <si>
    <t>HSA15</t>
  </si>
  <si>
    <t>FTI contracts do not contain all security requirements</t>
  </si>
  <si>
    <t>HSA16</t>
  </si>
  <si>
    <t>Documentation is not properly protected</t>
  </si>
  <si>
    <t>HSA17</t>
  </si>
  <si>
    <t>Security is not a consideration in system design or upgrade</t>
  </si>
  <si>
    <t>HSA18</t>
  </si>
  <si>
    <t>Cloud vendor is not FedRAMP certified</t>
  </si>
  <si>
    <t>HSC1</t>
  </si>
  <si>
    <t>FTI is not encrypted in transit</t>
  </si>
  <si>
    <t>HSC2</t>
  </si>
  <si>
    <t>FTI is emailed outside of the agency</t>
  </si>
  <si>
    <t>HSC3</t>
  </si>
  <si>
    <t>FTI is emailed incorrectly inside the agency</t>
  </si>
  <si>
    <t>HSC4</t>
  </si>
  <si>
    <t>VOIP system not implemented correctly</t>
  </si>
  <si>
    <t>HSC5</t>
  </si>
  <si>
    <t>No DMZ exists for the network</t>
  </si>
  <si>
    <t>HSC6</t>
  </si>
  <si>
    <t>Not all connections to FTI systems are monitored</t>
  </si>
  <si>
    <t>HSC7</t>
  </si>
  <si>
    <t>NAT is not implemented for internal IP addresses</t>
  </si>
  <si>
    <t>HSC8</t>
  </si>
  <si>
    <t>Network architecture is flat</t>
  </si>
  <si>
    <t>HSC9</t>
  </si>
  <si>
    <t>Database listener is not properly configured</t>
  </si>
  <si>
    <t>HSC10</t>
  </si>
  <si>
    <t>FTI is not properly deleted / destroyed</t>
  </si>
  <si>
    <t>HSC100</t>
  </si>
  <si>
    <t>HSC11</t>
  </si>
  <si>
    <t>No backup plan exists to remove failed data loads in the data warehouse</t>
  </si>
  <si>
    <t>HSC12</t>
  </si>
  <si>
    <t>Original FTI extracts are not protected after ETL process</t>
  </si>
  <si>
    <t>HSC13</t>
  </si>
  <si>
    <t>FTI is transmitted incorrectly using an MFD</t>
  </si>
  <si>
    <t>HSC14</t>
  </si>
  <si>
    <t>VM to VM communication exists using VMCI</t>
  </si>
  <si>
    <t>HSC15</t>
  </si>
  <si>
    <t>Encryption capabilities do not meet FIPS 140-2 requirements</t>
  </si>
  <si>
    <t>HSC16</t>
  </si>
  <si>
    <t>System does not meet common criteria requirements</t>
  </si>
  <si>
    <t>HSC17</t>
  </si>
  <si>
    <t>Denial of Service protection settings are not configured</t>
  </si>
  <si>
    <t>HSC18</t>
  </si>
  <si>
    <t>System communication authenticity is not guaranteed</t>
  </si>
  <si>
    <t>HSC19</t>
  </si>
  <si>
    <t>Network perimeter devices do not properly restrict traffic</t>
  </si>
  <si>
    <t>HSC20</t>
  </si>
  <si>
    <t>Publicly available systems contain FTI</t>
  </si>
  <si>
    <t>HSC21</t>
  </si>
  <si>
    <t>Number of logon sessions are not managed appropriately</t>
  </si>
  <si>
    <t>HSC22</t>
  </si>
  <si>
    <t>VPN termination point is not sufficient</t>
  </si>
  <si>
    <t>HSC23</t>
  </si>
  <si>
    <t>Site survey has not been performed</t>
  </si>
  <si>
    <t>HSC24</t>
  </si>
  <si>
    <t>Digital Signatures or PKI certificates are expired or revoked</t>
  </si>
  <si>
    <t>HSC25</t>
  </si>
  <si>
    <t>Network sessions do not timeout per Publication 1075 requirements</t>
  </si>
  <si>
    <t>HSC26</t>
  </si>
  <si>
    <t>Email policy is not sufficient</t>
  </si>
  <si>
    <t>HSC27</t>
  </si>
  <si>
    <t>Traffic inspection is not sufficient</t>
  </si>
  <si>
    <t>HSC28</t>
  </si>
  <si>
    <t>The network is not properly segmented</t>
  </si>
  <si>
    <t>HSC29</t>
  </si>
  <si>
    <t xml:space="preserve">Cryptographic key pairs are not properly managed </t>
  </si>
  <si>
    <t>HSC30</t>
  </si>
  <si>
    <t>VLAN configurations do not utilize networking best practices</t>
  </si>
  <si>
    <t>HSC31</t>
  </si>
  <si>
    <t>Collaborative computing devices are not deployed securely</t>
  </si>
  <si>
    <t>HSC32</t>
  </si>
  <si>
    <t>PKI certificates are not issued from an approved authority</t>
  </si>
  <si>
    <t>Datawarehouse has insecure connections</t>
  </si>
  <si>
    <t>HSC34</t>
  </si>
  <si>
    <t>The production and development environments are not properly separated</t>
  </si>
  <si>
    <t>HSC35</t>
  </si>
  <si>
    <t>Procedures stored in the database are not encrypted</t>
  </si>
  <si>
    <t>HSC36</t>
  </si>
  <si>
    <t>System is configured to accept unwanted network connections</t>
  </si>
  <si>
    <t>HSC37</t>
  </si>
  <si>
    <t>Network connection to third party system is not properly configured</t>
  </si>
  <si>
    <t>HSC38</t>
  </si>
  <si>
    <t>SSL inspection has not been implemented</t>
  </si>
  <si>
    <t>HSC39</t>
  </si>
  <si>
    <t xml:space="preserve">The communications protocol is not NIST 800-52 compliant </t>
  </si>
  <si>
    <t>HSC40</t>
  </si>
  <si>
    <t>Unencrypted management sessions over the internal network</t>
  </si>
  <si>
    <t>HSC41</t>
  </si>
  <si>
    <t>Data at rest is not encrypted using the latest FIPS approved encryption</t>
  </si>
  <si>
    <t>Encryption capabilities do not meet the latest FIPS 140 requirements</t>
  </si>
  <si>
    <t>HSC43</t>
  </si>
  <si>
    <t>The version of TLS is not using the latest NIST 800-52 approved protocols</t>
  </si>
  <si>
    <t>HSI1</t>
  </si>
  <si>
    <t>System configured to load or run removable media automatically</t>
  </si>
  <si>
    <t>HSI2</t>
  </si>
  <si>
    <t>System patch level is insufficient</t>
  </si>
  <si>
    <t>HSI3</t>
  </si>
  <si>
    <t>System is not monitored for threats</t>
  </si>
  <si>
    <t>HSI4</t>
  </si>
  <si>
    <t>No intrusion detection system exists</t>
  </si>
  <si>
    <t>HSI5</t>
  </si>
  <si>
    <t>OS files are not hashed to detect inappropriate changes</t>
  </si>
  <si>
    <t>HSI6</t>
  </si>
  <si>
    <t>Intrusion detection system not implemented correctly</t>
  </si>
  <si>
    <t>HSI7</t>
  </si>
  <si>
    <t>FTI can move via covert channels (e.g., VM isolation tools)</t>
  </si>
  <si>
    <t>HSI8</t>
  </si>
  <si>
    <t>All VM moves are being tracked in the virtual environment</t>
  </si>
  <si>
    <t>HSI9</t>
  </si>
  <si>
    <t>Network device configuration files are not kept offline</t>
  </si>
  <si>
    <t>HSI10</t>
  </si>
  <si>
    <t>Hash sums of ISO images are not maintained in the virtual environment</t>
  </si>
  <si>
    <t>HSI100</t>
  </si>
  <si>
    <t>HSI11</t>
  </si>
  <si>
    <t>Antivirus is not configured to automatically scan removable media</t>
  </si>
  <si>
    <t>HSI12</t>
  </si>
  <si>
    <t>No antivirus is configured on the system</t>
  </si>
  <si>
    <t>HSI13</t>
  </si>
  <si>
    <t>Antivirus does not exist on an internet-facing endpoint</t>
  </si>
  <si>
    <t>HSI14</t>
  </si>
  <si>
    <t>The system's automatic update feature is not configured appropriately</t>
  </si>
  <si>
    <t>HSI15</t>
  </si>
  <si>
    <t>Alerts are not acknowledged and/or logged</t>
  </si>
  <si>
    <t>HSI16</t>
  </si>
  <si>
    <t>Agency network not properly protected from spam email</t>
  </si>
  <si>
    <t>HSI17</t>
  </si>
  <si>
    <t>Antivirus is not configured appropriately</t>
  </si>
  <si>
    <t>HSI18</t>
  </si>
  <si>
    <t>VM rollbacks are conducted while connected to the network</t>
  </si>
  <si>
    <t>Data inputs are not being validated</t>
  </si>
  <si>
    <t>HSI20</t>
  </si>
  <si>
    <t xml:space="preserve">Agency does not receive security alerts, advisories, or directives </t>
  </si>
  <si>
    <t>HSI21</t>
  </si>
  <si>
    <t>FTI is inappropriately moved and shared with non-FTI virtual machines</t>
  </si>
  <si>
    <t>HSI22</t>
  </si>
  <si>
    <t>Data remanence is not properly handled</t>
  </si>
  <si>
    <t>HSI23</t>
  </si>
  <si>
    <t>Agency has not defined an authorized list of software</t>
  </si>
  <si>
    <t>HSI24</t>
  </si>
  <si>
    <t>Agency does not monitor for unauthorized software on the network</t>
  </si>
  <si>
    <t>HSI25</t>
  </si>
  <si>
    <t>Agency does not monitor for unauthorized hosts on the network</t>
  </si>
  <si>
    <t>HSI26</t>
  </si>
  <si>
    <t>No host intrusion detection/prevention system exists</t>
  </si>
  <si>
    <t>HSI27</t>
  </si>
  <si>
    <t xml:space="preserve">Critical security patches have not been applied </t>
  </si>
  <si>
    <t>HSI28</t>
  </si>
  <si>
    <t>Security alerts are not disseminated to agency personnel</t>
  </si>
  <si>
    <t>Data inputs are from external sources</t>
  </si>
  <si>
    <t>System output is not secured in accordance with Publication 1075</t>
  </si>
  <si>
    <t>HSI31</t>
  </si>
  <si>
    <t>Agency does not properly retire or remove unneeded source code from production</t>
  </si>
  <si>
    <t>HSI32</t>
  </si>
  <si>
    <t>Virtual Switch (Vswitch) security parameters are set incorrectly</t>
  </si>
  <si>
    <t>HSI33</t>
  </si>
  <si>
    <t>Memory protection mechanisms are not sufficient</t>
  </si>
  <si>
    <t>HSI34</t>
  </si>
  <si>
    <t>A file integrity checking mechanism does not exist</t>
  </si>
  <si>
    <t>HSI35</t>
  </si>
  <si>
    <t>Failover is not properly configured</t>
  </si>
  <si>
    <t>HSI36</t>
  </si>
  <si>
    <t>Malware analysis is not being performed</t>
  </si>
  <si>
    <t>HTW1</t>
  </si>
  <si>
    <t>Tumbleweed client is not configured properly</t>
  </si>
  <si>
    <t>HTW100</t>
  </si>
  <si>
    <t>HTW2</t>
  </si>
  <si>
    <t>Tumbleweed certificate is assigned to the wrong person</t>
  </si>
  <si>
    <t>HTW3</t>
  </si>
  <si>
    <t>No written procedures for using Tumbleweed</t>
  </si>
  <si>
    <t>HTW4</t>
  </si>
  <si>
    <t>FTI is left on the device running the Tumbleweed application</t>
  </si>
  <si>
    <t>HTW5</t>
  </si>
  <si>
    <t xml:space="preserve">Axway does not run on a dedicated platform </t>
  </si>
  <si>
    <t>HTW6</t>
  </si>
  <si>
    <t>The data transfer agreement is not in place</t>
  </si>
  <si>
    <t>HMP1</t>
  </si>
  <si>
    <t>Media sanitization is not sufficient</t>
  </si>
  <si>
    <t>HPE1</t>
  </si>
  <si>
    <t>Printer does not lock and prevent access to the hard drive</t>
  </si>
  <si>
    <t>HPM1</t>
  </si>
  <si>
    <t xml:space="preserve">A senior information officer does not exist </t>
  </si>
  <si>
    <t>HTC1</t>
  </si>
  <si>
    <t>The Windows 2000 server is unsupported</t>
  </si>
  <si>
    <t>HTC10</t>
  </si>
  <si>
    <t>The ASA firewall is not configured securely</t>
  </si>
  <si>
    <t>HTC100</t>
  </si>
  <si>
    <t>HTC101</t>
  </si>
  <si>
    <t>The Palo Alto 7.1 firewall is not configured securely</t>
  </si>
  <si>
    <t>HTC102</t>
  </si>
  <si>
    <t>The Palo Alto 8.0 firewall is not configured securely</t>
  </si>
  <si>
    <t>HTC103</t>
  </si>
  <si>
    <t>The Palo Alto 8.1 firewall is not configured securely</t>
  </si>
  <si>
    <t>HTC104</t>
  </si>
  <si>
    <t>The MacOS 10.12 operating system is not configured securely</t>
  </si>
  <si>
    <t>HTC105</t>
  </si>
  <si>
    <t>The MacOS 10.13 operating system is not configured securely</t>
  </si>
  <si>
    <t>HTC106</t>
  </si>
  <si>
    <t>The MacOS 10.14 operating system is not configured securely</t>
  </si>
  <si>
    <t>HTC107</t>
  </si>
  <si>
    <t>The Windows 2019 Server is not configured securely</t>
  </si>
  <si>
    <t>HTC108</t>
  </si>
  <si>
    <t>The SQL Server 2016 database is not configured securely</t>
  </si>
  <si>
    <t>HTC109</t>
  </si>
  <si>
    <t>The IBM z/OS version 2.3.x is not configured securely</t>
  </si>
  <si>
    <t>HTC11</t>
  </si>
  <si>
    <t>The RACF Mainframe is not configured securely</t>
  </si>
  <si>
    <t>HTC110</t>
  </si>
  <si>
    <t>The SQL Server 2017 database is not configured securely</t>
  </si>
  <si>
    <t>HTC111</t>
  </si>
  <si>
    <t>The VMware ESXi 6.7 Hypervisor is not configured securely</t>
  </si>
  <si>
    <t>HTC112</t>
  </si>
  <si>
    <t>The Google Cloud environment is not configured securely</t>
  </si>
  <si>
    <t>HTC113</t>
  </si>
  <si>
    <t>The Azure Cloud environment is not configured securely</t>
  </si>
  <si>
    <t>HTC114</t>
  </si>
  <si>
    <t>The AWS Foundations environment is not configured securely</t>
  </si>
  <si>
    <t>HTC115</t>
  </si>
  <si>
    <t>The Cisco IOS v16.x is not configured securely</t>
  </si>
  <si>
    <t>HTC116</t>
  </si>
  <si>
    <t>The Red Hat Enterprise Linux 8 operating system is not configured securely</t>
  </si>
  <si>
    <t>HTC117</t>
  </si>
  <si>
    <t>The Oracle Enterprise Linux 8 operating system is not configured securely</t>
  </si>
  <si>
    <t>HTC118</t>
  </si>
  <si>
    <t>The CentOS 8 server is not configured securely</t>
  </si>
  <si>
    <t>HTC119</t>
  </si>
  <si>
    <t>The SQL Server 2019 instance is not configured securely</t>
  </si>
  <si>
    <t>HTC12</t>
  </si>
  <si>
    <t>The ACF2 Mainframe is not configured securely</t>
  </si>
  <si>
    <t>HTC120</t>
  </si>
  <si>
    <t>The IBM z/OS version 2.4.x is not configured securely</t>
  </si>
  <si>
    <t>HTC121</t>
  </si>
  <si>
    <t>The Palo Alto 9 firewall is not configured securely</t>
  </si>
  <si>
    <t>HTC122</t>
  </si>
  <si>
    <t>The IIS 10 web server is not configured securely</t>
  </si>
  <si>
    <t>HTC123</t>
  </si>
  <si>
    <t>The Debian 9 operating system is not configured securely</t>
  </si>
  <si>
    <t>HTC124</t>
  </si>
  <si>
    <t>The Debian 10 operating system is not configured securely</t>
  </si>
  <si>
    <t>HTC125</t>
  </si>
  <si>
    <t>The MacOS 10.15 operating system is not configured securely</t>
  </si>
  <si>
    <t>HTC126</t>
  </si>
  <si>
    <t>The Juniper operating system is not configured securely</t>
  </si>
  <si>
    <t>HTC127</t>
  </si>
  <si>
    <t>The IBM i7 operating system is not configured securely</t>
  </si>
  <si>
    <t>HTC128</t>
  </si>
  <si>
    <t>The MongoDB 3.6 database is not configured securely</t>
  </si>
  <si>
    <t>HTC129</t>
  </si>
  <si>
    <t>The MacOS 11.0 operating system is not configured securely</t>
  </si>
  <si>
    <t>HTC13</t>
  </si>
  <si>
    <t>The Top Secret Mainframe is not configured securely</t>
  </si>
  <si>
    <t>HTC130</t>
  </si>
  <si>
    <t>The Oracle 18c database is not configured securely</t>
  </si>
  <si>
    <t>HTC131</t>
  </si>
  <si>
    <t>The MySQL 8 database is not configured securely</t>
  </si>
  <si>
    <t>HTC132</t>
  </si>
  <si>
    <t>The IBM i7.x operating system is not configured securely</t>
  </si>
  <si>
    <t>HTC133</t>
  </si>
  <si>
    <t>The VMWare ESXi 7.0 Hypervisor is not configured securely</t>
  </si>
  <si>
    <t>HTC134</t>
  </si>
  <si>
    <t>HTC135</t>
  </si>
  <si>
    <t>The Palo Alto 9.1 firewall is not configured securely</t>
  </si>
  <si>
    <t>HTC136</t>
  </si>
  <si>
    <t xml:space="preserve">The SuSE 15 server is not configured securely </t>
  </si>
  <si>
    <t>HTC137</t>
  </si>
  <si>
    <t>The NXOS Operating System is not configured securely</t>
  </si>
  <si>
    <t>HTC138</t>
  </si>
  <si>
    <t>The Checkpoint R81 firewall is not configured securely</t>
  </si>
  <si>
    <t>HTC139</t>
  </si>
  <si>
    <t>The Checkpoint R82 firewall is not configured securely</t>
  </si>
  <si>
    <t>HTC14</t>
  </si>
  <si>
    <t>The Unisys Mainframe is not configured securely</t>
  </si>
  <si>
    <t>HTC15</t>
  </si>
  <si>
    <t>The i5OS Mainframe is not configured securely</t>
  </si>
  <si>
    <t>HTC16</t>
  </si>
  <si>
    <t>The VPN concentrator is not configured securely</t>
  </si>
  <si>
    <t>HTC17</t>
  </si>
  <si>
    <t>The Citrix Access Gateway is not configured securely</t>
  </si>
  <si>
    <t>HTC18</t>
  </si>
  <si>
    <t>The Windows XP Workstation is not configured securely</t>
  </si>
  <si>
    <t>HTC19</t>
  </si>
  <si>
    <t>The Windows 7 Workstation is not configured securely</t>
  </si>
  <si>
    <t>HTC2</t>
  </si>
  <si>
    <t>The Windows 2003 Server is not configured securely</t>
  </si>
  <si>
    <t>HTC20</t>
  </si>
  <si>
    <t>The Windows 8 Workstation is not configured securely</t>
  </si>
  <si>
    <t>HTC21</t>
  </si>
  <si>
    <t>Network protection capabilities are not configured securely</t>
  </si>
  <si>
    <t>HTC22</t>
  </si>
  <si>
    <t>The MFD is not configured securely</t>
  </si>
  <si>
    <t>HTC23</t>
  </si>
  <si>
    <t>The GenTax application is not configured securely</t>
  </si>
  <si>
    <t>HTC24</t>
  </si>
  <si>
    <t>The data warehouse is not configured securely</t>
  </si>
  <si>
    <t>HTC25</t>
  </si>
  <si>
    <t>The RSI data warehouse is not configured securely</t>
  </si>
  <si>
    <t>HTC26</t>
  </si>
  <si>
    <t>The Teradata data warehouse is not configured securely</t>
  </si>
  <si>
    <t>HTC27</t>
  </si>
  <si>
    <t>The DB2 database is not configured securely</t>
  </si>
  <si>
    <t>HTC28</t>
  </si>
  <si>
    <t>The Oracle 9g database is not configured securely</t>
  </si>
  <si>
    <t>HTC29</t>
  </si>
  <si>
    <t>The Oracle 10g database is not configured securely</t>
  </si>
  <si>
    <t>HTC3</t>
  </si>
  <si>
    <t>The Windows 2008 Standard Server is not configured securely</t>
  </si>
  <si>
    <t>HTC30</t>
  </si>
  <si>
    <t>The Oracle 11g database is not configured securely</t>
  </si>
  <si>
    <t>HTC31</t>
  </si>
  <si>
    <t>The SQL Server 2000 installation is unsupported</t>
  </si>
  <si>
    <t>HTC32</t>
  </si>
  <si>
    <t>The SQL Server 2005 installation is not configured securely</t>
  </si>
  <si>
    <t>HTC33</t>
  </si>
  <si>
    <t>The SQL Server 2008 installation is not configured securely</t>
  </si>
  <si>
    <t>HTC34</t>
  </si>
  <si>
    <t>The SQL Server 2012 installation is not configured securely</t>
  </si>
  <si>
    <t>HTC35</t>
  </si>
  <si>
    <t>The VMWare Hypervisor is not configured securely</t>
  </si>
  <si>
    <t>HTC36</t>
  </si>
  <si>
    <t>The Tumbleweed client is not configured securely</t>
  </si>
  <si>
    <t>HTC37</t>
  </si>
  <si>
    <t>The internet browser is not configured securely</t>
  </si>
  <si>
    <t>HTC38</t>
  </si>
  <si>
    <t>The storage area network device is not configured securely</t>
  </si>
  <si>
    <t>HTC39</t>
  </si>
  <si>
    <t>The voice-over IP network is not configured securely</t>
  </si>
  <si>
    <t>HTC4</t>
  </si>
  <si>
    <t>The Windows 2012 Standard Server is not configured securely</t>
  </si>
  <si>
    <t>HTC40</t>
  </si>
  <si>
    <t>The wireless network is not configured securely</t>
  </si>
  <si>
    <t>HTC41</t>
  </si>
  <si>
    <t>The custom web application is not configured securely</t>
  </si>
  <si>
    <t>HTC42</t>
  </si>
  <si>
    <t>The IVR system is not configured securely</t>
  </si>
  <si>
    <t>HTC43</t>
  </si>
  <si>
    <t>The web server is not configured securely</t>
  </si>
  <si>
    <t>HTC44</t>
  </si>
  <si>
    <t>The cloud computing environment is not configured securely</t>
  </si>
  <si>
    <t>HTC45</t>
  </si>
  <si>
    <t>The Apple iOS device is not configured securely</t>
  </si>
  <si>
    <t>HTC46</t>
  </si>
  <si>
    <t>The Google Android device is not configured securely</t>
  </si>
  <si>
    <t>HTC47</t>
  </si>
  <si>
    <t>The Blackberry OS device is not configured securely</t>
  </si>
  <si>
    <t>HTC48</t>
  </si>
  <si>
    <t>The Microsoft Windows RT device is not configured securely</t>
  </si>
  <si>
    <t>HTC49</t>
  </si>
  <si>
    <t>The mobile device is not configured securely</t>
  </si>
  <si>
    <t>HTC5</t>
  </si>
  <si>
    <t>The Solaris server is not configured securely</t>
  </si>
  <si>
    <t>HTC50</t>
  </si>
  <si>
    <t>Agency has not notified IRS of this technology</t>
  </si>
  <si>
    <t>HTC51</t>
  </si>
  <si>
    <t>Technology is not properly sanitized after use</t>
  </si>
  <si>
    <t>HTC52</t>
  </si>
  <si>
    <t>The AIX server is not configured securely</t>
  </si>
  <si>
    <t>HTC53</t>
  </si>
  <si>
    <t>The custom application is not configured securely</t>
  </si>
  <si>
    <t>HTC54</t>
  </si>
  <si>
    <t>The SuSE Linux server is not configured securely</t>
  </si>
  <si>
    <t>HTC55</t>
  </si>
  <si>
    <t>The Adabas database is not configured securely</t>
  </si>
  <si>
    <t>HTC56</t>
  </si>
  <si>
    <t>The Windows 10 operating system is not configured securely</t>
  </si>
  <si>
    <t>HTC57</t>
  </si>
  <si>
    <t>The Oracle 12c database is not configured securely</t>
  </si>
  <si>
    <t>HTC58</t>
  </si>
  <si>
    <t>The Red Hat Enterprise Linux 6 operating system is not configured securely</t>
  </si>
  <si>
    <t>HTC59</t>
  </si>
  <si>
    <t>The Red Hat Enterprise Linux 7 operating system is not configured securely</t>
  </si>
  <si>
    <t>HTC60</t>
  </si>
  <si>
    <t>The Windows 2016 Server is not configured securely</t>
  </si>
  <si>
    <t>HTC61</t>
  </si>
  <si>
    <t>The Windows 2012 R2 Server is not configured securely</t>
  </si>
  <si>
    <t>HTC62</t>
  </si>
  <si>
    <t>The SQL Server 2014 database is not configured securely</t>
  </si>
  <si>
    <t>HTC63</t>
  </si>
  <si>
    <t>The Windows 2008 R2 Server is not configured securely</t>
  </si>
  <si>
    <t>HTC64</t>
  </si>
  <si>
    <t>The High Volume Printer is not configured securely</t>
  </si>
  <si>
    <t>HTC65</t>
  </si>
  <si>
    <t>The system was not assessed during the onsite review</t>
  </si>
  <si>
    <t>HTC66</t>
  </si>
  <si>
    <t>The VMWare ESXi 5.5 Hypervisor is not configured securely</t>
  </si>
  <si>
    <t>HTC67</t>
  </si>
  <si>
    <t>The VMWare ESXi 6.0 Hypervisor is not configured securely</t>
  </si>
  <si>
    <t>HTC68</t>
  </si>
  <si>
    <t>The IBM z/OS version 1.13.x is not configured securely</t>
  </si>
  <si>
    <t>HTC69</t>
  </si>
  <si>
    <t>The IBM z/OS version 2.1.x is not configured securely</t>
  </si>
  <si>
    <t>HTC70</t>
  </si>
  <si>
    <t>The IBM z/OS version 2.2.x is not configured securely</t>
  </si>
  <si>
    <t>HTC71</t>
  </si>
  <si>
    <t>The Checkpoint R76 firewall is not configured securely</t>
  </si>
  <si>
    <t>HTC72</t>
  </si>
  <si>
    <t>The Checkpoint R77 firewall is not configured securely</t>
  </si>
  <si>
    <t>HTC73</t>
  </si>
  <si>
    <t>The Checkpoint R80 firewall is not configured securely</t>
  </si>
  <si>
    <t>HTC74</t>
  </si>
  <si>
    <t>The Oracle 11.2.0.4 database is not configured securely</t>
  </si>
  <si>
    <t>HTC75</t>
  </si>
  <si>
    <t>The Cisco IOS v12.x is not configured securely</t>
  </si>
  <si>
    <t>HTC76</t>
  </si>
  <si>
    <t>The Cisco IOS v15.x is not configured securely</t>
  </si>
  <si>
    <t>HTC77</t>
  </si>
  <si>
    <t>The AIX 6 server is not configured securely</t>
  </si>
  <si>
    <t>HTC78</t>
  </si>
  <si>
    <t>The AIX 7 server is not configured securely</t>
  </si>
  <si>
    <t>HTC79</t>
  </si>
  <si>
    <t xml:space="preserve">The CentOS 6 server is not configured securely </t>
  </si>
  <si>
    <t>HTC80</t>
  </si>
  <si>
    <t xml:space="preserve">The CentOS 7 server is not configured securely </t>
  </si>
  <si>
    <t>HTC81</t>
  </si>
  <si>
    <t xml:space="preserve">The OEL 6 server is not configured securely </t>
  </si>
  <si>
    <t>HTC82</t>
  </si>
  <si>
    <t>The OEL 7 server is not configured securely</t>
  </si>
  <si>
    <t>HTC83</t>
  </si>
  <si>
    <t xml:space="preserve">The Solaris 10 server is not configured securely </t>
  </si>
  <si>
    <t>HTC84</t>
  </si>
  <si>
    <t xml:space="preserve">The Solaris 11 server is not configured securely </t>
  </si>
  <si>
    <t>HTC85</t>
  </si>
  <si>
    <t xml:space="preserve">The SuSE 11 server is not configured securely </t>
  </si>
  <si>
    <t>HTC86</t>
  </si>
  <si>
    <t xml:space="preserve">The SuSE 12 server is not configured securely </t>
  </si>
  <si>
    <t>HTC87</t>
  </si>
  <si>
    <t>The VMWare Horizon 6 VDI solution is not configured securely</t>
  </si>
  <si>
    <t>HTC88</t>
  </si>
  <si>
    <t xml:space="preserve">The VMWare Horizon 7 VDI solution is not configured securely </t>
  </si>
  <si>
    <t>HTC89</t>
  </si>
  <si>
    <t>The Apache 2.2 web server is not configured securely</t>
  </si>
  <si>
    <t>HTC6</t>
  </si>
  <si>
    <t>The Red Hat Linux server is not configured securely</t>
  </si>
  <si>
    <t>HTC7</t>
  </si>
  <si>
    <t>The CentOS server is not configured securely</t>
  </si>
  <si>
    <t>HTC8</t>
  </si>
  <si>
    <t>The Cisco networking device is not configured securely</t>
  </si>
  <si>
    <t>HTC9</t>
  </si>
  <si>
    <t>The Cisco pix firewall is not configured securely</t>
  </si>
  <si>
    <t>HTC90</t>
  </si>
  <si>
    <t>The Apache 2.4 web server is not configured securely</t>
  </si>
  <si>
    <t>HTC92</t>
  </si>
  <si>
    <t>The ESXi 6.5 hypervisor is not configured securely</t>
  </si>
  <si>
    <t>HTC93</t>
  </si>
  <si>
    <t>The IIS 7.0 web server is not configured securely</t>
  </si>
  <si>
    <t>HTC94</t>
  </si>
  <si>
    <t>The IIS 7.5 web server is not configured securely</t>
  </si>
  <si>
    <t>HTC95</t>
  </si>
  <si>
    <t>The IIS 8.0 web server is not configured securely</t>
  </si>
  <si>
    <t>HTC96</t>
  </si>
  <si>
    <t>The IIS 8.5 web server is not configured securely</t>
  </si>
  <si>
    <t>HTC97</t>
  </si>
  <si>
    <t>The IBM DB2 v11 on z/OS is not configured securely</t>
  </si>
  <si>
    <t>HTC98</t>
  </si>
  <si>
    <t>The IBM DB2 v12 on z/OS is not configured securely</t>
  </si>
  <si>
    <t>HTC99</t>
  </si>
  <si>
    <t>The Cisco ASA 9.x (FW or VPN) is not configured securely</t>
  </si>
  <si>
    <t>Internal Updates and updated issue code table and Publication 1075 November 2021 Updates</t>
  </si>
  <si>
    <t>HIA6</t>
  </si>
  <si>
    <t>Identity proofing as not been implemented</t>
  </si>
  <si>
    <t>HIA7</t>
  </si>
  <si>
    <t>Identity proofing has not been properly implemented</t>
  </si>
  <si>
    <t>HCM49</t>
  </si>
  <si>
    <t>A tool is not used to block unauthorized software</t>
  </si>
  <si>
    <t>HSC44</t>
  </si>
  <si>
    <t>DNSSEC has not been implemented</t>
  </si>
  <si>
    <t>HSC45</t>
  </si>
  <si>
    <t>DNSSEC has not been configured securely</t>
  </si>
  <si>
    <t xml:space="preserve">▪ IRS Publication 1075, Tax Information Security Guidelines for Federal, State and Local Agencies (Rev. 11-2021) </t>
  </si>
  <si>
    <t>▪ NIST SP 800-53 Rev. 5, Recommended Security Controls for Federal Information Systems and Organizations</t>
  </si>
  <si>
    <t>HTC140</t>
  </si>
  <si>
    <t>The Windows 11 workstation has not been configured securely</t>
  </si>
  <si>
    <t>HTC141</t>
  </si>
  <si>
    <t>The Windows 2022 Server has not been configured securely</t>
  </si>
  <si>
    <t>HTC142</t>
  </si>
  <si>
    <t>The Kubernetes container has not been configured securely</t>
  </si>
  <si>
    <t>HTC143</t>
  </si>
  <si>
    <t>The Red Hat Open Shift container has not been configured securely</t>
  </si>
  <si>
    <t>HTC144</t>
  </si>
  <si>
    <t>The Docker container has not been configured securely</t>
  </si>
  <si>
    <t>HTC145</t>
  </si>
  <si>
    <t xml:space="preserve">The containerized technology has not been configured securely </t>
  </si>
  <si>
    <t>HTC146</t>
  </si>
  <si>
    <t>The DB2 v11 for LUW relational database management system (RDBMS) is not configured securely</t>
  </si>
  <si>
    <t>HTC147</t>
  </si>
  <si>
    <t>The DB2 v13 for Z/OS database management system is not configured securely</t>
  </si>
  <si>
    <t>HTC148</t>
  </si>
  <si>
    <t>The IBM z/OS 2.5 mainframe is not configured securely</t>
  </si>
  <si>
    <t>HTC149</t>
  </si>
  <si>
    <t>The Palo Alto Firewall running PanOS 10 is not configured securely</t>
  </si>
  <si>
    <t>HTC150</t>
  </si>
  <si>
    <t>The Cisco switch/router running iOS 17 is not configured securely</t>
  </si>
  <si>
    <t>HTC151</t>
  </si>
  <si>
    <t>Note - This Datawarehouse SCSEM may be applicable for the assessment of a Business Intelligence (BI) Tool (e.g. Cognos, Business Objects, SAP, MicroStrategy etc.) against a Datawarehouse or a database that contains FTI. The assessor should perform a precursory review to determine if this SCSEM or the application SCSEM is more appropriate for assessing the front end. N/A's for BI tool testing will be notated when applicable. The objective is to review the security around the user interface that is connecting to the back-end. Some slight interpretation/mapping of the control will be necessary (e.g. ignore DW references when N/A and look at it from the user interface perspective).</t>
  </si>
  <si>
    <t>SI-2</t>
  </si>
  <si>
    <t>Flaw Remediation</t>
  </si>
  <si>
    <t>1. Refer to the vendors support website and cross reference the latest security patch update with the systems current patch level.   Check to ensure that known vulnerabilities (i.e., Heartbleed) vulnerabilities have been remediated.  
Note: This test requires the tester to research the current vendor supplied patch level.  All critical patches must be applied.
Verify if any High or critical CVEs exist. Navigate to https://nvd.nist.gov/vuln/search and search for the firewall type. If found to affect the running version, select HSI27</t>
  </si>
  <si>
    <t>1. The latest security patches are installed.</t>
  </si>
  <si>
    <t>HSI2
HSI27</t>
  </si>
  <si>
    <t>HSI2: System patch level is insufficient
HSI27: Critical security patches have not been applied</t>
  </si>
  <si>
    <r>
      <t xml:space="preserve">1. All data transmissions utilize a secure transfer protocol (e.g. HTTPS) when moving data to include FTI into the DW. The systems protect all FTI in transit using the latest FIPS validated encryption.
</t>
    </r>
    <r>
      <rPr>
        <sz val="10"/>
        <color indexed="8"/>
        <rFont val="Arial"/>
        <family val="2"/>
      </rPr>
      <t xml:space="preserve">
2. All sessions for extract, transform and load stages of data entering the warehouse are protected with end-to-end encryption.
</t>
    </r>
    <r>
      <rPr>
        <sz val="10"/>
        <color rgb="FFFF0000"/>
        <rFont val="Arial"/>
        <family val="2"/>
      </rPr>
      <t>Note - When reviewing a BI Tool, review the UI connection and the connection to the database to ensure they are using the latest FIPS 140 and NIST 800-52 compliant ciphers and protocols.</t>
    </r>
  </si>
  <si>
    <r>
      <t xml:space="preserve">1. Document a list of applications and systems which SEND data into the DW.  Also, document any specific FTI data files, extracts, etc. which are input into the DW.  Identify the ownership and origin of the data.
</t>
    </r>
    <r>
      <rPr>
        <sz val="10"/>
        <color rgb="FFFF0000"/>
        <rFont val="Arial"/>
        <family val="2"/>
      </rPr>
      <t>Note - This is N/A for a BI Tool review</t>
    </r>
  </si>
  <si>
    <r>
      <t xml:space="preserve">1. Document a list of applications and systems which RECEIVE data from the DW.  Also, document any specific FTI data files, extracts, etc. which are sent from the DW.  Identify the ownership and destination of the data.
</t>
    </r>
    <r>
      <rPr>
        <sz val="10"/>
        <color rgb="FFFF0000"/>
        <rFont val="Arial"/>
        <family val="2"/>
      </rPr>
      <t xml:space="preserve">Note - This is N/A for a BI Tool review
</t>
    </r>
    <r>
      <rPr>
        <sz val="10"/>
        <color theme="1" tint="4.9989318521683403E-2"/>
        <rFont val="Arial"/>
        <family val="2"/>
      </rPr>
      <t xml:space="preserve">
</t>
    </r>
  </si>
  <si>
    <r>
      <t xml:space="preserve">List all products created by the DW and what particular FTI extracts are included.
</t>
    </r>
    <r>
      <rPr>
        <sz val="10"/>
        <color rgb="FFFF0000"/>
        <rFont val="Arial"/>
        <family val="2"/>
      </rPr>
      <t>Note - This is N/A for a BI Tool review</t>
    </r>
  </si>
  <si>
    <r>
      <t xml:space="preserve">If the DW is used to compare State and Federal data the resultant set of data is labeled and treated as FTI.
Coordinate with the DES to determine whether this type of data is subject to Safeguarding requirements.
</t>
    </r>
    <r>
      <rPr>
        <sz val="10"/>
        <color rgb="FFFF0000"/>
        <rFont val="Arial"/>
        <family val="2"/>
      </rPr>
      <t>Note - When reviewing a BI Tool, verify that data is labeled accordingly in the User Interface to distinctly identify FTI.</t>
    </r>
  </si>
  <si>
    <r>
      <t xml:space="preserve">1. Automated rules for checking the valid syntax of information system inputs (e.g., character set, length, numerical range, acceptable values) are in place to verify that inputs match specified definitions for format and content.  
2. Automated process is in place to check the data for completeness, accuracy, and validity prior to entry into the DW pre-production environment.
3. Data that does not match the required format and content are rejected.
</t>
    </r>
    <r>
      <rPr>
        <sz val="10"/>
        <color rgb="FFFF0000"/>
        <rFont val="Arial"/>
        <family val="2"/>
      </rPr>
      <t>Note - When reviewing a BI Tool, review users/groups/roles with access to FTI.  Determine whether or not their privileges are sufficient. The rest of the test case above is N/A.</t>
    </r>
  </si>
  <si>
    <r>
      <t xml:space="preserve">1. Only personnel with a job function that requires them to input data to the DW environment have this level of access. 
2. Personnel who no longer require this level of access are promptly removed from the access list.
</t>
    </r>
    <r>
      <rPr>
        <sz val="10"/>
        <color rgb="FFFF0000"/>
        <rFont val="Arial"/>
        <family val="2"/>
      </rPr>
      <t>Note - This is N/A when only doing the BI Tool review</t>
    </r>
  </si>
  <si>
    <t xml:space="preserve">Interview the administrator and/or network personnel and determine what happens to the original FTI extract after it has been loaded into the DW.
</t>
  </si>
  <si>
    <r>
      <t xml:space="preserve">The agency has documented procedures in place for the removal or backing up of the original FTI extract, after it has been loaded into the DW.
</t>
    </r>
    <r>
      <rPr>
        <sz val="10"/>
        <color rgb="FFFF0000"/>
        <rFont val="Arial"/>
        <family val="2"/>
      </rPr>
      <t>Note - When doing the BI Tool Assessment this test case should be covered during the backend (e.g. database or Datawarehouse review), therefore this is N/A for BI Tool reviews.</t>
    </r>
  </si>
  <si>
    <r>
      <t xml:space="preserve">1. All data tables, containing FTI, are clearly labeled identifying them to have FTI within it's records.
2. If data tables are commingled with FTI and state data, the labeling needs to be done at the data element level.
</t>
    </r>
    <r>
      <rPr>
        <sz val="10"/>
        <color rgb="FFFF0000"/>
        <rFont val="Arial"/>
        <family val="2"/>
      </rPr>
      <t xml:space="preserve">Note - This is not applicable if doing a BI Tool review only.
</t>
    </r>
  </si>
  <si>
    <r>
      <t xml:space="preserve">1.  FTI data is not commingled with non-FTI data.  FTI data remains in a separate data table.
2. If FTI data is comingled with non-FTI data ensure the FTI data meets IRS requirements on comingling data. (All FTI is clearly identified and auditing must be turned on.)
3. Comingled FTI is identified at the data element level in the back-end of the DW.
</t>
    </r>
    <r>
      <rPr>
        <sz val="10"/>
        <color rgb="FFFF0000"/>
        <rFont val="Arial"/>
        <family val="2"/>
      </rPr>
      <t>Note - This is not applicable if doing a BI Tool review only.</t>
    </r>
  </si>
  <si>
    <r>
      <t xml:space="preserve">1.  FTI data within the data tables are clearly identified as being Federal Taxpayer Information.  It must meet the following requirements:
a.  FTI needs to be tagged at the application, database, data profile, data table, data column and row, or even data element level.
b.  If an agency has a database that is composed entirely of FTI, labeling at the database level would be sufficient.  However, if an agency has FTI commingled with other information in a database, FTI has to be labeled at the level that separates from non-FTI data (i.e. data table, data element).
2. Unique labeling is in place in the back-end of the DW.  The Test results should provide a description of the naming convention used to identify data tables, rows, columns  or data elements which contain FTI.
</t>
    </r>
    <r>
      <rPr>
        <sz val="10"/>
        <color rgb="FFFF0000"/>
        <rFont val="Arial"/>
        <family val="2"/>
      </rPr>
      <t>Note - This is N/A when doing a BI Tool Assessment.</t>
    </r>
  </si>
  <si>
    <t>DW-30</t>
  </si>
  <si>
    <t xml:space="preserve">Verify that the agency has defined  employ agency-defined data mining prevention and detection techniques for agency-defined data storage objects to detect and protect against unauthorized data mining. </t>
  </si>
  <si>
    <r>
      <t xml:space="preserve">1. During the Extract, Transform and Load stages of data entering a warehouse, data is at its highest risk. Encryption shall occur as soon as possible. All sessions shall be encrypted and provide end-to-end encryption, i.e., from workstation to point of data.
</t>
    </r>
    <r>
      <rPr>
        <sz val="10"/>
        <color rgb="FFFF0000"/>
        <rFont val="Arial"/>
        <family val="2"/>
      </rPr>
      <t xml:space="preserve">Note - The datawarehouse should have minimum encryption requirements (e.g. AES-128 with TLS 1.2 or higher) for all ingress/egress connections from clients, applications BI tools, etc. </t>
    </r>
    <r>
      <rPr>
        <sz val="10"/>
        <color theme="1" tint="4.9989318521683403E-2"/>
        <rFont val="Arial"/>
        <family val="2"/>
      </rPr>
      <t xml:space="preserve">
</t>
    </r>
  </si>
  <si>
    <t>Added clarifying statements to a number of test cases in the Notes and Expected Results sections (DW-01,DW-04 - DW-11, DW-23 - DW-25, DW-29)</t>
  </si>
  <si>
    <t xml:space="preserve">Test Case Tab </t>
  </si>
  <si>
    <t xml:space="preserve">Date </t>
  </si>
  <si>
    <t xml:space="preserve">Internal Revenue Service </t>
  </si>
  <si>
    <t xml:space="preserve"> ▪ SCSEM Version: 2.8</t>
  </si>
  <si>
    <t xml:space="preserve"> ▪ SCSEM Release Date: September 30, 2023</t>
  </si>
  <si>
    <t>The MacOS 12 operating system is not configured securely</t>
  </si>
  <si>
    <t>HTC152</t>
  </si>
  <si>
    <t>The OEL 9.0 Server is not configured securely</t>
  </si>
  <si>
    <t>HTC153</t>
  </si>
  <si>
    <t>The RHEL 9.0 Server is not configured securely</t>
  </si>
  <si>
    <t>HTC154</t>
  </si>
  <si>
    <t>The Rocky Linux 9 Server is not configured securely</t>
  </si>
  <si>
    <t>HTC155</t>
  </si>
  <si>
    <t>The MacOS 13 operating system is not configured securely</t>
  </si>
  <si>
    <t>HTC156</t>
  </si>
  <si>
    <t>The Palo Alto 11 firewall is not configured securely</t>
  </si>
  <si>
    <t>HTC157</t>
  </si>
  <si>
    <t>The FortiGate Firewall is not configured securely</t>
  </si>
  <si>
    <t>HTC158</t>
  </si>
  <si>
    <t>The NGNIX Web Server is not configured securely</t>
  </si>
  <si>
    <t>HTC159</t>
  </si>
  <si>
    <t>The SQL Server 2022 database is not configured securely</t>
  </si>
  <si>
    <t>HTC160</t>
  </si>
  <si>
    <t>The Debian 11 operating system is not configured securely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</si>
</sst>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m/d/yyyy;@"/>
    <numFmt numFmtId="165" formatCode="[&lt;=9999999]###\-####;\(###\)\ ###\-####"/>
    <numFmt numFmtId="166" formatCode="0.0"/>
  </numFmts>
  <fonts count="21" x14ac:knownFonts="1">
    <font>
      <sz val="10"/>
      <name val="Arial"/>
    </font>
    <font>
      <sz val="11"/>
      <color indexed="8"/>
      <name val="Calibri"/>
      <family val="2"/>
    </font>
    <font>
      <sz val="8"/>
      <name val="Arial"/>
      <family val="2"/>
    </font>
    <font>
      <b/>
      <sz val="10"/>
      <name val="Arial"/>
      <family val="2"/>
    </font>
    <font>
      <b/>
      <sz val="12"/>
      <name val="Arial"/>
      <family val="2"/>
    </font>
    <font>
      <i/>
      <sz val="10"/>
      <name val="Arial"/>
      <family val="2"/>
    </font>
    <font>
      <sz val="10"/>
      <color indexed="8"/>
      <name val="Arial"/>
      <family val="2"/>
    </font>
    <font>
      <sz val="10"/>
      <name val="Arial"/>
      <family val="2"/>
    </font>
    <font>
      <i/>
      <sz val="9"/>
      <name val="Arial"/>
      <family val="2"/>
    </font>
    <font>
      <sz val="12"/>
      <name val="Arial"/>
      <family val="2"/>
    </font>
    <font>
      <b/>
      <i/>
      <sz val="10"/>
      <name val="Arial"/>
      <family val="2"/>
    </font>
    <font>
      <b/>
      <u/>
      <sz val="10"/>
      <name val="Arial"/>
      <family val="2"/>
    </font>
    <font>
      <b/>
      <sz val="11"/>
      <color theme="1"/>
      <name val="Calibri"/>
      <family val="2"/>
      <scheme val="minor"/>
    </font>
    <font>
      <sz val="10"/>
      <color theme="1"/>
      <name val="Arial"/>
      <family val="2"/>
    </font>
    <font>
      <sz val="10"/>
      <color rgb="FFAC0000"/>
      <name val="Arial"/>
      <family val="2"/>
    </font>
    <font>
      <b/>
      <sz val="10"/>
      <color theme="1"/>
      <name val="Arial"/>
      <family val="2"/>
    </font>
    <font>
      <sz val="10"/>
      <color theme="0"/>
      <name val="Arial"/>
      <family val="2"/>
    </font>
    <font>
      <b/>
      <sz val="10"/>
      <color rgb="FFFF0000"/>
      <name val="Arial"/>
      <family val="2"/>
    </font>
    <font>
      <sz val="10"/>
      <color theme="1" tint="4.9989318521683403E-2"/>
      <name val="Arial"/>
      <family val="2"/>
    </font>
    <font>
      <sz val="12"/>
      <color theme="1"/>
      <name val="Calibri"/>
      <family val="2"/>
      <scheme val="minor"/>
    </font>
    <font>
      <sz val="10"/>
      <color rgb="FFFF0000"/>
      <name val="Arial"/>
      <family val="2"/>
    </font>
  </fonts>
  <fills count="11">
    <fill>
      <patternFill patternType="none"/>
    </fill>
    <fill>
      <patternFill patternType="gray125"/>
    </fill>
    <fill>
      <patternFill patternType="solid">
        <fgColor indexed="55"/>
        <bgColor indexed="64"/>
      </patternFill>
    </fill>
    <fill>
      <patternFill patternType="solid">
        <fgColor indexed="44"/>
        <bgColor indexed="64"/>
      </patternFill>
    </fill>
    <fill>
      <patternFill patternType="solid">
        <fgColor indexed="22"/>
        <bgColor indexed="64"/>
      </patternFill>
    </fill>
    <fill>
      <patternFill patternType="solid">
        <fgColor indexed="9"/>
        <bgColor indexed="64"/>
      </patternFill>
    </fill>
    <fill>
      <patternFill patternType="solid">
        <fgColor rgb="FFAFD7FF"/>
        <bgColor indexed="64"/>
      </patternFill>
    </fill>
    <fill>
      <patternFill patternType="solid">
        <fgColor rgb="FFB2B2B2"/>
        <bgColor indexed="64"/>
      </patternFill>
    </fill>
    <fill>
      <patternFill patternType="solid">
        <fgColor theme="0"/>
        <bgColor indexed="64"/>
      </patternFill>
    </fill>
    <fill>
      <patternFill patternType="solid">
        <fgColor theme="0" tint="-0.249977111117893"/>
        <bgColor indexed="64"/>
      </patternFill>
    </fill>
    <fill>
      <patternFill patternType="solid">
        <fgColor theme="2" tint="-9.9978637043366805E-2"/>
        <bgColor indexed="64"/>
      </patternFill>
    </fill>
  </fills>
  <borders count="42">
    <border>
      <left/>
      <right/>
      <top/>
      <bottom/>
      <diagonal/>
    </border>
    <border>
      <left style="thin">
        <color indexed="63"/>
      </left>
      <right style="thin">
        <color indexed="63"/>
      </right>
      <top style="thin">
        <color indexed="63"/>
      </top>
      <bottom style="thin">
        <color indexed="63"/>
      </bottom>
      <diagonal/>
    </border>
    <border>
      <left style="thin">
        <color indexed="63"/>
      </left>
      <right/>
      <top style="thin">
        <color indexed="63"/>
      </top>
      <bottom style="thin">
        <color indexed="63"/>
      </bottom>
      <diagonal/>
    </border>
    <border>
      <left/>
      <right/>
      <top style="thin">
        <color indexed="63"/>
      </top>
      <bottom style="thin">
        <color indexed="63"/>
      </bottom>
      <diagonal/>
    </border>
    <border>
      <left/>
      <right style="thin">
        <color indexed="63"/>
      </right>
      <top style="thin">
        <color indexed="63"/>
      </top>
      <bottom style="thin">
        <color indexed="63"/>
      </bottom>
      <diagonal/>
    </border>
    <border>
      <left style="thin">
        <color indexed="63"/>
      </left>
      <right/>
      <top style="thin">
        <color indexed="63"/>
      </top>
      <bottom/>
      <diagonal/>
    </border>
    <border>
      <left/>
      <right/>
      <top style="thin">
        <color indexed="63"/>
      </top>
      <bottom/>
      <diagonal/>
    </border>
    <border>
      <left/>
      <right style="thin">
        <color indexed="63"/>
      </right>
      <top style="thin">
        <color indexed="63"/>
      </top>
      <bottom/>
      <diagonal/>
    </border>
    <border>
      <left style="thin">
        <color indexed="63"/>
      </left>
      <right/>
      <top/>
      <bottom/>
      <diagonal/>
    </border>
    <border>
      <left/>
      <right style="thin">
        <color indexed="63"/>
      </right>
      <top/>
      <bottom/>
      <diagonal/>
    </border>
    <border>
      <left/>
      <right/>
      <top/>
      <bottom style="thin">
        <color indexed="63"/>
      </bottom>
      <diagonal/>
    </border>
    <border>
      <left/>
      <right style="thin">
        <color indexed="63"/>
      </right>
      <top/>
      <bottom style="thin">
        <color indexed="63"/>
      </bottom>
      <diagonal/>
    </border>
    <border>
      <left style="thin">
        <color indexed="63"/>
      </left>
      <right/>
      <top/>
      <bottom style="thin">
        <color indexed="63"/>
      </bottom>
      <diagonal/>
    </border>
    <border>
      <left/>
      <right style="thin">
        <color indexed="64"/>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right style="thin">
        <color indexed="64"/>
      </right>
      <top style="thin">
        <color indexed="63"/>
      </top>
      <bottom/>
      <diagonal/>
    </border>
    <border>
      <left/>
      <right style="thin">
        <color indexed="64"/>
      </right>
      <top/>
      <bottom/>
      <diagonal/>
    </border>
    <border>
      <left/>
      <right style="thin">
        <color indexed="64"/>
      </right>
      <top/>
      <bottom style="thin">
        <color indexed="63"/>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3"/>
      </bottom>
      <diagonal/>
    </border>
    <border>
      <left/>
      <right/>
      <top style="thin">
        <color indexed="64"/>
      </top>
      <bottom style="thin">
        <color indexed="63"/>
      </bottom>
      <diagonal/>
    </border>
    <border>
      <left/>
      <right style="thin">
        <color indexed="64"/>
      </right>
      <top style="thin">
        <color indexed="64"/>
      </top>
      <bottom style="thin">
        <color indexed="63"/>
      </bottom>
      <diagonal/>
    </border>
    <border>
      <left style="thin">
        <color indexed="64"/>
      </left>
      <right style="thin">
        <color indexed="63"/>
      </right>
      <top style="thin">
        <color indexed="64"/>
      </top>
      <bottom style="thin">
        <color indexed="64"/>
      </bottom>
      <diagonal/>
    </border>
    <border>
      <left style="thin">
        <color indexed="63"/>
      </left>
      <right style="thin">
        <color indexed="63"/>
      </right>
      <top style="thin">
        <color indexed="64"/>
      </top>
      <bottom style="thin">
        <color indexed="64"/>
      </bottom>
      <diagonal/>
    </border>
    <border>
      <left style="thin">
        <color indexed="63"/>
      </left>
      <right style="thin">
        <color indexed="64"/>
      </right>
      <top style="thin">
        <color indexed="64"/>
      </top>
      <bottom style="thin">
        <color indexed="64"/>
      </bottom>
      <diagonal/>
    </border>
    <border>
      <left style="thin">
        <color indexed="64"/>
      </left>
      <right/>
      <top style="thin">
        <color indexed="63"/>
      </top>
      <bottom style="thin">
        <color indexed="63"/>
      </bottom>
      <diagonal/>
    </border>
    <border>
      <left style="thin">
        <color indexed="63"/>
      </left>
      <right style="thin">
        <color indexed="64"/>
      </right>
      <top style="thin">
        <color indexed="63"/>
      </top>
      <bottom style="thin">
        <color indexed="63"/>
      </bottom>
      <diagonal/>
    </border>
    <border>
      <left style="thin">
        <color indexed="64"/>
      </left>
      <right/>
      <top style="thin">
        <color indexed="63"/>
      </top>
      <bottom style="thin">
        <color indexed="64"/>
      </bottom>
      <diagonal/>
    </border>
    <border>
      <left/>
      <right style="thin">
        <color indexed="63"/>
      </right>
      <top style="thin">
        <color indexed="63"/>
      </top>
      <bottom style="thin">
        <color indexed="64"/>
      </bottom>
      <diagonal/>
    </border>
    <border>
      <left style="thin">
        <color indexed="63"/>
      </left>
      <right style="thin">
        <color indexed="63"/>
      </right>
      <top style="thin">
        <color indexed="63"/>
      </top>
      <bottom style="thin">
        <color indexed="64"/>
      </bottom>
      <diagonal/>
    </border>
    <border>
      <left style="thin">
        <color indexed="63"/>
      </left>
      <right style="thin">
        <color indexed="64"/>
      </right>
      <top style="thin">
        <color indexed="63"/>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3"/>
      </top>
      <bottom style="thin">
        <color indexed="64"/>
      </bottom>
      <diagonal/>
    </border>
  </borders>
  <cellStyleXfs count="5">
    <xf numFmtId="0" fontId="0" fillId="0" borderId="0"/>
    <xf numFmtId="0" fontId="7" fillId="0" borderId="0"/>
    <xf numFmtId="0" fontId="7" fillId="0" borderId="0"/>
    <xf numFmtId="0" fontId="7" fillId="0" borderId="0"/>
    <xf numFmtId="0" fontId="7" fillId="0" borderId="0"/>
  </cellStyleXfs>
  <cellXfs count="222">
    <xf numFmtId="0" fontId="0" fillId="0" borderId="0" xfId="0"/>
    <xf numFmtId="0" fontId="5" fillId="0" borderId="0" xfId="0" applyFont="1" applyAlignment="1">
      <alignment vertical="top" wrapText="1"/>
    </xf>
    <xf numFmtId="166" fontId="0" fillId="0" borderId="1" xfId="0" applyNumberFormat="1" applyBorder="1" applyAlignment="1">
      <alignment horizontal="left" vertical="top"/>
    </xf>
    <xf numFmtId="14" fontId="0" fillId="0" borderId="2" xfId="0" applyNumberFormat="1" applyBorder="1" applyAlignment="1">
      <alignment horizontal="left" vertical="top"/>
    </xf>
    <xf numFmtId="14" fontId="0" fillId="0" borderId="1" xfId="0" applyNumberFormat="1" applyBorder="1" applyAlignment="1">
      <alignment horizontal="left" vertical="top"/>
    </xf>
    <xf numFmtId="14" fontId="0" fillId="0" borderId="0" xfId="0" applyNumberFormat="1"/>
    <xf numFmtId="0" fontId="3" fillId="2" borderId="2" xfId="0" applyFont="1" applyFill="1" applyBorder="1"/>
    <xf numFmtId="0" fontId="3" fillId="2" borderId="3" xfId="0" applyFont="1" applyFill="1" applyBorder="1"/>
    <xf numFmtId="0" fontId="3" fillId="2" borderId="4" xfId="0" applyFont="1" applyFill="1" applyBorder="1"/>
    <xf numFmtId="0" fontId="3" fillId="0" borderId="5" xfId="0" applyFont="1" applyBorder="1" applyAlignment="1">
      <alignment vertical="center"/>
    </xf>
    <xf numFmtId="0" fontId="3" fillId="0" borderId="6" xfId="0" applyFont="1" applyBorder="1" applyAlignment="1">
      <alignment vertical="center"/>
    </xf>
    <xf numFmtId="0" fontId="3" fillId="0" borderId="7" xfId="0" applyFont="1" applyBorder="1" applyAlignment="1">
      <alignment vertical="center"/>
    </xf>
    <xf numFmtId="0" fontId="7" fillId="0" borderId="8" xfId="0" applyFont="1" applyBorder="1" applyAlignment="1">
      <alignment vertical="top"/>
    </xf>
    <xf numFmtId="0" fontId="7" fillId="0" borderId="0" xfId="0" applyFont="1" applyAlignment="1">
      <alignment vertical="top"/>
    </xf>
    <xf numFmtId="0" fontId="7" fillId="0" borderId="9" xfId="0" applyFont="1" applyBorder="1" applyAlignment="1">
      <alignment vertical="top"/>
    </xf>
    <xf numFmtId="0" fontId="7" fillId="0" borderId="10" xfId="0" applyFont="1" applyBorder="1" applyAlignment="1">
      <alignment vertical="top"/>
    </xf>
    <xf numFmtId="0" fontId="7" fillId="0" borderId="11" xfId="0" applyFont="1" applyBorder="1" applyAlignment="1">
      <alignment vertical="top"/>
    </xf>
    <xf numFmtId="0" fontId="5" fillId="0" borderId="0" xfId="0" applyFont="1" applyAlignment="1">
      <alignment vertical="top"/>
    </xf>
    <xf numFmtId="0" fontId="7" fillId="0" borderId="12" xfId="0" applyFont="1" applyBorder="1" applyAlignment="1">
      <alignment vertical="top"/>
    </xf>
    <xf numFmtId="0" fontId="3" fillId="6" borderId="1" xfId="0" applyFont="1" applyFill="1" applyBorder="1" applyAlignment="1">
      <alignment horizontal="left" vertical="center" wrapText="1"/>
    </xf>
    <xf numFmtId="0" fontId="0" fillId="6" borderId="4" xfId="0" applyFill="1" applyBorder="1" applyAlignment="1">
      <alignment vertical="center"/>
    </xf>
    <xf numFmtId="0" fontId="7" fillId="3" borderId="6" xfId="0" applyFont="1" applyFill="1" applyBorder="1"/>
    <xf numFmtId="0" fontId="9" fillId="3" borderId="0" xfId="0" applyFont="1" applyFill="1"/>
    <xf numFmtId="0" fontId="7" fillId="3" borderId="0" xfId="0" applyFont="1" applyFill="1"/>
    <xf numFmtId="0" fontId="0" fillId="3" borderId="12" xfId="0" applyFill="1" applyBorder="1"/>
    <xf numFmtId="0" fontId="7" fillId="3" borderId="10" xfId="0" applyFont="1" applyFill="1" applyBorder="1"/>
    <xf numFmtId="0" fontId="3" fillId="4" borderId="5" xfId="0" applyFont="1" applyFill="1" applyBorder="1" applyAlignment="1">
      <alignment vertical="center"/>
    </xf>
    <xf numFmtId="0" fontId="3" fillId="4" borderId="6" xfId="0" applyFont="1" applyFill="1" applyBorder="1" applyAlignment="1">
      <alignment vertical="center"/>
    </xf>
    <xf numFmtId="0" fontId="7" fillId="4" borderId="8" xfId="0" applyFont="1" applyFill="1" applyBorder="1" applyAlignment="1">
      <alignment vertical="top"/>
    </xf>
    <xf numFmtId="0" fontId="0" fillId="4" borderId="0" xfId="0" applyFill="1" applyAlignment="1">
      <alignment vertical="top"/>
    </xf>
    <xf numFmtId="0" fontId="0" fillId="4" borderId="12" xfId="0" applyFill="1" applyBorder="1" applyAlignment="1">
      <alignment vertical="top"/>
    </xf>
    <xf numFmtId="0" fontId="0" fillId="4" borderId="10" xfId="0" applyFill="1" applyBorder="1" applyAlignment="1">
      <alignment vertical="top"/>
    </xf>
    <xf numFmtId="0" fontId="3" fillId="2" borderId="2" xfId="0" applyFont="1" applyFill="1" applyBorder="1" applyAlignment="1">
      <alignment vertical="center"/>
    </xf>
    <xf numFmtId="0" fontId="3" fillId="2" borderId="3" xfId="0" applyFont="1" applyFill="1" applyBorder="1" applyAlignment="1">
      <alignment vertical="center"/>
    </xf>
    <xf numFmtId="0" fontId="3" fillId="0" borderId="2" xfId="0" applyFont="1" applyBorder="1" applyAlignment="1">
      <alignment vertical="center"/>
    </xf>
    <xf numFmtId="0" fontId="3" fillId="0" borderId="4" xfId="0" applyFont="1" applyBorder="1" applyAlignment="1">
      <alignment vertical="center"/>
    </xf>
    <xf numFmtId="0" fontId="0" fillId="6" borderId="2" xfId="0" applyFill="1" applyBorder="1" applyAlignment="1">
      <alignment vertical="center"/>
    </xf>
    <xf numFmtId="0" fontId="0" fillId="6" borderId="3" xfId="0" applyFill="1" applyBorder="1" applyAlignment="1">
      <alignment vertical="center"/>
    </xf>
    <xf numFmtId="0" fontId="13" fillId="0" borderId="13" xfId="0" applyFont="1" applyBorder="1" applyAlignment="1">
      <alignment vertical="center" wrapText="1"/>
    </xf>
    <xf numFmtId="165" fontId="13" fillId="0" borderId="13" xfId="0" applyNumberFormat="1" applyFont="1" applyBorder="1" applyAlignment="1">
      <alignment vertical="center" wrapText="1"/>
    </xf>
    <xf numFmtId="0" fontId="0" fillId="6" borderId="13" xfId="0" applyFill="1" applyBorder="1" applyAlignment="1">
      <alignment vertical="center"/>
    </xf>
    <xf numFmtId="0" fontId="3" fillId="6" borderId="2" xfId="0" applyFont="1" applyFill="1" applyBorder="1" applyAlignment="1">
      <alignment vertical="center"/>
    </xf>
    <xf numFmtId="0" fontId="3" fillId="6" borderId="3" xfId="0" applyFont="1" applyFill="1" applyBorder="1" applyAlignment="1">
      <alignment vertical="center"/>
    </xf>
    <xf numFmtId="0" fontId="3" fillId="6" borderId="4" xfId="0" applyFont="1" applyFill="1" applyBorder="1" applyAlignment="1">
      <alignment vertical="center"/>
    </xf>
    <xf numFmtId="0" fontId="14" fillId="0" borderId="0" xfId="0" applyFont="1"/>
    <xf numFmtId="0" fontId="14" fillId="0" borderId="0" xfId="0" applyFont="1" applyAlignment="1">
      <alignment vertical="top"/>
    </xf>
    <xf numFmtId="0" fontId="3" fillId="7" borderId="5" xfId="0" applyFont="1" applyFill="1" applyBorder="1" applyAlignment="1">
      <alignment vertical="top"/>
    </xf>
    <xf numFmtId="0" fontId="3" fillId="7" borderId="6" xfId="0" applyFont="1" applyFill="1" applyBorder="1" applyAlignment="1">
      <alignment vertical="top"/>
    </xf>
    <xf numFmtId="0" fontId="3" fillId="7" borderId="7" xfId="0" applyFont="1" applyFill="1" applyBorder="1" applyAlignment="1">
      <alignment vertical="top"/>
    </xf>
    <xf numFmtId="0" fontId="7" fillId="0" borderId="5" xfId="0" applyFont="1" applyBorder="1" applyAlignment="1">
      <alignment vertical="top"/>
    </xf>
    <xf numFmtId="0" fontId="7" fillId="0" borderId="6" xfId="0" applyFont="1" applyBorder="1" applyAlignment="1">
      <alignment vertical="top"/>
    </xf>
    <xf numFmtId="0" fontId="7" fillId="0" borderId="7" xfId="0" applyFont="1" applyBorder="1" applyAlignment="1">
      <alignment vertical="top"/>
    </xf>
    <xf numFmtId="0" fontId="3" fillId="7" borderId="12" xfId="0" applyFont="1" applyFill="1" applyBorder="1" applyAlignment="1">
      <alignment vertical="top"/>
    </xf>
    <xf numFmtId="0" fontId="3" fillId="7" borderId="10" xfId="0" applyFont="1" applyFill="1" applyBorder="1" applyAlignment="1">
      <alignment vertical="top"/>
    </xf>
    <xf numFmtId="0" fontId="3" fillId="7" borderId="11" xfId="0" applyFont="1" applyFill="1" applyBorder="1" applyAlignment="1">
      <alignment vertical="top"/>
    </xf>
    <xf numFmtId="0" fontId="3" fillId="7" borderId="2" xfId="0" applyFont="1" applyFill="1" applyBorder="1" applyAlignment="1">
      <alignment vertical="top"/>
    </xf>
    <xf numFmtId="0" fontId="3" fillId="7" borderId="3" xfId="0" applyFont="1" applyFill="1" applyBorder="1" applyAlignment="1">
      <alignment vertical="top"/>
    </xf>
    <xf numFmtId="0" fontId="3" fillId="7" borderId="4" xfId="0" applyFont="1" applyFill="1" applyBorder="1" applyAlignment="1">
      <alignment vertical="top"/>
    </xf>
    <xf numFmtId="0" fontId="7" fillId="0" borderId="2" xfId="0" applyFont="1" applyBorder="1" applyAlignment="1">
      <alignment vertical="top"/>
    </xf>
    <xf numFmtId="0" fontId="7" fillId="0" borderId="3" xfId="0" applyFont="1" applyBorder="1" applyAlignment="1">
      <alignment vertical="top"/>
    </xf>
    <xf numFmtId="0" fontId="7" fillId="0" borderId="4" xfId="0" applyFont="1" applyBorder="1" applyAlignment="1">
      <alignment vertical="top"/>
    </xf>
    <xf numFmtId="0" fontId="3" fillId="7" borderId="8" xfId="0" applyFont="1" applyFill="1" applyBorder="1" applyAlignment="1">
      <alignment vertical="top"/>
    </xf>
    <xf numFmtId="0" fontId="3" fillId="7" borderId="0" xfId="0" applyFont="1" applyFill="1" applyAlignment="1">
      <alignment vertical="top"/>
    </xf>
    <xf numFmtId="0" fontId="3" fillId="7" borderId="9" xfId="0" applyFont="1" applyFill="1" applyBorder="1" applyAlignment="1">
      <alignment vertical="top"/>
    </xf>
    <xf numFmtId="0" fontId="3" fillId="6" borderId="1" xfId="0" applyFont="1" applyFill="1" applyBorder="1" applyAlignment="1">
      <alignment vertical="top" wrapText="1"/>
    </xf>
    <xf numFmtId="0" fontId="6" fillId="4" borderId="0" xfId="0" applyFont="1" applyFill="1"/>
    <xf numFmtId="0" fontId="6" fillId="4" borderId="7" xfId="0" applyFont="1" applyFill="1" applyBorder="1" applyAlignment="1">
      <alignment vertical="center"/>
    </xf>
    <xf numFmtId="0" fontId="4" fillId="3" borderId="5" xfId="0" applyFont="1" applyFill="1" applyBorder="1"/>
    <xf numFmtId="0" fontId="4" fillId="3" borderId="8" xfId="0" applyFont="1" applyFill="1" applyBorder="1"/>
    <xf numFmtId="0" fontId="13" fillId="3" borderId="8" xfId="0" applyFont="1" applyFill="1" applyBorder="1"/>
    <xf numFmtId="0" fontId="6" fillId="4" borderId="0" xfId="0" applyFont="1" applyFill="1" applyAlignment="1">
      <alignment vertical="center"/>
    </xf>
    <xf numFmtId="0" fontId="7" fillId="0" borderId="14" xfId="0" applyFont="1" applyBorder="1" applyAlignment="1">
      <alignment horizontal="left" vertical="top" wrapText="1"/>
    </xf>
    <xf numFmtId="166" fontId="7" fillId="0" borderId="14" xfId="0" applyNumberFormat="1" applyFont="1" applyBorder="1" applyAlignment="1">
      <alignment horizontal="left" vertical="top"/>
    </xf>
    <xf numFmtId="14" fontId="7" fillId="0" borderId="14" xfId="0" applyNumberFormat="1" applyFont="1" applyBorder="1" applyAlignment="1">
      <alignment horizontal="left" vertical="top"/>
    </xf>
    <xf numFmtId="166" fontId="7" fillId="0" borderId="14" xfId="0" applyNumberFormat="1" applyFont="1" applyBorder="1" applyAlignment="1">
      <alignment horizontal="left" vertical="top" wrapText="1"/>
    </xf>
    <xf numFmtId="14" fontId="7" fillId="0" borderId="14" xfId="0" applyNumberFormat="1" applyFont="1" applyBorder="1" applyAlignment="1">
      <alignment horizontal="left" vertical="top" wrapText="1"/>
    </xf>
    <xf numFmtId="0" fontId="3" fillId="0" borderId="14" xfId="0" applyFont="1" applyBorder="1" applyAlignment="1">
      <alignment horizontal="left" vertical="top" wrapText="1"/>
    </xf>
    <xf numFmtId="0" fontId="7" fillId="0" borderId="1" xfId="0" applyFont="1" applyBorder="1" applyAlignment="1">
      <alignment horizontal="left" vertical="top"/>
    </xf>
    <xf numFmtId="0" fontId="7" fillId="0" borderId="1" xfId="0" applyFont="1" applyBorder="1" applyAlignment="1">
      <alignment horizontal="left" vertical="top" wrapText="1"/>
    </xf>
    <xf numFmtId="0" fontId="7" fillId="3" borderId="15" xfId="0" applyFont="1" applyFill="1" applyBorder="1"/>
    <xf numFmtId="0" fontId="9" fillId="3" borderId="16" xfId="0" applyFont="1" applyFill="1" applyBorder="1"/>
    <xf numFmtId="0" fontId="7" fillId="3" borderId="16" xfId="0" applyFont="1" applyFill="1" applyBorder="1"/>
    <xf numFmtId="0" fontId="7" fillId="3" borderId="17" xfId="0" applyFont="1" applyFill="1" applyBorder="1"/>
    <xf numFmtId="0" fontId="3" fillId="4" borderId="15" xfId="0" applyFont="1" applyFill="1" applyBorder="1" applyAlignment="1">
      <alignment vertical="center"/>
    </xf>
    <xf numFmtId="0" fontId="0" fillId="4" borderId="16" xfId="0" applyFill="1" applyBorder="1" applyAlignment="1">
      <alignment vertical="top"/>
    </xf>
    <xf numFmtId="0" fontId="0" fillId="4" borderId="17" xfId="0" applyFill="1" applyBorder="1" applyAlignment="1">
      <alignment vertical="top"/>
    </xf>
    <xf numFmtId="0" fontId="0" fillId="0" borderId="16" xfId="0" applyBorder="1"/>
    <xf numFmtId="0" fontId="3" fillId="2" borderId="13" xfId="0" applyFont="1" applyFill="1" applyBorder="1" applyAlignment="1">
      <alignment vertical="center"/>
    </xf>
    <xf numFmtId="0" fontId="7" fillId="0" borderId="0" xfId="0" applyFont="1" applyAlignment="1">
      <alignment vertical="center"/>
    </xf>
    <xf numFmtId="0" fontId="3" fillId="2" borderId="3" xfId="0" applyFont="1" applyFill="1" applyBorder="1" applyProtection="1">
      <protection locked="0"/>
    </xf>
    <xf numFmtId="0" fontId="3" fillId="6" borderId="18" xfId="0" applyFont="1" applyFill="1" applyBorder="1" applyAlignment="1" applyProtection="1">
      <alignment vertical="top" wrapText="1"/>
      <protection locked="0"/>
    </xf>
    <xf numFmtId="0" fontId="3" fillId="6" borderId="14" xfId="0" applyFont="1" applyFill="1" applyBorder="1" applyAlignment="1" applyProtection="1">
      <alignment vertical="top" wrapText="1"/>
      <protection locked="0"/>
    </xf>
    <xf numFmtId="0" fontId="0" fillId="0" borderId="0" xfId="0" applyProtection="1">
      <protection locked="0"/>
    </xf>
    <xf numFmtId="0" fontId="7" fillId="0" borderId="0" xfId="0" applyFont="1" applyProtection="1">
      <protection locked="0"/>
    </xf>
    <xf numFmtId="0" fontId="7" fillId="0" borderId="14" xfId="1" applyBorder="1" applyAlignment="1">
      <alignment horizontal="center" vertical="top"/>
    </xf>
    <xf numFmtId="0" fontId="15" fillId="7" borderId="19" xfId="0" applyFont="1" applyFill="1" applyBorder="1" applyAlignment="1">
      <alignment vertical="top"/>
    </xf>
    <xf numFmtId="0" fontId="3" fillId="7" borderId="20" xfId="0" applyFont="1" applyFill="1" applyBorder="1" applyAlignment="1">
      <alignment vertical="top"/>
    </xf>
    <xf numFmtId="0" fontId="3" fillId="7" borderId="21" xfId="0" applyFont="1" applyFill="1" applyBorder="1" applyAlignment="1">
      <alignment vertical="top"/>
    </xf>
    <xf numFmtId="0" fontId="3" fillId="7" borderId="22" xfId="0" applyFont="1" applyFill="1" applyBorder="1" applyAlignment="1">
      <alignment vertical="top"/>
    </xf>
    <xf numFmtId="0" fontId="3" fillId="7" borderId="16" xfId="0" applyFont="1" applyFill="1" applyBorder="1" applyAlignment="1">
      <alignment vertical="top"/>
    </xf>
    <xf numFmtId="0" fontId="3" fillId="7" borderId="23" xfId="0" applyFont="1" applyFill="1" applyBorder="1" applyAlignment="1">
      <alignment vertical="top"/>
    </xf>
    <xf numFmtId="0" fontId="3" fillId="7" borderId="24" xfId="0" applyFont="1" applyFill="1" applyBorder="1" applyAlignment="1">
      <alignment vertical="top"/>
    </xf>
    <xf numFmtId="0" fontId="3" fillId="7" borderId="25" xfId="0" applyFont="1" applyFill="1" applyBorder="1" applyAlignment="1">
      <alignment vertical="top"/>
    </xf>
    <xf numFmtId="0" fontId="0" fillId="0" borderId="19" xfId="0" applyBorder="1"/>
    <xf numFmtId="0" fontId="0" fillId="0" borderId="20" xfId="0" applyBorder="1"/>
    <xf numFmtId="0" fontId="0" fillId="0" borderId="21" xfId="0" applyBorder="1"/>
    <xf numFmtId="0" fontId="3" fillId="8" borderId="22" xfId="0" applyFont="1" applyFill="1" applyBorder="1"/>
    <xf numFmtId="0" fontId="3" fillId="6" borderId="19" xfId="0" applyFont="1" applyFill="1" applyBorder="1"/>
    <xf numFmtId="0" fontId="3" fillId="6" borderId="20" xfId="0" applyFont="1" applyFill="1" applyBorder="1"/>
    <xf numFmtId="0" fontId="3" fillId="6" borderId="21" xfId="0" applyFont="1" applyFill="1" applyBorder="1"/>
    <xf numFmtId="0" fontId="5" fillId="8" borderId="22" xfId="0" applyFont="1" applyFill="1" applyBorder="1"/>
    <xf numFmtId="0" fontId="3" fillId="4" borderId="26" xfId="0" applyFont="1" applyFill="1" applyBorder="1"/>
    <xf numFmtId="0" fontId="0" fillId="9" borderId="27" xfId="0" applyFill="1" applyBorder="1"/>
    <xf numFmtId="0" fontId="3" fillId="4" borderId="27" xfId="0" applyFont="1" applyFill="1" applyBorder="1"/>
    <xf numFmtId="0" fontId="0" fillId="9" borderId="18" xfId="0" applyFill="1" applyBorder="1"/>
    <xf numFmtId="0" fontId="3" fillId="4" borderId="28" xfId="0" applyFont="1" applyFill="1" applyBorder="1"/>
    <xf numFmtId="0" fontId="3" fillId="4" borderId="29" xfId="0" applyFont="1" applyFill="1" applyBorder="1"/>
    <xf numFmtId="0" fontId="3" fillId="4" borderId="30" xfId="0" applyFont="1" applyFill="1" applyBorder="1"/>
    <xf numFmtId="0" fontId="0" fillId="8" borderId="22" xfId="0" applyFill="1" applyBorder="1"/>
    <xf numFmtId="0" fontId="8" fillId="6" borderId="31" xfId="0" applyFont="1" applyFill="1" applyBorder="1" applyAlignment="1">
      <alignment horizontal="center" vertical="center" wrapText="1"/>
    </xf>
    <xf numFmtId="0" fontId="8" fillId="6" borderId="32" xfId="0" applyFont="1" applyFill="1" applyBorder="1" applyAlignment="1">
      <alignment horizontal="center" vertical="center" wrapText="1"/>
    </xf>
    <xf numFmtId="0" fontId="8" fillId="6" borderId="33" xfId="0" applyFont="1" applyFill="1" applyBorder="1" applyAlignment="1">
      <alignment horizontal="center" vertical="center" wrapText="1"/>
    </xf>
    <xf numFmtId="0" fontId="7" fillId="6" borderId="34" xfId="0" applyFont="1" applyFill="1" applyBorder="1" applyAlignment="1">
      <alignment vertical="center"/>
    </xf>
    <xf numFmtId="0" fontId="8" fillId="6" borderId="1" xfId="0" applyFont="1" applyFill="1" applyBorder="1" applyAlignment="1">
      <alignment horizontal="center" vertical="center"/>
    </xf>
    <xf numFmtId="0" fontId="8" fillId="6" borderId="35" xfId="0" applyFont="1" applyFill="1" applyBorder="1" applyAlignment="1">
      <alignment horizontal="center" vertical="center"/>
    </xf>
    <xf numFmtId="0" fontId="5" fillId="8" borderId="22" xfId="0" applyFont="1" applyFill="1" applyBorder="1" applyAlignment="1">
      <alignment vertical="top"/>
    </xf>
    <xf numFmtId="0" fontId="5" fillId="0" borderId="14" xfId="0" applyFont="1" applyBorder="1" applyAlignment="1">
      <alignment horizontal="center" vertical="center"/>
    </xf>
    <xf numFmtId="0" fontId="3" fillId="0" borderId="36" xfId="0" applyFont="1" applyBorder="1" applyAlignment="1">
      <alignment vertical="center"/>
    </xf>
    <xf numFmtId="0" fontId="3" fillId="0" borderId="37" xfId="0" applyFont="1" applyBorder="1" applyAlignment="1">
      <alignment vertical="center"/>
    </xf>
    <xf numFmtId="0" fontId="7" fillId="0" borderId="38" xfId="0" applyFont="1" applyBorder="1" applyAlignment="1">
      <alignment horizontal="center" vertical="center"/>
    </xf>
    <xf numFmtId="0" fontId="7" fillId="0" borderId="39" xfId="0" applyFont="1" applyBorder="1" applyAlignment="1">
      <alignment horizontal="center" vertical="center"/>
    </xf>
    <xf numFmtId="0" fontId="3" fillId="0" borderId="0" xfId="0" applyFont="1"/>
    <xf numFmtId="0" fontId="3" fillId="4" borderId="18" xfId="0" applyFont="1" applyFill="1" applyBorder="1"/>
    <xf numFmtId="0" fontId="0" fillId="0" borderId="22" xfId="0" applyBorder="1"/>
    <xf numFmtId="0" fontId="8" fillId="6" borderId="40" xfId="0" applyFont="1" applyFill="1" applyBorder="1" applyAlignment="1">
      <alignment horizontal="center" vertical="center"/>
    </xf>
    <xf numFmtId="0" fontId="8" fillId="8" borderId="0" xfId="0" applyFont="1" applyFill="1" applyAlignment="1">
      <alignment horizontal="center" vertical="center"/>
    </xf>
    <xf numFmtId="0" fontId="7" fillId="0" borderId="14" xfId="0" applyFont="1" applyBorder="1" applyAlignment="1">
      <alignment horizontal="center" vertical="center"/>
    </xf>
    <xf numFmtId="0" fontId="5" fillId="0" borderId="14" xfId="0" applyFont="1" applyBorder="1" applyAlignment="1">
      <alignment horizontal="center" vertical="top" wrapText="1"/>
    </xf>
    <xf numFmtId="0" fontId="7" fillId="0" borderId="14" xfId="0" applyFont="1" applyBorder="1" applyAlignment="1">
      <alignment horizontal="center" vertical="top" wrapText="1"/>
    </xf>
    <xf numFmtId="0" fontId="7" fillId="8" borderId="26" xfId="0" applyFont="1" applyFill="1" applyBorder="1"/>
    <xf numFmtId="0" fontId="7" fillId="0" borderId="27" xfId="0" applyFont="1" applyBorder="1"/>
    <xf numFmtId="2" fontId="3" fillId="0" borderId="18" xfId="0" applyNumberFormat="1" applyFont="1" applyBorder="1" applyAlignment="1">
      <alignment horizontal="center"/>
    </xf>
    <xf numFmtId="0" fontId="0" fillId="0" borderId="23" xfId="0" applyBorder="1"/>
    <xf numFmtId="0" fontId="0" fillId="0" borderId="24" xfId="0" applyBorder="1"/>
    <xf numFmtId="0" fontId="5" fillId="0" borderId="24" xfId="0" applyFont="1" applyBorder="1" applyAlignment="1">
      <alignment vertical="top" wrapText="1"/>
    </xf>
    <xf numFmtId="0" fontId="0" fillId="0" borderId="25" xfId="0" applyBorder="1"/>
    <xf numFmtId="0" fontId="0" fillId="6" borderId="13" xfId="0" applyFill="1" applyBorder="1" applyAlignment="1">
      <alignment horizontal="left" vertical="center"/>
    </xf>
    <xf numFmtId="0" fontId="10" fillId="0" borderId="14" xfId="0" applyFont="1" applyBorder="1" applyAlignment="1">
      <alignment horizontal="center" vertical="center"/>
    </xf>
    <xf numFmtId="0" fontId="10" fillId="0" borderId="14" xfId="0" applyFont="1" applyBorder="1" applyAlignment="1">
      <alignment horizontal="center" vertical="center" wrapText="1"/>
    </xf>
    <xf numFmtId="0" fontId="6" fillId="4" borderId="0" xfId="0" applyFont="1" applyFill="1" applyAlignment="1">
      <alignment vertical="top"/>
    </xf>
    <xf numFmtId="0" fontId="0" fillId="0" borderId="0" xfId="0" applyAlignment="1" applyProtection="1">
      <alignment vertical="top"/>
      <protection locked="0"/>
    </xf>
    <xf numFmtId="9" fontId="10" fillId="0" borderId="14" xfId="0" applyNumberFormat="1" applyFont="1" applyBorder="1" applyAlignment="1">
      <alignment horizontal="center" vertical="center"/>
    </xf>
    <xf numFmtId="0" fontId="3" fillId="8" borderId="4" xfId="0" applyFont="1" applyFill="1" applyBorder="1" applyAlignment="1">
      <alignment vertical="center"/>
    </xf>
    <xf numFmtId="0" fontId="3" fillId="0" borderId="2" xfId="0" applyFont="1" applyBorder="1" applyAlignment="1">
      <alignment horizontal="left" vertical="center"/>
    </xf>
    <xf numFmtId="0" fontId="1" fillId="8" borderId="0" xfId="0" applyFont="1" applyFill="1"/>
    <xf numFmtId="0" fontId="10" fillId="0" borderId="14" xfId="0" applyFont="1" applyBorder="1" applyAlignment="1">
      <alignment horizontal="center"/>
    </xf>
    <xf numFmtId="0" fontId="16" fillId="8" borderId="0" xfId="0" applyFont="1" applyFill="1"/>
    <xf numFmtId="0" fontId="17" fillId="8" borderId="0" xfId="0" applyFont="1" applyFill="1"/>
    <xf numFmtId="0" fontId="0" fillId="8" borderId="0" xfId="0" applyFill="1"/>
    <xf numFmtId="0" fontId="3" fillId="2" borderId="27" xfId="0" applyFont="1" applyFill="1" applyBorder="1" applyAlignment="1" applyProtection="1">
      <alignment vertical="top"/>
      <protection locked="0"/>
    </xf>
    <xf numFmtId="0" fontId="3" fillId="2" borderId="41" xfId="0" applyFont="1" applyFill="1" applyBorder="1" applyProtection="1">
      <protection locked="0"/>
    </xf>
    <xf numFmtId="0" fontId="3" fillId="6" borderId="5" xfId="0" applyFont="1" applyFill="1" applyBorder="1" applyAlignment="1">
      <alignment vertical="center"/>
    </xf>
    <xf numFmtId="0" fontId="3" fillId="6" borderId="6" xfId="0" applyFont="1" applyFill="1" applyBorder="1" applyAlignment="1">
      <alignment vertical="center"/>
    </xf>
    <xf numFmtId="0" fontId="3" fillId="6" borderId="7" xfId="0" applyFont="1" applyFill="1" applyBorder="1" applyAlignment="1">
      <alignment vertical="center"/>
    </xf>
    <xf numFmtId="0" fontId="7" fillId="0" borderId="19" xfId="0" applyFont="1" applyBorder="1" applyAlignment="1">
      <alignment vertical="top"/>
    </xf>
    <xf numFmtId="0" fontId="14" fillId="0" borderId="20" xfId="0" applyFont="1" applyBorder="1" applyAlignment="1">
      <alignment vertical="top"/>
    </xf>
    <xf numFmtId="0" fontId="14" fillId="0" borderId="21" xfId="0" applyFont="1" applyBorder="1" applyAlignment="1">
      <alignment vertical="top"/>
    </xf>
    <xf numFmtId="0" fontId="7" fillId="0" borderId="22" xfId="0" applyFont="1" applyBorder="1" applyAlignment="1">
      <alignment vertical="top"/>
    </xf>
    <xf numFmtId="0" fontId="14" fillId="0" borderId="16" xfId="0" applyFont="1" applyBorder="1" applyAlignment="1">
      <alignment vertical="top"/>
    </xf>
    <xf numFmtId="0" fontId="7" fillId="0" borderId="16" xfId="0" applyFont="1" applyBorder="1" applyAlignment="1">
      <alignment vertical="top"/>
    </xf>
    <xf numFmtId="0" fontId="7" fillId="0" borderId="23" xfId="0" applyFont="1" applyBorder="1" applyAlignment="1">
      <alignment vertical="top"/>
    </xf>
    <xf numFmtId="0" fontId="7" fillId="0" borderId="24" xfId="0" applyFont="1" applyBorder="1" applyAlignment="1">
      <alignment vertical="top"/>
    </xf>
    <xf numFmtId="0" fontId="7" fillId="0" borderId="25" xfId="0" applyFont="1" applyBorder="1" applyAlignment="1">
      <alignment vertical="top"/>
    </xf>
    <xf numFmtId="166" fontId="0" fillId="0" borderId="14" xfId="0" applyNumberFormat="1" applyBorder="1" applyAlignment="1">
      <alignment horizontal="left" vertical="top" wrapText="1"/>
    </xf>
    <xf numFmtId="14" fontId="0" fillId="0" borderId="14" xfId="0" applyNumberFormat="1" applyBorder="1" applyAlignment="1">
      <alignment horizontal="left" vertical="top" wrapText="1"/>
    </xf>
    <xf numFmtId="166" fontId="0" fillId="0" borderId="14" xfId="0" applyNumberFormat="1" applyBorder="1" applyAlignment="1">
      <alignment horizontal="left" vertical="top"/>
    </xf>
    <xf numFmtId="0" fontId="7" fillId="0" borderId="14" xfId="0" applyFont="1" applyBorder="1" applyAlignment="1">
      <alignment horizontal="left" vertical="top"/>
    </xf>
    <xf numFmtId="0" fontId="7" fillId="8" borderId="0" xfId="2" applyFill="1"/>
    <xf numFmtId="0" fontId="7" fillId="0" borderId="0" xfId="2"/>
    <xf numFmtId="0" fontId="7" fillId="0" borderId="35" xfId="0" applyFont="1" applyBorder="1" applyAlignment="1" applyProtection="1">
      <alignment horizontal="left" vertical="top" wrapText="1"/>
      <protection locked="0"/>
    </xf>
    <xf numFmtId="14" fontId="7" fillId="0" borderId="35" xfId="0" quotePrefix="1" applyNumberFormat="1" applyFont="1" applyBorder="1" applyAlignment="1" applyProtection="1">
      <alignment horizontal="left" vertical="top" wrapText="1"/>
      <protection locked="0"/>
    </xf>
    <xf numFmtId="164" fontId="7" fillId="0" borderId="35" xfId="0" applyNumberFormat="1" applyFont="1" applyBorder="1" applyAlignment="1" applyProtection="1">
      <alignment horizontal="left" vertical="top" wrapText="1"/>
      <protection locked="0"/>
    </xf>
    <xf numFmtId="0" fontId="13" fillId="0" borderId="13" xfId="0" applyFont="1" applyBorder="1" applyAlignment="1" applyProtection="1">
      <alignment horizontal="left" vertical="top" wrapText="1"/>
      <protection locked="0"/>
    </xf>
    <xf numFmtId="165" fontId="13" fillId="0" borderId="13" xfId="0" applyNumberFormat="1" applyFont="1" applyBorder="1" applyAlignment="1" applyProtection="1">
      <alignment horizontal="left" vertical="top" wrapText="1"/>
      <protection locked="0"/>
    </xf>
    <xf numFmtId="0" fontId="18" fillId="0" borderId="1" xfId="0" applyFont="1" applyBorder="1" applyAlignment="1" applyProtection="1">
      <alignment horizontal="left" vertical="top" wrapText="1"/>
      <protection locked="0"/>
    </xf>
    <xf numFmtId="0" fontId="18" fillId="0" borderId="14" xfId="4" applyFont="1" applyBorder="1" applyAlignment="1">
      <alignment horizontal="left" vertical="top" wrapText="1"/>
    </xf>
    <xf numFmtId="0" fontId="18" fillId="5" borderId="14" xfId="0" applyFont="1" applyFill="1" applyBorder="1" applyAlignment="1">
      <alignment vertical="top" wrapText="1"/>
    </xf>
    <xf numFmtId="0" fontId="18" fillId="5" borderId="14" xfId="0" applyFont="1" applyFill="1" applyBorder="1" applyAlignment="1">
      <alignment horizontal="left" vertical="top" wrapText="1"/>
    </xf>
    <xf numFmtId="0" fontId="18" fillId="0" borderId="1" xfId="0" applyFont="1" applyBorder="1" applyAlignment="1" applyProtection="1">
      <alignment vertical="top" wrapText="1"/>
      <protection locked="0"/>
    </xf>
    <xf numFmtId="0" fontId="18" fillId="0" borderId="14" xfId="0" applyFont="1" applyBorder="1" applyAlignment="1">
      <alignment vertical="top"/>
    </xf>
    <xf numFmtId="0" fontId="18" fillId="0" borderId="14" xfId="0" applyFont="1" applyBorder="1" applyAlignment="1">
      <alignment vertical="top" wrapText="1"/>
    </xf>
    <xf numFmtId="0" fontId="18" fillId="0" borderId="14" xfId="0" applyFont="1" applyBorder="1" applyAlignment="1" applyProtection="1">
      <alignment horizontal="left" vertical="top" wrapText="1"/>
      <protection locked="0"/>
    </xf>
    <xf numFmtId="0" fontId="18" fillId="0" borderId="14" xfId="0" applyFont="1" applyBorder="1" applyAlignment="1">
      <alignment horizontal="left" vertical="top" wrapText="1"/>
    </xf>
    <xf numFmtId="0" fontId="18" fillId="0" borderId="14" xfId="0" applyFont="1" applyBorder="1" applyAlignment="1" applyProtection="1">
      <alignment vertical="top" wrapText="1"/>
      <protection locked="0"/>
    </xf>
    <xf numFmtId="0" fontId="18" fillId="8" borderId="14" xfId="0" applyFont="1" applyFill="1" applyBorder="1" applyAlignment="1">
      <alignment horizontal="left" vertical="top" wrapText="1"/>
    </xf>
    <xf numFmtId="166" fontId="7" fillId="0" borderId="14" xfId="1" applyNumberFormat="1" applyBorder="1" applyAlignment="1">
      <alignment horizontal="left" vertical="top" wrapText="1"/>
    </xf>
    <xf numFmtId="14" fontId="7" fillId="0" borderId="14" xfId="1" applyNumberFormat="1" applyBorder="1" applyAlignment="1">
      <alignment horizontal="left" vertical="top" wrapText="1"/>
    </xf>
    <xf numFmtId="0" fontId="12" fillId="10" borderId="14" xfId="0" applyFont="1" applyFill="1" applyBorder="1" applyAlignment="1">
      <alignment wrapText="1"/>
    </xf>
    <xf numFmtId="0" fontId="19" fillId="8" borderId="14" xfId="0" applyFont="1" applyFill="1" applyBorder="1" applyAlignment="1">
      <alignment horizontal="left" vertical="center" wrapText="1"/>
    </xf>
    <xf numFmtId="0" fontId="19" fillId="8" borderId="14" xfId="0" applyFont="1" applyFill="1" applyBorder="1" applyAlignment="1">
      <alignment horizontal="center" wrapText="1"/>
    </xf>
    <xf numFmtId="0" fontId="18" fillId="0" borderId="26" xfId="4" applyFont="1" applyBorder="1" applyAlignment="1">
      <alignment horizontal="left" vertical="top" wrapText="1"/>
    </xf>
    <xf numFmtId="0" fontId="18" fillId="0" borderId="14" xfId="1" applyFont="1" applyBorder="1" applyAlignment="1">
      <alignment horizontal="left" vertical="top" wrapText="1"/>
    </xf>
    <xf numFmtId="0" fontId="7" fillId="0" borderId="14" xfId="0" applyFont="1" applyBorder="1" applyAlignment="1" applyProtection="1">
      <alignment vertical="top" wrapText="1"/>
      <protection locked="0"/>
    </xf>
    <xf numFmtId="0" fontId="7" fillId="0" borderId="14" xfId="0" applyFont="1" applyBorder="1" applyAlignment="1">
      <alignment vertical="top" wrapText="1"/>
    </xf>
    <xf numFmtId="0" fontId="7" fillId="0" borderId="14" xfId="0" applyFont="1" applyBorder="1" applyAlignment="1" applyProtection="1">
      <alignment horizontal="left" vertical="top" wrapText="1"/>
      <protection locked="0"/>
    </xf>
    <xf numFmtId="0" fontId="13" fillId="0" borderId="14" xfId="0" applyFont="1" applyBorder="1" applyAlignment="1">
      <alignment horizontal="left" vertical="top" wrapText="1"/>
    </xf>
    <xf numFmtId="0" fontId="20" fillId="0" borderId="14" xfId="0" applyFont="1" applyBorder="1" applyAlignment="1" applyProtection="1">
      <alignment horizontal="left" vertical="top" wrapText="1"/>
      <protection locked="0"/>
    </xf>
    <xf numFmtId="0" fontId="18" fillId="0" borderId="0" xfId="4" applyFont="1" applyAlignment="1">
      <alignment horizontal="left" vertical="top" wrapText="1"/>
    </xf>
    <xf numFmtId="0" fontId="7" fillId="0" borderId="14" xfId="3" applyBorder="1" applyAlignment="1" applyProtection="1">
      <alignment vertical="top" wrapText="1"/>
      <protection locked="0"/>
    </xf>
    <xf numFmtId="0" fontId="7" fillId="0" borderId="14" xfId="3" applyBorder="1" applyAlignment="1">
      <alignment horizontal="left" vertical="top" wrapText="1"/>
    </xf>
    <xf numFmtId="14" fontId="7" fillId="0" borderId="2" xfId="0" applyNumberFormat="1" applyFont="1" applyBorder="1" applyAlignment="1">
      <alignment horizontal="left" vertical="top"/>
    </xf>
    <xf numFmtId="0" fontId="7" fillId="0" borderId="14" xfId="3" applyBorder="1" applyAlignment="1">
      <alignment horizontal="left" vertical="top"/>
    </xf>
    <xf numFmtId="0" fontId="0" fillId="0" borderId="14" xfId="0" applyBorder="1" applyAlignment="1">
      <alignment horizontal="left" vertical="top" wrapText="1"/>
    </xf>
    <xf numFmtId="0" fontId="7" fillId="0" borderId="19" xfId="0" applyFont="1" applyBorder="1" applyAlignment="1">
      <alignment horizontal="left" vertical="top" wrapText="1"/>
    </xf>
    <xf numFmtId="0" fontId="7" fillId="0" borderId="20" xfId="0" applyFont="1" applyBorder="1" applyAlignment="1">
      <alignment horizontal="left" vertical="top" wrapText="1"/>
    </xf>
    <xf numFmtId="0" fontId="7" fillId="0" borderId="21" xfId="0" applyFont="1" applyBorder="1" applyAlignment="1">
      <alignment horizontal="left" vertical="top" wrapText="1"/>
    </xf>
    <xf numFmtId="0" fontId="7" fillId="0" borderId="22" xfId="0" applyFont="1" applyBorder="1" applyAlignment="1">
      <alignment horizontal="left" vertical="top" wrapText="1"/>
    </xf>
    <xf numFmtId="0" fontId="7" fillId="0" borderId="0" xfId="0" applyFont="1" applyAlignment="1">
      <alignment horizontal="left" vertical="top" wrapText="1"/>
    </xf>
    <xf numFmtId="0" fontId="7" fillId="0" borderId="16" xfId="0" applyFont="1" applyBorder="1" applyAlignment="1">
      <alignment horizontal="left" vertical="top" wrapText="1"/>
    </xf>
    <xf numFmtId="0" fontId="7" fillId="0" borderId="23" xfId="0" applyFont="1" applyBorder="1" applyAlignment="1">
      <alignment horizontal="left" vertical="top" wrapText="1"/>
    </xf>
    <xf numFmtId="0" fontId="7" fillId="0" borderId="24" xfId="0" applyFont="1" applyBorder="1" applyAlignment="1">
      <alignment horizontal="left" vertical="top" wrapText="1"/>
    </xf>
    <xf numFmtId="0" fontId="7" fillId="0" borderId="25" xfId="0" applyFont="1" applyBorder="1" applyAlignment="1">
      <alignment horizontal="left" vertical="top" wrapText="1"/>
    </xf>
  </cellXfs>
  <cellStyles count="5">
    <cellStyle name="Normal" xfId="0" builtinId="0"/>
    <cellStyle name="Normal 2" xfId="1" xr:uid="{00000000-0005-0000-0000-000001000000}"/>
    <cellStyle name="Normal 2 2" xfId="2" xr:uid="{00000000-0005-0000-0000-000002000000}"/>
    <cellStyle name="Normal 3" xfId="3" xr:uid="{00000000-0005-0000-0000-000003000000}"/>
    <cellStyle name="Normal 4" xfId="4" xr:uid="{00000000-0005-0000-0000-000004000000}"/>
  </cellStyles>
  <dxfs count="12">
    <dxf>
      <font>
        <condense val="0"/>
        <extend val="0"/>
        <color indexed="16"/>
      </font>
      <fill>
        <patternFill>
          <bgColor indexed="43"/>
        </patternFill>
      </fill>
    </dxf>
    <dxf>
      <font>
        <condense val="0"/>
        <extend val="0"/>
        <color indexed="42"/>
      </font>
      <fill>
        <patternFill>
          <bgColor indexed="17"/>
        </patternFill>
      </fill>
    </dxf>
    <dxf>
      <fill>
        <patternFill>
          <bgColor rgb="FFFF0000"/>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b/>
        <i val="0"/>
        <color rgb="FFFF0000"/>
      </font>
      <fill>
        <patternFill>
          <bgColor rgb="FFFFFF00"/>
        </patternFill>
      </fill>
    </dxf>
    <dxf>
      <font>
        <color theme="0"/>
      </font>
    </dxf>
    <dxf>
      <font>
        <color theme="0"/>
      </font>
    </dxf>
    <dxf>
      <font>
        <condense val="0"/>
        <extend val="0"/>
        <color indexed="10"/>
      </font>
      <fill>
        <patternFill>
          <bgColor indexed="43"/>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29210</xdr:colOff>
      <xdr:row>0</xdr:row>
      <xdr:rowOff>171450</xdr:rowOff>
    </xdr:from>
    <xdr:to>
      <xdr:col>3</xdr:col>
      <xdr:colOff>29210</xdr:colOff>
      <xdr:row>7</xdr:row>
      <xdr:rowOff>7745</xdr:rowOff>
    </xdr:to>
    <xdr:pic>
      <xdr:nvPicPr>
        <xdr:cNvPr id="1058" name="Picture 1" descr="The official logo of the IRS" title="IRS Logo">
          <a:extLst>
            <a:ext uri="{FF2B5EF4-FFF2-40B4-BE49-F238E27FC236}">
              <a16:creationId xmlns:a16="http://schemas.microsoft.com/office/drawing/2014/main" id="{DACD11B2-FEC6-491C-97B5-8ED69911C354}"/>
            </a:ext>
          </a:extLst>
        </xdr:cNvPr>
        <xdr:cNvPicPr>
          <a:picLocks noChangeAspect="1"/>
        </xdr:cNvPicPr>
      </xdr:nvPicPr>
      <xdr:blipFill>
        <a:blip xmlns:r="http://schemas.openxmlformats.org/officeDocument/2006/relationships" r:embed="rId1"/>
        <a:srcRect/>
        <a:stretch>
          <a:fillRect/>
        </a:stretch>
      </xdr:blipFill>
      <xdr:spPr bwMode="auto">
        <a:xfrm>
          <a:off x="6991350" y="76200"/>
          <a:ext cx="1038225" cy="1038225"/>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49"/>
  <sheetViews>
    <sheetView showGridLines="0" zoomScale="80" zoomScaleNormal="80" workbookViewId="0">
      <selection activeCell="L31" sqref="L31:L32"/>
    </sheetView>
  </sheetViews>
  <sheetFormatPr defaultColWidth="9.26953125" defaultRowHeight="12.5" x14ac:dyDescent="0.25"/>
  <cols>
    <col min="2" max="2" width="10.7265625" customWidth="1"/>
    <col min="3" max="3" width="105.7265625" customWidth="1"/>
  </cols>
  <sheetData>
    <row r="1" spans="1:3" ht="15.5" x14ac:dyDescent="0.35">
      <c r="A1" s="67" t="s">
        <v>0</v>
      </c>
      <c r="B1" s="21"/>
      <c r="C1" s="79"/>
    </row>
    <row r="2" spans="1:3" ht="15.5" x14ac:dyDescent="0.35">
      <c r="A2" s="68" t="s">
        <v>1</v>
      </c>
      <c r="B2" s="22"/>
      <c r="C2" s="80"/>
    </row>
    <row r="3" spans="1:3" x14ac:dyDescent="0.25">
      <c r="A3" s="69"/>
      <c r="B3" s="23"/>
      <c r="C3" s="81"/>
    </row>
    <row r="4" spans="1:3" x14ac:dyDescent="0.25">
      <c r="A4" s="69" t="s">
        <v>2</v>
      </c>
      <c r="B4" s="23"/>
      <c r="C4" s="81"/>
    </row>
    <row r="5" spans="1:3" x14ac:dyDescent="0.25">
      <c r="A5" s="69" t="s">
        <v>1404</v>
      </c>
      <c r="B5" s="23"/>
      <c r="C5" s="81"/>
    </row>
    <row r="6" spans="1:3" x14ac:dyDescent="0.25">
      <c r="A6" s="69" t="s">
        <v>1405</v>
      </c>
      <c r="B6" s="23"/>
      <c r="C6" s="81"/>
    </row>
    <row r="7" spans="1:3" x14ac:dyDescent="0.25">
      <c r="A7" s="24"/>
      <c r="B7" s="25"/>
      <c r="C7" s="82"/>
    </row>
    <row r="8" spans="1:3" ht="18" customHeight="1" x14ac:dyDescent="0.25">
      <c r="A8" s="26" t="s">
        <v>3</v>
      </c>
      <c r="B8" s="27"/>
      <c r="C8" s="83"/>
    </row>
    <row r="9" spans="1:3" ht="12.75" customHeight="1" x14ac:dyDescent="0.25">
      <c r="A9" s="28" t="s">
        <v>4</v>
      </c>
      <c r="B9" s="29"/>
      <c r="C9" s="84"/>
    </row>
    <row r="10" spans="1:3" x14ac:dyDescent="0.25">
      <c r="A10" s="28" t="s">
        <v>5</v>
      </c>
      <c r="B10" s="29"/>
      <c r="C10" s="84"/>
    </row>
    <row r="11" spans="1:3" x14ac:dyDescent="0.25">
      <c r="A11" s="28" t="s">
        <v>6</v>
      </c>
      <c r="B11" s="29"/>
      <c r="C11" s="84"/>
    </row>
    <row r="12" spans="1:3" x14ac:dyDescent="0.25">
      <c r="A12" s="28" t="s">
        <v>7</v>
      </c>
      <c r="B12" s="29"/>
      <c r="C12" s="84"/>
    </row>
    <row r="13" spans="1:3" x14ac:dyDescent="0.25">
      <c r="A13" s="28" t="s">
        <v>8</v>
      </c>
      <c r="B13" s="29"/>
      <c r="C13" s="84"/>
    </row>
    <row r="14" spans="1:3" x14ac:dyDescent="0.25">
      <c r="A14" s="30"/>
      <c r="B14" s="31"/>
      <c r="C14" s="85"/>
    </row>
    <row r="15" spans="1:3" x14ac:dyDescent="0.25">
      <c r="C15" s="86"/>
    </row>
    <row r="16" spans="1:3" ht="13" x14ac:dyDescent="0.25">
      <c r="A16" s="32" t="s">
        <v>9</v>
      </c>
      <c r="B16" s="33"/>
      <c r="C16" s="87"/>
    </row>
    <row r="17" spans="1:3" ht="13" x14ac:dyDescent="0.25">
      <c r="A17" s="34" t="s">
        <v>10</v>
      </c>
      <c r="B17" s="35"/>
      <c r="C17" s="179"/>
    </row>
    <row r="18" spans="1:3" ht="13" x14ac:dyDescent="0.25">
      <c r="A18" s="34" t="s">
        <v>11</v>
      </c>
      <c r="B18" s="35"/>
      <c r="C18" s="179"/>
    </row>
    <row r="19" spans="1:3" ht="13" x14ac:dyDescent="0.25">
      <c r="A19" s="34" t="s">
        <v>12</v>
      </c>
      <c r="B19" s="35"/>
      <c r="C19" s="179"/>
    </row>
    <row r="20" spans="1:3" ht="13" x14ac:dyDescent="0.25">
      <c r="A20" s="34" t="s">
        <v>13</v>
      </c>
      <c r="B20" s="35"/>
      <c r="C20" s="180"/>
    </row>
    <row r="21" spans="1:3" ht="13" x14ac:dyDescent="0.25">
      <c r="A21" s="34" t="s">
        <v>14</v>
      </c>
      <c r="B21" s="35"/>
      <c r="C21" s="181"/>
    </row>
    <row r="22" spans="1:3" ht="13" x14ac:dyDescent="0.25">
      <c r="A22" s="34" t="s">
        <v>15</v>
      </c>
      <c r="B22" s="35"/>
      <c r="C22" s="179"/>
    </row>
    <row r="23" spans="1:3" ht="13" x14ac:dyDescent="0.25">
      <c r="A23" s="34" t="s">
        <v>16</v>
      </c>
      <c r="B23" s="35"/>
      <c r="C23" s="179"/>
    </row>
    <row r="24" spans="1:3" ht="13" x14ac:dyDescent="0.25">
      <c r="A24" s="34" t="s">
        <v>17</v>
      </c>
      <c r="B24" s="35"/>
      <c r="C24" s="179"/>
    </row>
    <row r="25" spans="1:3" ht="13" x14ac:dyDescent="0.25">
      <c r="A25" s="153" t="s">
        <v>18</v>
      </c>
      <c r="B25" s="152"/>
      <c r="C25" s="179"/>
    </row>
    <row r="26" spans="1:3" ht="13" x14ac:dyDescent="0.25">
      <c r="A26" s="153" t="s">
        <v>19</v>
      </c>
      <c r="B26" s="152"/>
      <c r="C26" s="179"/>
    </row>
    <row r="27" spans="1:3" x14ac:dyDescent="0.25">
      <c r="C27" s="86"/>
    </row>
    <row r="28" spans="1:3" ht="13" x14ac:dyDescent="0.25">
      <c r="A28" s="32" t="s">
        <v>20</v>
      </c>
      <c r="B28" s="33"/>
      <c r="C28" s="87"/>
    </row>
    <row r="29" spans="1:3" x14ac:dyDescent="0.25">
      <c r="A29" s="36"/>
      <c r="B29" s="37"/>
      <c r="C29" s="40"/>
    </row>
    <row r="30" spans="1:3" ht="13" x14ac:dyDescent="0.25">
      <c r="A30" s="34" t="s">
        <v>21</v>
      </c>
      <c r="B30" s="38"/>
      <c r="C30" s="182"/>
    </row>
    <row r="31" spans="1:3" ht="13" x14ac:dyDescent="0.25">
      <c r="A31" s="34" t="s">
        <v>22</v>
      </c>
      <c r="B31" s="38"/>
      <c r="C31" s="182"/>
    </row>
    <row r="32" spans="1:3" ht="12.75" customHeight="1" x14ac:dyDescent="0.25">
      <c r="A32" s="34" t="s">
        <v>23</v>
      </c>
      <c r="B32" s="38"/>
      <c r="C32" s="182"/>
    </row>
    <row r="33" spans="1:3" ht="12.75" customHeight="1" x14ac:dyDescent="0.25">
      <c r="A33" s="34" t="s">
        <v>24</v>
      </c>
      <c r="B33" s="39"/>
      <c r="C33" s="183"/>
    </row>
    <row r="34" spans="1:3" ht="13" x14ac:dyDescent="0.25">
      <c r="A34" s="34" t="s">
        <v>25</v>
      </c>
      <c r="B34" s="38"/>
      <c r="C34" s="182"/>
    </row>
    <row r="35" spans="1:3" x14ac:dyDescent="0.25">
      <c r="A35" s="36"/>
      <c r="B35" s="37"/>
      <c r="C35" s="146"/>
    </row>
    <row r="36" spans="1:3" ht="13" x14ac:dyDescent="0.25">
      <c r="A36" s="34" t="s">
        <v>21</v>
      </c>
      <c r="B36" s="38"/>
      <c r="C36" s="182"/>
    </row>
    <row r="37" spans="1:3" ht="13" x14ac:dyDescent="0.25">
      <c r="A37" s="34" t="s">
        <v>22</v>
      </c>
      <c r="B37" s="38"/>
      <c r="C37" s="182"/>
    </row>
    <row r="38" spans="1:3" ht="13" x14ac:dyDescent="0.25">
      <c r="A38" s="34" t="s">
        <v>23</v>
      </c>
      <c r="B38" s="38"/>
      <c r="C38" s="182"/>
    </row>
    <row r="39" spans="1:3" ht="13" x14ac:dyDescent="0.25">
      <c r="A39" s="34" t="s">
        <v>24</v>
      </c>
      <c r="B39" s="39"/>
      <c r="C39" s="183"/>
    </row>
    <row r="40" spans="1:3" ht="13" x14ac:dyDescent="0.25">
      <c r="A40" s="34" t="s">
        <v>25</v>
      </c>
      <c r="B40" s="38"/>
      <c r="C40" s="182"/>
    </row>
    <row r="42" spans="1:3" x14ac:dyDescent="0.25">
      <c r="A42" s="88" t="s">
        <v>26</v>
      </c>
    </row>
    <row r="43" spans="1:3" x14ac:dyDescent="0.25">
      <c r="A43" s="88" t="s">
        <v>27</v>
      </c>
    </row>
    <row r="44" spans="1:3" x14ac:dyDescent="0.25">
      <c r="A44" s="88" t="s">
        <v>28</v>
      </c>
    </row>
    <row r="46" spans="1:3" ht="12.75" customHeight="1" x14ac:dyDescent="0.25"/>
    <row r="47" spans="1:3" ht="12.75" hidden="1" customHeight="1" x14ac:dyDescent="0.35">
      <c r="A47" s="154" t="s">
        <v>29</v>
      </c>
    </row>
    <row r="48" spans="1:3" ht="12.75" hidden="1" customHeight="1" x14ac:dyDescent="0.35">
      <c r="A48" s="154" t="s">
        <v>30</v>
      </c>
    </row>
    <row r="49" spans="1:1" ht="14.5" hidden="1" x14ac:dyDescent="0.35">
      <c r="A49" s="154" t="s">
        <v>31</v>
      </c>
    </row>
  </sheetData>
  <sheetProtection sort="0" autoFilter="0"/>
  <phoneticPr fontId="2" type="noConversion"/>
  <dataValidations count="10">
    <dataValidation allowBlank="1" showInputMessage="1" showErrorMessage="1" prompt="Insert tester name and organization" sqref="C23" xr:uid="{00000000-0002-0000-0000-000000000000}"/>
    <dataValidation allowBlank="1" showInputMessage="1" showErrorMessage="1" prompt="Insert complete agency name" sqref="C17" xr:uid="{00000000-0002-0000-0000-000001000000}"/>
    <dataValidation allowBlank="1" showInputMessage="1" showErrorMessage="1" prompt="Insert complete agency code" sqref="C18" xr:uid="{00000000-0002-0000-0000-000002000000}"/>
    <dataValidation allowBlank="1" showInputMessage="1" showErrorMessage="1" prompt="Insert city, state and address or building number" sqref="C19" xr:uid="{00000000-0002-0000-0000-000003000000}"/>
    <dataValidation allowBlank="1" showInputMessage="1" showErrorMessage="1" prompt="Insert date testing occurred" sqref="C20" xr:uid="{00000000-0002-0000-0000-000004000000}"/>
    <dataValidation allowBlank="1" showInputMessage="1" showErrorMessage="1" prompt="Insert date of closing conference" sqref="C21" xr:uid="{00000000-0002-0000-0000-000005000000}"/>
    <dataValidation allowBlank="1" showInputMessage="1" showErrorMessage="1" prompt="Insert agency code(s) for all shared agencies" sqref="C22" xr:uid="{00000000-0002-0000-0000-000006000000}"/>
    <dataValidation allowBlank="1" showInputMessage="1" showErrorMessage="1" prompt="Insert device/host name" sqref="C24" xr:uid="{00000000-0002-0000-0000-000007000000}"/>
    <dataValidation type="list" allowBlank="1" showInputMessage="1" showErrorMessage="1" prompt="Select logical network location of device" sqref="C25" xr:uid="{00000000-0002-0000-0000-000008000000}">
      <formula1>$A$47:$A$49</formula1>
    </dataValidation>
    <dataValidation allowBlank="1" showInputMessage="1" showErrorMessage="1" prompt="Insert device function" sqref="C26" xr:uid="{00000000-0002-0000-0000-000009000000}"/>
  </dataValidations>
  <printOptions horizontalCentered="1"/>
  <pageMargins left="0.25" right="0.25" top="0.5" bottom="0.5" header="0.25" footer="0.25"/>
  <pageSetup orientation="landscape" horizontalDpi="1200" verticalDpi="1200" r:id="rId1"/>
  <headerFooter alignWithMargins="0">
    <oddHeader>&amp;CIRS Office of Safeguards SCSEM</oddHeader>
    <oddFooter>&amp;L&amp;F&amp;RPage &amp;P of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P33"/>
  <sheetViews>
    <sheetView showGridLines="0" zoomScale="90" zoomScaleNormal="90" workbookViewId="0">
      <selection activeCell="R28" sqref="R28"/>
    </sheetView>
  </sheetViews>
  <sheetFormatPr defaultRowHeight="12.5" x14ac:dyDescent="0.25"/>
  <cols>
    <col min="2" max="2" width="11.26953125" customWidth="1"/>
    <col min="3" max="3" width="10.7265625" bestFit="1" customWidth="1"/>
    <col min="4" max="4" width="11.453125" customWidth="1"/>
    <col min="5" max="5" width="10.7265625" customWidth="1"/>
    <col min="6" max="6" width="12.7265625" customWidth="1"/>
    <col min="7" max="7" width="11.26953125" customWidth="1"/>
    <col min="8" max="9" width="9.26953125" hidden="1" customWidth="1"/>
    <col min="13" max="13" width="9.26953125" customWidth="1"/>
  </cols>
  <sheetData>
    <row r="1" spans="1:16" ht="13" x14ac:dyDescent="0.3">
      <c r="A1" s="6" t="s">
        <v>32</v>
      </c>
      <c r="B1" s="7"/>
      <c r="C1" s="7"/>
      <c r="D1" s="7"/>
      <c r="E1" s="7"/>
      <c r="F1" s="7"/>
      <c r="G1" s="7"/>
      <c r="H1" s="7"/>
      <c r="I1" s="7"/>
      <c r="J1" s="7"/>
      <c r="K1" s="7"/>
      <c r="L1" s="7"/>
      <c r="M1" s="7"/>
      <c r="N1" s="7"/>
      <c r="O1" s="7"/>
      <c r="P1" s="8"/>
    </row>
    <row r="2" spans="1:16" ht="18" customHeight="1" x14ac:dyDescent="0.25">
      <c r="A2" s="9" t="s">
        <v>33</v>
      </c>
      <c r="B2" s="10"/>
      <c r="C2" s="10"/>
      <c r="D2" s="10"/>
      <c r="E2" s="10"/>
      <c r="F2" s="10"/>
      <c r="G2" s="10"/>
      <c r="H2" s="10"/>
      <c r="I2" s="10"/>
      <c r="J2" s="10"/>
      <c r="K2" s="10"/>
      <c r="L2" s="10"/>
      <c r="M2" s="10"/>
      <c r="N2" s="10"/>
      <c r="O2" s="10"/>
      <c r="P2" s="11"/>
    </row>
    <row r="3" spans="1:16" ht="12.75" customHeight="1" x14ac:dyDescent="0.25">
      <c r="A3" s="12" t="s">
        <v>34</v>
      </c>
      <c r="B3" s="13"/>
      <c r="C3" s="13"/>
      <c r="D3" s="13"/>
      <c r="E3" s="13"/>
      <c r="F3" s="13"/>
      <c r="G3" s="13"/>
      <c r="H3" s="13"/>
      <c r="I3" s="13"/>
      <c r="J3" s="13"/>
      <c r="K3" s="13"/>
      <c r="L3" s="13"/>
      <c r="M3" s="13"/>
      <c r="N3" s="13"/>
      <c r="O3" s="13"/>
      <c r="P3" s="14"/>
    </row>
    <row r="4" spans="1:16" x14ac:dyDescent="0.25">
      <c r="A4" s="12"/>
      <c r="B4" s="13"/>
      <c r="C4" s="13"/>
      <c r="D4" s="13"/>
      <c r="E4" s="13"/>
      <c r="F4" s="13"/>
      <c r="G4" s="13"/>
      <c r="H4" s="13"/>
      <c r="I4" s="13"/>
      <c r="J4" s="13"/>
      <c r="K4" s="13"/>
      <c r="L4" s="13"/>
      <c r="M4" s="13"/>
      <c r="N4" s="13"/>
      <c r="O4" s="13"/>
      <c r="P4" s="14"/>
    </row>
    <row r="5" spans="1:16" x14ac:dyDescent="0.25">
      <c r="A5" s="12" t="s">
        <v>35</v>
      </c>
      <c r="B5" s="13"/>
      <c r="C5" s="13"/>
      <c r="D5" s="13"/>
      <c r="E5" s="13"/>
      <c r="F5" s="13"/>
      <c r="G5" s="13"/>
      <c r="H5" s="13"/>
      <c r="I5" s="13"/>
      <c r="J5" s="13"/>
      <c r="K5" s="13"/>
      <c r="L5" s="13"/>
      <c r="M5" s="13"/>
      <c r="N5" s="13"/>
      <c r="O5" s="13"/>
      <c r="P5" s="14"/>
    </row>
    <row r="6" spans="1:16" x14ac:dyDescent="0.25">
      <c r="A6" s="12" t="s">
        <v>36</v>
      </c>
      <c r="B6" s="13"/>
      <c r="C6" s="13"/>
      <c r="D6" s="13"/>
      <c r="E6" s="13"/>
      <c r="F6" s="13"/>
      <c r="G6" s="13"/>
      <c r="H6" s="13"/>
      <c r="I6" s="13"/>
      <c r="J6" s="13"/>
      <c r="K6" s="13"/>
      <c r="L6" s="13"/>
      <c r="M6" s="13"/>
      <c r="N6" s="13"/>
      <c r="O6" s="13"/>
      <c r="P6" s="14"/>
    </row>
    <row r="7" spans="1:16" x14ac:dyDescent="0.25">
      <c r="A7" s="18"/>
      <c r="B7" s="15"/>
      <c r="C7" s="15"/>
      <c r="D7" s="15"/>
      <c r="E7" s="15"/>
      <c r="F7" s="15"/>
      <c r="G7" s="15"/>
      <c r="H7" s="15"/>
      <c r="I7" s="15"/>
      <c r="J7" s="15"/>
      <c r="K7" s="15"/>
      <c r="L7" s="15"/>
      <c r="M7" s="15"/>
      <c r="N7" s="15"/>
      <c r="O7" s="15"/>
      <c r="P7" s="16"/>
    </row>
    <row r="8" spans="1:16" x14ac:dyDescent="0.25">
      <c r="A8" s="103"/>
      <c r="B8" s="104"/>
      <c r="C8" s="104"/>
      <c r="D8" s="104"/>
      <c r="E8" s="104"/>
      <c r="F8" s="104"/>
      <c r="G8" s="104"/>
      <c r="H8" s="104"/>
      <c r="I8" s="104"/>
      <c r="J8" s="104"/>
      <c r="K8" s="104"/>
      <c r="L8" s="104"/>
      <c r="M8" s="104"/>
      <c r="N8" s="104"/>
      <c r="O8" s="104"/>
      <c r="P8" s="105"/>
    </row>
    <row r="9" spans="1:16" ht="12.75" customHeight="1" x14ac:dyDescent="0.3">
      <c r="A9" s="106"/>
      <c r="B9" s="107" t="s">
        <v>37</v>
      </c>
      <c r="C9" s="108"/>
      <c r="D9" s="108"/>
      <c r="E9" s="108"/>
      <c r="F9" s="108"/>
      <c r="G9" s="109"/>
      <c r="P9" s="86"/>
    </row>
    <row r="10" spans="1:16" ht="12.75" customHeight="1" x14ac:dyDescent="0.3">
      <c r="A10" s="110" t="s">
        <v>38</v>
      </c>
      <c r="B10" s="111" t="s">
        <v>39</v>
      </c>
      <c r="C10" s="112"/>
      <c r="D10" s="113"/>
      <c r="E10" s="113"/>
      <c r="F10" s="113"/>
      <c r="G10" s="114"/>
      <c r="K10" s="115" t="s">
        <v>40</v>
      </c>
      <c r="L10" s="116"/>
      <c r="M10" s="116"/>
      <c r="N10" s="116"/>
      <c r="O10" s="117"/>
      <c r="P10" s="86"/>
    </row>
    <row r="11" spans="1:16" ht="36" x14ac:dyDescent="0.25">
      <c r="A11" s="118"/>
      <c r="B11" s="119" t="s">
        <v>41</v>
      </c>
      <c r="C11" s="120" t="s">
        <v>42</v>
      </c>
      <c r="D11" s="120" t="s">
        <v>43</v>
      </c>
      <c r="E11" s="120" t="s">
        <v>44</v>
      </c>
      <c r="F11" s="120" t="s">
        <v>45</v>
      </c>
      <c r="G11" s="121" t="s">
        <v>46</v>
      </c>
      <c r="K11" s="122" t="s">
        <v>47</v>
      </c>
      <c r="L11" s="20"/>
      <c r="M11" s="123" t="s">
        <v>48</v>
      </c>
      <c r="N11" s="123" t="s">
        <v>49</v>
      </c>
      <c r="O11" s="124" t="s">
        <v>50</v>
      </c>
      <c r="P11" s="86"/>
    </row>
    <row r="12" spans="1:16" ht="12.75" customHeight="1" x14ac:dyDescent="0.3">
      <c r="A12" s="125"/>
      <c r="B12" s="147">
        <f>COUNTIF('Test Cases'!I3:I306,"Pass")</f>
        <v>0</v>
      </c>
      <c r="C12" s="148">
        <f>COUNTIF('Test Cases'!I3:I306,"Fail")</f>
        <v>0</v>
      </c>
      <c r="D12" s="155">
        <f>COUNTIF('Test Cases'!I3:I306,"Info")</f>
        <v>0</v>
      </c>
      <c r="E12" s="147">
        <f>COUNTIF('Test Cases'!I3:I306,"N/A")</f>
        <v>0</v>
      </c>
      <c r="F12" s="147">
        <f>B12+C12</f>
        <v>0</v>
      </c>
      <c r="G12" s="151">
        <f>D24/100</f>
        <v>0</v>
      </c>
      <c r="K12" s="127" t="s">
        <v>51</v>
      </c>
      <c r="L12" s="128"/>
      <c r="M12" s="129">
        <f>COUNTA('Test Cases'!I3:I306)</f>
        <v>0</v>
      </c>
      <c r="N12" s="129">
        <f>O12-M12</f>
        <v>30</v>
      </c>
      <c r="O12" s="130">
        <f>COUNTA('Test Cases'!A3:A306)</f>
        <v>30</v>
      </c>
      <c r="P12" s="86"/>
    </row>
    <row r="13" spans="1:16" ht="12.75" customHeight="1" x14ac:dyDescent="0.3">
      <c r="A13" s="125"/>
      <c r="B13" s="131"/>
      <c r="K13" s="17"/>
      <c r="L13" s="17"/>
      <c r="M13" s="17"/>
      <c r="N13" s="17"/>
      <c r="O13" s="17"/>
      <c r="P13" s="86"/>
    </row>
    <row r="14" spans="1:16" ht="12.75" customHeight="1" x14ac:dyDescent="0.3">
      <c r="A14" s="125"/>
      <c r="B14" s="111" t="s">
        <v>52</v>
      </c>
      <c r="C14" s="113"/>
      <c r="D14" s="113"/>
      <c r="E14" s="113"/>
      <c r="F14" s="113"/>
      <c r="G14" s="132"/>
      <c r="K14" s="17"/>
      <c r="L14" s="17"/>
      <c r="M14" s="17"/>
      <c r="N14" s="17"/>
      <c r="O14" s="17"/>
      <c r="P14" s="86"/>
    </row>
    <row r="15" spans="1:16" ht="12.75" customHeight="1" x14ac:dyDescent="0.25">
      <c r="A15" s="133"/>
      <c r="B15" s="134" t="s">
        <v>53</v>
      </c>
      <c r="C15" s="134" t="s">
        <v>54</v>
      </c>
      <c r="D15" s="134" t="s">
        <v>55</v>
      </c>
      <c r="E15" s="134" t="s">
        <v>56</v>
      </c>
      <c r="F15" s="134" t="s">
        <v>44</v>
      </c>
      <c r="G15" s="134" t="s">
        <v>57</v>
      </c>
      <c r="H15" s="135" t="s">
        <v>58</v>
      </c>
      <c r="I15" s="135" t="s">
        <v>59</v>
      </c>
      <c r="K15" s="1"/>
      <c r="L15" s="1"/>
      <c r="M15" s="1"/>
      <c r="N15" s="1"/>
      <c r="O15" s="1"/>
      <c r="P15" s="86"/>
    </row>
    <row r="16" spans="1:16" ht="12.75" customHeight="1" x14ac:dyDescent="0.25">
      <c r="A16" s="133"/>
      <c r="B16" s="136">
        <v>8</v>
      </c>
      <c r="C16" s="137">
        <f>COUNTIF('Test Cases'!AA:AA,B16)</f>
        <v>0</v>
      </c>
      <c r="D16" s="126">
        <f>COUNTIFS('Test Cases'!AA:AA,B16,'Test Cases'!I:I,$D$15)</f>
        <v>0</v>
      </c>
      <c r="E16" s="126">
        <f>COUNTIFS('Test Cases'!AA:AA,B16,'Test Cases'!I:I,$E$15)</f>
        <v>0</v>
      </c>
      <c r="F16" s="126">
        <f>COUNTIFS('Test Cases'!AA:AA,B16,'Test Cases'!I:I,$F$15)</f>
        <v>0</v>
      </c>
      <c r="G16" s="138">
        <v>1500</v>
      </c>
      <c r="H16">
        <f t="shared" ref="H16:H21" si="0">(C16-F16)*(G16)</f>
        <v>0</v>
      </c>
      <c r="I16">
        <f t="shared" ref="I16:I21" si="1">D16*G16</f>
        <v>0</v>
      </c>
      <c r="P16" s="86"/>
    </row>
    <row r="17" spans="1:16" ht="12.75" customHeight="1" x14ac:dyDescent="0.25">
      <c r="A17" s="133"/>
      <c r="B17" s="136">
        <v>7</v>
      </c>
      <c r="C17" s="137">
        <f>COUNTIF('Test Cases'!AA:AA,B17)</f>
        <v>0</v>
      </c>
      <c r="D17" s="126">
        <f>COUNTIFS('Test Cases'!AA:AA,B17,'Test Cases'!I:I,$D$15)</f>
        <v>0</v>
      </c>
      <c r="E17" s="126">
        <f>COUNTIFS('Test Cases'!AA:AA,B17,'Test Cases'!I:I,$E$15)</f>
        <v>0</v>
      </c>
      <c r="F17" s="126">
        <f>COUNTIFS('Test Cases'!AA:AA,B17,'Test Cases'!I:I,$F$15)</f>
        <v>0</v>
      </c>
      <c r="G17" s="138">
        <v>750</v>
      </c>
      <c r="H17">
        <f t="shared" si="0"/>
        <v>0</v>
      </c>
      <c r="I17">
        <f t="shared" si="1"/>
        <v>0</v>
      </c>
      <c r="P17" s="86"/>
    </row>
    <row r="18" spans="1:16" ht="12.75" customHeight="1" x14ac:dyDescent="0.25">
      <c r="A18" s="133"/>
      <c r="B18" s="136">
        <v>6</v>
      </c>
      <c r="C18" s="137">
        <f>COUNTIF('Test Cases'!AA:AA,B18)</f>
        <v>3</v>
      </c>
      <c r="D18" s="126">
        <f>COUNTIFS('Test Cases'!AA:AA,B18,'Test Cases'!I:I,$D$15)</f>
        <v>0</v>
      </c>
      <c r="E18" s="126">
        <f>COUNTIFS('Test Cases'!AA:AA,B18,'Test Cases'!I:I,$E$15)</f>
        <v>0</v>
      </c>
      <c r="F18" s="126">
        <f>COUNTIFS('Test Cases'!AA:AA,B18,'Test Cases'!I:I,$F$15)</f>
        <v>0</v>
      </c>
      <c r="G18" s="138">
        <v>100</v>
      </c>
      <c r="H18">
        <f t="shared" si="0"/>
        <v>300</v>
      </c>
      <c r="I18">
        <f t="shared" si="1"/>
        <v>0</v>
      </c>
      <c r="P18" s="86"/>
    </row>
    <row r="19" spans="1:16" ht="12.75" customHeight="1" x14ac:dyDescent="0.25">
      <c r="A19" s="133"/>
      <c r="B19" s="136">
        <v>5</v>
      </c>
      <c r="C19" s="137">
        <f>COUNTIF('Test Cases'!AA:AA,B19)</f>
        <v>5</v>
      </c>
      <c r="D19" s="126">
        <f>COUNTIFS('Test Cases'!AA:AA,B19,'Test Cases'!I:I,$D$15)</f>
        <v>0</v>
      </c>
      <c r="E19" s="126">
        <f>COUNTIFS('Test Cases'!AA:AA,B19,'Test Cases'!I:I,$E$15)</f>
        <v>0</v>
      </c>
      <c r="F19" s="126">
        <f>COUNTIFS('Test Cases'!AA:AA,B19,'Test Cases'!I:I,$F$15)</f>
        <v>0</v>
      </c>
      <c r="G19" s="138">
        <v>50</v>
      </c>
      <c r="H19">
        <f t="shared" si="0"/>
        <v>250</v>
      </c>
      <c r="I19">
        <f t="shared" si="1"/>
        <v>0</v>
      </c>
      <c r="P19" s="86"/>
    </row>
    <row r="20" spans="1:16" ht="12.75" customHeight="1" x14ac:dyDescent="0.25">
      <c r="A20" s="133"/>
      <c r="B20" s="136">
        <v>4</v>
      </c>
      <c r="C20" s="137">
        <f>COUNTIF('Test Cases'!AA:AA,B20)</f>
        <v>7</v>
      </c>
      <c r="D20" s="126">
        <f>COUNTIFS('Test Cases'!AA:AA,B20,'Test Cases'!I:I,$D$15)</f>
        <v>0</v>
      </c>
      <c r="E20" s="126">
        <f>COUNTIFS('Test Cases'!AA:AA,B20,'Test Cases'!I:I,$E$15)</f>
        <v>0</v>
      </c>
      <c r="F20" s="126">
        <f>COUNTIFS('Test Cases'!AA:AA,B20,'Test Cases'!I:I,$F$15)</f>
        <v>0</v>
      </c>
      <c r="G20" s="138">
        <v>10</v>
      </c>
      <c r="H20">
        <f t="shared" si="0"/>
        <v>70</v>
      </c>
      <c r="I20">
        <f t="shared" si="1"/>
        <v>0</v>
      </c>
      <c r="P20" s="86"/>
    </row>
    <row r="21" spans="1:16" ht="12.75" customHeight="1" x14ac:dyDescent="0.25">
      <c r="A21" s="133"/>
      <c r="B21" s="136">
        <v>3</v>
      </c>
      <c r="C21" s="137">
        <f>COUNTIF('Test Cases'!AA:AA,B21)</f>
        <v>0</v>
      </c>
      <c r="D21" s="126">
        <f>COUNTIFS('Test Cases'!AA:AA,B21,'Test Cases'!I:I,$D$15)</f>
        <v>0</v>
      </c>
      <c r="E21" s="126">
        <f>COUNTIFS('Test Cases'!AA:AA,B21,'Test Cases'!I:I,$E$15)</f>
        <v>0</v>
      </c>
      <c r="F21" s="126">
        <f>COUNTIFS('Test Cases'!AA:AA,B21,'Test Cases'!I:I,$F$15)</f>
        <v>0</v>
      </c>
      <c r="G21" s="138">
        <v>5</v>
      </c>
      <c r="H21">
        <f t="shared" si="0"/>
        <v>0</v>
      </c>
      <c r="I21">
        <f t="shared" si="1"/>
        <v>0</v>
      </c>
      <c r="P21" s="86"/>
    </row>
    <row r="22" spans="1:16" ht="12.75" customHeight="1" x14ac:dyDescent="0.25">
      <c r="A22" s="133"/>
      <c r="B22" s="136">
        <v>2</v>
      </c>
      <c r="C22" s="137">
        <f>COUNTIF('Test Cases'!AA:AA,B22)</f>
        <v>5</v>
      </c>
      <c r="D22" s="126">
        <f>COUNTIFS('Test Cases'!AA:AA,B22,'Test Cases'!I:I,$D$15)</f>
        <v>0</v>
      </c>
      <c r="E22" s="126">
        <f>COUNTIFS('Test Cases'!AA:AA,B22,'Test Cases'!I:I,$E$15)</f>
        <v>0</v>
      </c>
      <c r="F22" s="126">
        <f>COUNTIFS('Test Cases'!AA:AA,B22,'Test Cases'!I:I,$F$15)</f>
        <v>0</v>
      </c>
      <c r="G22" s="138">
        <v>2</v>
      </c>
      <c r="H22">
        <f>(C22-F22)*(G22)</f>
        <v>10</v>
      </c>
      <c r="I22">
        <f>D22*G22</f>
        <v>0</v>
      </c>
      <c r="P22" s="86"/>
    </row>
    <row r="23" spans="1:16" ht="12.75" customHeight="1" x14ac:dyDescent="0.25">
      <c r="A23" s="133"/>
      <c r="B23" s="136">
        <v>1</v>
      </c>
      <c r="C23" s="137">
        <f>COUNTIF('Test Cases'!AA:AA,B23)</f>
        <v>0</v>
      </c>
      <c r="D23" s="126">
        <f>COUNTIFS('Test Cases'!AA:AA,B23,'Test Cases'!I:I,$D$15)</f>
        <v>0</v>
      </c>
      <c r="E23" s="126">
        <f>COUNTIFS('Test Cases'!AA:AA,B23,'Test Cases'!I:I,$E$15)</f>
        <v>0</v>
      </c>
      <c r="F23" s="126">
        <f>COUNTIFS('Test Cases'!AA:AA,B23,'Test Cases'!I:I,$F$15)</f>
        <v>0</v>
      </c>
      <c r="G23" s="138">
        <v>1</v>
      </c>
      <c r="H23">
        <f>(C23-F23)*(G23)</f>
        <v>0</v>
      </c>
      <c r="I23">
        <f>D23*G23</f>
        <v>0</v>
      </c>
      <c r="P23" s="86"/>
    </row>
    <row r="24" spans="1:16" ht="13.5" hidden="1" customHeight="1" x14ac:dyDescent="0.3">
      <c r="A24" s="133"/>
      <c r="B24" s="139" t="s">
        <v>60</v>
      </c>
      <c r="C24" s="140"/>
      <c r="D24" s="141">
        <f>SUM(I16:I23)/SUM(H16:H23)*100</f>
        <v>0</v>
      </c>
      <c r="P24" s="86"/>
    </row>
    <row r="25" spans="1:16" ht="12.75" customHeight="1" x14ac:dyDescent="0.25">
      <c r="A25" s="142"/>
      <c r="B25" s="143"/>
      <c r="C25" s="143"/>
      <c r="D25" s="143"/>
      <c r="E25" s="143"/>
      <c r="F25" s="143"/>
      <c r="G25" s="143"/>
      <c r="H25" s="143"/>
      <c r="I25" s="143"/>
      <c r="J25" s="143"/>
      <c r="K25" s="144"/>
      <c r="L25" s="144"/>
      <c r="M25" s="144"/>
      <c r="N25" s="144"/>
      <c r="O25" s="144"/>
      <c r="P25" s="145"/>
    </row>
    <row r="26" spans="1:16" ht="12.75" customHeight="1" x14ac:dyDescent="0.25">
      <c r="I26" s="17"/>
      <c r="J26" s="17"/>
      <c r="K26" s="17"/>
      <c r="L26" s="17"/>
      <c r="M26" s="17"/>
    </row>
    <row r="27" spans="1:16" ht="13" x14ac:dyDescent="0.3">
      <c r="A27" s="156">
        <f>D12+N12</f>
        <v>30</v>
      </c>
      <c r="B27" s="157" t="str">
        <f>"WARNING: THERE IS AT LEAST ONE TEST CASE WITH AN 'INFO' OR BLANK STATUS (SEE ABOVE)"</f>
        <v>WARNING: THERE IS AT LEAST ONE TEST CASE WITH AN 'INFO' OR BLANK STATUS (SEE ABOVE)</v>
      </c>
      <c r="I27" s="1"/>
      <c r="J27" s="1"/>
      <c r="K27" s="1"/>
      <c r="L27" s="1"/>
      <c r="M27" s="1"/>
    </row>
    <row r="28" spans="1:16" x14ac:dyDescent="0.25">
      <c r="B28" s="158"/>
    </row>
    <row r="29" spans="1:16" ht="13" x14ac:dyDescent="0.3">
      <c r="A29" s="156">
        <f>SUMPRODUCT(--ISERROR('Test Cases'!AA3:AA301))</f>
        <v>10</v>
      </c>
      <c r="B29" s="157" t="str">
        <f>"WARNING: THERE IS AT LEAST ONE TEST CASE WITH MULTIPLE OR INVALID ISSUE CODES (SEE TEST CASES)"</f>
        <v>WARNING: THERE IS AT LEAST ONE TEST CASE WITH MULTIPLE OR INVALID ISSUE CODES (SEE TEST CASES)</v>
      </c>
    </row>
    <row r="31" spans="1:16" ht="12.75" customHeight="1" x14ac:dyDescent="0.25"/>
    <row r="32" spans="1:16" ht="12.75" customHeight="1" x14ac:dyDescent="0.25"/>
    <row r="33" ht="12.75" customHeight="1" x14ac:dyDescent="0.25"/>
  </sheetData>
  <sheetProtection sort="0" autoFilter="0"/>
  <phoneticPr fontId="2" type="noConversion"/>
  <conditionalFormatting sqref="D12">
    <cfRule type="cellIs" dxfId="11" priority="5" stopIfTrue="1" operator="greaterThan">
      <formula>0</formula>
    </cfRule>
  </conditionalFormatting>
  <conditionalFormatting sqref="N12">
    <cfRule type="cellIs" dxfId="10" priority="3" stopIfTrue="1" operator="greaterThan">
      <formula>0</formula>
    </cfRule>
    <cfRule type="cellIs" dxfId="9" priority="4" stopIfTrue="1" operator="lessThan">
      <formula>0</formula>
    </cfRule>
  </conditionalFormatting>
  <conditionalFormatting sqref="B27">
    <cfRule type="expression" dxfId="8" priority="2" stopIfTrue="1">
      <formula>$A$27=0</formula>
    </cfRule>
  </conditionalFormatting>
  <conditionalFormatting sqref="B29">
    <cfRule type="expression" dxfId="7" priority="1" stopIfTrue="1">
      <formula>$A$29=0</formula>
    </cfRule>
  </conditionalFormatting>
  <printOptions horizontalCentered="1"/>
  <pageMargins left="0.25" right="0.25" top="0.5" bottom="0.5" header="0.25" footer="0.25"/>
  <pageSetup orientation="landscape" horizontalDpi="1200" verticalDpi="1200" r:id="rId1"/>
  <headerFooter alignWithMargins="0">
    <oddHeader>&amp;CIRS Office of Safeguards SCSEM</oddHeader>
    <oddFooter>&amp;L&amp;F&amp;RPage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dimension ref="A1:N41"/>
  <sheetViews>
    <sheetView showGridLines="0" zoomScale="85" zoomScaleNormal="85" workbookViewId="0">
      <pane ySplit="1" topLeftCell="A2" activePane="bottomLeft" state="frozen"/>
      <selection pane="bottomLeft" activeCell="D12" sqref="D12"/>
    </sheetView>
  </sheetViews>
  <sheetFormatPr defaultColWidth="9.26953125" defaultRowHeight="12.5" x14ac:dyDescent="0.25"/>
  <cols>
    <col min="14" max="14" width="9.26953125" customWidth="1"/>
  </cols>
  <sheetData>
    <row r="1" spans="1:14" ht="13" x14ac:dyDescent="0.3">
      <c r="A1" s="6" t="s">
        <v>61</v>
      </c>
      <c r="B1" s="7"/>
      <c r="C1" s="7"/>
      <c r="D1" s="7"/>
      <c r="E1" s="7"/>
      <c r="F1" s="7"/>
      <c r="G1" s="7"/>
      <c r="H1" s="7"/>
      <c r="I1" s="7"/>
      <c r="J1" s="7"/>
      <c r="K1" s="7"/>
      <c r="L1" s="7"/>
      <c r="M1" s="7"/>
      <c r="N1" s="8"/>
    </row>
    <row r="2" spans="1:14" ht="12.75" customHeight="1" x14ac:dyDescent="0.25">
      <c r="A2" s="161" t="s">
        <v>62</v>
      </c>
      <c r="B2" s="162"/>
      <c r="C2" s="162"/>
      <c r="D2" s="162"/>
      <c r="E2" s="162"/>
      <c r="F2" s="162"/>
      <c r="G2" s="162"/>
      <c r="H2" s="162"/>
      <c r="I2" s="162"/>
      <c r="J2" s="162"/>
      <c r="K2" s="162"/>
      <c r="L2" s="162"/>
      <c r="M2" s="162"/>
      <c r="N2" s="163"/>
    </row>
    <row r="3" spans="1:14" s="44" customFormat="1" ht="12.75" customHeight="1" x14ac:dyDescent="0.25">
      <c r="A3" s="164" t="s">
        <v>63</v>
      </c>
      <c r="B3" s="165"/>
      <c r="C3" s="165"/>
      <c r="D3" s="165"/>
      <c r="E3" s="165"/>
      <c r="F3" s="165"/>
      <c r="G3" s="165"/>
      <c r="H3" s="165"/>
      <c r="I3" s="165"/>
      <c r="J3" s="165"/>
      <c r="K3" s="165"/>
      <c r="L3" s="165"/>
      <c r="M3" s="165"/>
      <c r="N3" s="166"/>
    </row>
    <row r="4" spans="1:14" s="44" customFormat="1" x14ac:dyDescent="0.25">
      <c r="A4" s="167" t="s">
        <v>64</v>
      </c>
      <c r="B4" s="45"/>
      <c r="C4" s="45"/>
      <c r="D4" s="45"/>
      <c r="E4" s="45"/>
      <c r="F4" s="45"/>
      <c r="G4" s="45"/>
      <c r="H4" s="45"/>
      <c r="I4" s="45"/>
      <c r="J4" s="45"/>
      <c r="K4" s="45"/>
      <c r="L4" s="45"/>
      <c r="M4" s="45"/>
      <c r="N4" s="168"/>
    </row>
    <row r="5" spans="1:14" s="44" customFormat="1" x14ac:dyDescent="0.25">
      <c r="A5" s="167"/>
      <c r="B5" s="45"/>
      <c r="C5" s="45"/>
      <c r="D5" s="45"/>
      <c r="E5" s="45"/>
      <c r="F5" s="45"/>
      <c r="G5" s="45"/>
      <c r="H5" s="45"/>
      <c r="I5" s="45"/>
      <c r="J5" s="45"/>
      <c r="K5" s="45"/>
      <c r="L5" s="45"/>
      <c r="M5" s="45"/>
      <c r="N5" s="168"/>
    </row>
    <row r="6" spans="1:14" s="44" customFormat="1" x14ac:dyDescent="0.25">
      <c r="A6" s="167" t="s">
        <v>65</v>
      </c>
      <c r="B6" s="45"/>
      <c r="C6" s="45"/>
      <c r="D6" s="45"/>
      <c r="E6" s="45"/>
      <c r="F6" s="45"/>
      <c r="G6" s="45"/>
      <c r="H6" s="45"/>
      <c r="I6" s="45"/>
      <c r="J6" s="45"/>
      <c r="K6" s="45"/>
      <c r="L6" s="45"/>
      <c r="M6" s="45"/>
      <c r="N6" s="168"/>
    </row>
    <row r="7" spans="1:14" s="44" customFormat="1" x14ac:dyDescent="0.25">
      <c r="A7" s="167" t="s">
        <v>66</v>
      </c>
      <c r="B7" s="45"/>
      <c r="C7" s="45"/>
      <c r="D7" s="45"/>
      <c r="E7" s="45"/>
      <c r="F7" s="45"/>
      <c r="G7" s="45"/>
      <c r="H7" s="45"/>
      <c r="I7" s="45"/>
      <c r="J7" s="45"/>
      <c r="K7" s="45"/>
      <c r="L7" s="45"/>
      <c r="M7" s="45"/>
      <c r="N7" s="168"/>
    </row>
    <row r="8" spans="1:14" s="44" customFormat="1" x14ac:dyDescent="0.25">
      <c r="A8" s="167" t="s">
        <v>67</v>
      </c>
      <c r="B8" s="45"/>
      <c r="C8" s="45"/>
      <c r="D8" s="45"/>
      <c r="E8" s="45"/>
      <c r="F8" s="45"/>
      <c r="G8" s="45"/>
      <c r="H8" s="45"/>
      <c r="I8" s="45"/>
      <c r="J8" s="45"/>
      <c r="K8" s="45"/>
      <c r="L8" s="45"/>
      <c r="M8" s="45"/>
      <c r="N8" s="168"/>
    </row>
    <row r="9" spans="1:14" s="44" customFormat="1" x14ac:dyDescent="0.25">
      <c r="A9" s="167"/>
      <c r="B9" s="45"/>
      <c r="C9" s="45"/>
      <c r="D9" s="45"/>
      <c r="E9" s="45"/>
      <c r="F9" s="45"/>
      <c r="G9" s="45"/>
      <c r="H9" s="45"/>
      <c r="I9" s="45"/>
      <c r="J9" s="45"/>
      <c r="K9" s="45"/>
      <c r="L9" s="45"/>
      <c r="M9" s="45"/>
      <c r="N9" s="168"/>
    </row>
    <row r="10" spans="1:14" ht="12.75" customHeight="1" x14ac:dyDescent="0.25">
      <c r="A10" s="167" t="s">
        <v>68</v>
      </c>
      <c r="B10" s="13"/>
      <c r="C10" s="13"/>
      <c r="D10" s="13"/>
      <c r="E10" s="13"/>
      <c r="F10" s="13"/>
      <c r="G10" s="13"/>
      <c r="H10" s="13"/>
      <c r="I10" s="13"/>
      <c r="J10" s="13"/>
      <c r="K10" s="13"/>
      <c r="L10" s="13"/>
      <c r="M10" s="13"/>
      <c r="N10" s="169"/>
    </row>
    <row r="11" spans="1:14" x14ac:dyDescent="0.25">
      <c r="A11" s="167" t="s">
        <v>1353</v>
      </c>
      <c r="B11" s="13"/>
      <c r="C11" s="13"/>
      <c r="D11" s="13"/>
      <c r="E11" s="13"/>
      <c r="F11" s="13"/>
      <c r="G11" s="13"/>
      <c r="H11" s="13"/>
      <c r="I11" s="13"/>
      <c r="J11" s="13"/>
      <c r="K11" s="13"/>
      <c r="L11" s="13"/>
      <c r="M11" s="13"/>
      <c r="N11" s="169"/>
    </row>
    <row r="12" spans="1:14" x14ac:dyDescent="0.25">
      <c r="A12" s="167" t="s">
        <v>1354</v>
      </c>
      <c r="B12" s="13"/>
      <c r="C12" s="13"/>
      <c r="D12" s="13"/>
      <c r="E12" s="13"/>
      <c r="F12" s="13"/>
      <c r="G12" s="13"/>
      <c r="H12" s="13"/>
      <c r="I12" s="13"/>
      <c r="J12" s="13"/>
      <c r="K12" s="13"/>
      <c r="L12" s="13"/>
      <c r="M12" s="13"/>
      <c r="N12" s="169"/>
    </row>
    <row r="13" spans="1:14" x14ac:dyDescent="0.25">
      <c r="A13" s="170"/>
      <c r="B13" s="171"/>
      <c r="C13" s="171"/>
      <c r="D13" s="171"/>
      <c r="E13" s="171"/>
      <c r="F13" s="171"/>
      <c r="G13" s="171"/>
      <c r="H13" s="171"/>
      <c r="I13" s="171"/>
      <c r="J13" s="171"/>
      <c r="K13" s="171"/>
      <c r="L13" s="171"/>
      <c r="M13" s="171"/>
      <c r="N13" s="172"/>
    </row>
    <row r="15" spans="1:14" ht="12.75" customHeight="1" x14ac:dyDescent="0.25">
      <c r="A15" s="41" t="s">
        <v>69</v>
      </c>
      <c r="B15" s="42"/>
      <c r="C15" s="42"/>
      <c r="D15" s="42"/>
      <c r="E15" s="42"/>
      <c r="F15" s="42"/>
      <c r="G15" s="42"/>
      <c r="H15" s="42"/>
      <c r="I15" s="42"/>
      <c r="J15" s="42"/>
      <c r="K15" s="42"/>
      <c r="L15" s="42"/>
      <c r="M15" s="42"/>
      <c r="N15" s="43"/>
    </row>
    <row r="16" spans="1:14" ht="12.75" customHeight="1" x14ac:dyDescent="0.25">
      <c r="A16" s="46" t="s">
        <v>70</v>
      </c>
      <c r="B16" s="47"/>
      <c r="C16" s="48"/>
      <c r="D16" s="49" t="s">
        <v>71</v>
      </c>
      <c r="E16" s="50"/>
      <c r="F16" s="50"/>
      <c r="G16" s="50"/>
      <c r="H16" s="50"/>
      <c r="I16" s="50"/>
      <c r="J16" s="50"/>
      <c r="K16" s="50"/>
      <c r="L16" s="50"/>
      <c r="M16" s="50"/>
      <c r="N16" s="51"/>
    </row>
    <row r="17" spans="1:14" ht="13" x14ac:dyDescent="0.25">
      <c r="A17" s="52"/>
      <c r="B17" s="53"/>
      <c r="C17" s="54"/>
      <c r="D17" s="18" t="s">
        <v>72</v>
      </c>
      <c r="E17" s="15"/>
      <c r="F17" s="15"/>
      <c r="G17" s="15"/>
      <c r="H17" s="15"/>
      <c r="I17" s="15"/>
      <c r="J17" s="15"/>
      <c r="K17" s="15"/>
      <c r="L17" s="15"/>
      <c r="M17" s="15"/>
      <c r="N17" s="16"/>
    </row>
    <row r="18" spans="1:14" ht="12.75" customHeight="1" x14ac:dyDescent="0.25">
      <c r="A18" s="55" t="s">
        <v>73</v>
      </c>
      <c r="B18" s="56"/>
      <c r="C18" s="57"/>
      <c r="D18" s="58" t="s">
        <v>74</v>
      </c>
      <c r="E18" s="59"/>
      <c r="F18" s="59"/>
      <c r="G18" s="59"/>
      <c r="H18" s="59"/>
      <c r="I18" s="59"/>
      <c r="J18" s="59"/>
      <c r="K18" s="59"/>
      <c r="L18" s="59"/>
      <c r="M18" s="59"/>
      <c r="N18" s="60"/>
    </row>
    <row r="19" spans="1:14" ht="12.75" customHeight="1" x14ac:dyDescent="0.25">
      <c r="A19" s="46" t="s">
        <v>75</v>
      </c>
      <c r="B19" s="47"/>
      <c r="C19" s="48"/>
      <c r="D19" s="49" t="s">
        <v>76</v>
      </c>
      <c r="E19" s="50"/>
      <c r="F19" s="50"/>
      <c r="G19" s="50"/>
      <c r="H19" s="50"/>
      <c r="I19" s="50"/>
      <c r="J19" s="50"/>
      <c r="K19" s="50"/>
      <c r="L19" s="50"/>
      <c r="M19" s="50"/>
      <c r="N19" s="51"/>
    </row>
    <row r="20" spans="1:14" ht="12.75" customHeight="1" x14ac:dyDescent="0.25">
      <c r="A20" s="46" t="s">
        <v>77</v>
      </c>
      <c r="B20" s="47"/>
      <c r="C20" s="48"/>
      <c r="D20" s="49" t="s">
        <v>78</v>
      </c>
      <c r="E20" s="50"/>
      <c r="F20" s="50"/>
      <c r="G20" s="50"/>
      <c r="H20" s="50"/>
      <c r="I20" s="50"/>
      <c r="J20" s="50"/>
      <c r="K20" s="50"/>
      <c r="L20" s="50"/>
      <c r="M20" s="50"/>
      <c r="N20" s="51"/>
    </row>
    <row r="21" spans="1:14" ht="13" x14ac:dyDescent="0.25">
      <c r="A21" s="61"/>
      <c r="B21" s="62"/>
      <c r="C21" s="63"/>
      <c r="D21" s="12" t="s">
        <v>79</v>
      </c>
      <c r="E21" s="13"/>
      <c r="F21" s="13"/>
      <c r="G21" s="13"/>
      <c r="H21" s="13"/>
      <c r="I21" s="13"/>
      <c r="J21" s="13"/>
      <c r="K21" s="13"/>
      <c r="L21" s="13"/>
      <c r="M21" s="13"/>
      <c r="N21" s="14"/>
    </row>
    <row r="22" spans="1:14" ht="12.75" customHeight="1" x14ac:dyDescent="0.25">
      <c r="A22" s="52"/>
      <c r="B22" s="53"/>
      <c r="C22" s="54"/>
      <c r="D22" s="18" t="s">
        <v>80</v>
      </c>
      <c r="E22" s="15"/>
      <c r="F22" s="15"/>
      <c r="G22" s="15"/>
      <c r="H22" s="15"/>
      <c r="I22" s="15"/>
      <c r="J22" s="15"/>
      <c r="K22" s="15"/>
      <c r="L22" s="15"/>
      <c r="M22" s="15"/>
      <c r="N22" s="16"/>
    </row>
    <row r="23" spans="1:14" ht="12.75" customHeight="1" x14ac:dyDescent="0.25">
      <c r="A23" s="46" t="s">
        <v>81</v>
      </c>
      <c r="B23" s="47"/>
      <c r="C23" s="48"/>
      <c r="D23" s="49" t="s">
        <v>82</v>
      </c>
      <c r="E23" s="50"/>
      <c r="F23" s="50"/>
      <c r="G23" s="50"/>
      <c r="H23" s="50"/>
      <c r="I23" s="50"/>
      <c r="J23" s="50"/>
      <c r="K23" s="50"/>
      <c r="L23" s="50"/>
      <c r="M23" s="50"/>
      <c r="N23" s="51"/>
    </row>
    <row r="24" spans="1:14" ht="13" x14ac:dyDescent="0.25">
      <c r="A24" s="52"/>
      <c r="B24" s="53"/>
      <c r="C24" s="54"/>
      <c r="D24" s="18" t="s">
        <v>83</v>
      </c>
      <c r="E24" s="15"/>
      <c r="F24" s="15"/>
      <c r="G24" s="15"/>
      <c r="H24" s="15"/>
      <c r="I24" s="15"/>
      <c r="J24" s="15"/>
      <c r="K24" s="15"/>
      <c r="L24" s="15"/>
      <c r="M24" s="15"/>
      <c r="N24" s="16"/>
    </row>
    <row r="25" spans="1:14" ht="12.75" customHeight="1" x14ac:dyDescent="0.25">
      <c r="A25" s="46" t="s">
        <v>84</v>
      </c>
      <c r="B25" s="47"/>
      <c r="C25" s="48"/>
      <c r="D25" s="49" t="s">
        <v>85</v>
      </c>
      <c r="E25" s="50"/>
      <c r="F25" s="50"/>
      <c r="G25" s="50"/>
      <c r="H25" s="50"/>
      <c r="I25" s="50"/>
      <c r="J25" s="50"/>
      <c r="K25" s="50"/>
      <c r="L25" s="50"/>
      <c r="M25" s="50"/>
      <c r="N25" s="51"/>
    </row>
    <row r="26" spans="1:14" ht="13" x14ac:dyDescent="0.25">
      <c r="A26" s="52"/>
      <c r="B26" s="53"/>
      <c r="C26" s="54"/>
      <c r="D26" s="18" t="s">
        <v>86</v>
      </c>
      <c r="E26" s="15"/>
      <c r="F26" s="15"/>
      <c r="G26" s="15"/>
      <c r="H26" s="15"/>
      <c r="I26" s="15"/>
      <c r="J26" s="15"/>
      <c r="K26" s="15"/>
      <c r="L26" s="15"/>
      <c r="M26" s="15"/>
      <c r="N26" s="16"/>
    </row>
    <row r="27" spans="1:14" ht="12.75" customHeight="1" x14ac:dyDescent="0.25">
      <c r="A27" s="55" t="s">
        <v>87</v>
      </c>
      <c r="B27" s="56"/>
      <c r="C27" s="57"/>
      <c r="D27" s="58" t="s">
        <v>88</v>
      </c>
      <c r="E27" s="59"/>
      <c r="F27" s="59"/>
      <c r="G27" s="59"/>
      <c r="H27" s="59"/>
      <c r="I27" s="59"/>
      <c r="J27" s="59"/>
      <c r="K27" s="59"/>
      <c r="L27" s="59"/>
      <c r="M27" s="59"/>
      <c r="N27" s="60"/>
    </row>
    <row r="28" spans="1:14" ht="12.75" customHeight="1" x14ac:dyDescent="0.25">
      <c r="A28" s="46" t="s">
        <v>89</v>
      </c>
      <c r="B28" s="47"/>
      <c r="C28" s="48"/>
      <c r="D28" s="49" t="s">
        <v>90</v>
      </c>
      <c r="E28" s="50"/>
      <c r="F28" s="50"/>
      <c r="G28" s="50"/>
      <c r="H28" s="50"/>
      <c r="I28" s="50"/>
      <c r="J28" s="50"/>
      <c r="K28" s="50"/>
      <c r="L28" s="50"/>
      <c r="M28" s="50"/>
      <c r="N28" s="51"/>
    </row>
    <row r="29" spans="1:14" ht="13" x14ac:dyDescent="0.25">
      <c r="A29" s="52"/>
      <c r="B29" s="53"/>
      <c r="C29" s="54"/>
      <c r="D29" s="18" t="s">
        <v>91</v>
      </c>
      <c r="E29" s="15"/>
      <c r="F29" s="15"/>
      <c r="G29" s="15"/>
      <c r="H29" s="15"/>
      <c r="I29" s="15"/>
      <c r="J29" s="15"/>
      <c r="K29" s="15"/>
      <c r="L29" s="15"/>
      <c r="M29" s="15"/>
      <c r="N29" s="16"/>
    </row>
    <row r="30" spans="1:14" ht="12.75" customHeight="1" x14ac:dyDescent="0.25">
      <c r="A30" s="46" t="s">
        <v>92</v>
      </c>
      <c r="B30" s="47"/>
      <c r="C30" s="48"/>
      <c r="D30" s="49" t="s">
        <v>93</v>
      </c>
      <c r="E30" s="50"/>
      <c r="F30" s="50"/>
      <c r="G30" s="50"/>
      <c r="H30" s="50"/>
      <c r="I30" s="50"/>
      <c r="J30" s="50"/>
      <c r="K30" s="50"/>
      <c r="L30" s="50"/>
      <c r="M30" s="50"/>
      <c r="N30" s="51"/>
    </row>
    <row r="31" spans="1:14" ht="13" x14ac:dyDescent="0.25">
      <c r="A31" s="61"/>
      <c r="B31" s="62"/>
      <c r="C31" s="63"/>
      <c r="D31" s="12" t="s">
        <v>94</v>
      </c>
      <c r="E31" s="13"/>
      <c r="F31" s="13"/>
      <c r="G31" s="13"/>
      <c r="H31" s="13"/>
      <c r="I31" s="13"/>
      <c r="J31" s="13"/>
      <c r="K31" s="13"/>
      <c r="L31" s="13"/>
      <c r="M31" s="13"/>
      <c r="N31" s="14"/>
    </row>
    <row r="32" spans="1:14" ht="13" x14ac:dyDescent="0.25">
      <c r="A32" s="61"/>
      <c r="B32" s="62"/>
      <c r="C32" s="63"/>
      <c r="D32" s="12" t="s">
        <v>95</v>
      </c>
      <c r="E32" s="13"/>
      <c r="F32" s="13"/>
      <c r="G32" s="13"/>
      <c r="H32" s="13"/>
      <c r="I32" s="13"/>
      <c r="J32" s="13"/>
      <c r="K32" s="13"/>
      <c r="L32" s="13"/>
      <c r="M32" s="13"/>
      <c r="N32" s="14"/>
    </row>
    <row r="33" spans="1:14" ht="13" x14ac:dyDescent="0.25">
      <c r="A33" s="61"/>
      <c r="B33" s="62"/>
      <c r="C33" s="63"/>
      <c r="D33" s="12" t="s">
        <v>96</v>
      </c>
      <c r="E33" s="13"/>
      <c r="F33" s="13"/>
      <c r="G33" s="13"/>
      <c r="H33" s="13"/>
      <c r="I33" s="13"/>
      <c r="J33" s="13"/>
      <c r="K33" s="13"/>
      <c r="L33" s="13"/>
      <c r="M33" s="13"/>
      <c r="N33" s="14"/>
    </row>
    <row r="34" spans="1:14" ht="13" x14ac:dyDescent="0.25">
      <c r="A34" s="52"/>
      <c r="B34" s="53"/>
      <c r="C34" s="54"/>
      <c r="D34" s="18" t="s">
        <v>97</v>
      </c>
      <c r="E34" s="15"/>
      <c r="F34" s="15"/>
      <c r="G34" s="15"/>
      <c r="H34" s="15"/>
      <c r="I34" s="15"/>
      <c r="J34" s="15"/>
      <c r="K34" s="15"/>
      <c r="L34" s="15"/>
      <c r="M34" s="15"/>
      <c r="N34" s="16"/>
    </row>
    <row r="35" spans="1:14" ht="12.75" customHeight="1" x14ac:dyDescent="0.25">
      <c r="A35" s="46" t="s">
        <v>98</v>
      </c>
      <c r="B35" s="47"/>
      <c r="C35" s="48"/>
      <c r="D35" s="49" t="s">
        <v>99</v>
      </c>
      <c r="E35" s="50"/>
      <c r="F35" s="50"/>
      <c r="G35" s="50"/>
      <c r="H35" s="50"/>
      <c r="I35" s="50"/>
      <c r="J35" s="50"/>
      <c r="K35" s="50"/>
      <c r="L35" s="50"/>
      <c r="M35" s="50"/>
      <c r="N35" s="51"/>
    </row>
    <row r="36" spans="1:14" ht="13" x14ac:dyDescent="0.25">
      <c r="A36" s="52"/>
      <c r="B36" s="53"/>
      <c r="C36" s="54"/>
      <c r="D36" s="18" t="s">
        <v>100</v>
      </c>
      <c r="E36" s="15"/>
      <c r="F36" s="15"/>
      <c r="G36" s="15"/>
      <c r="H36" s="15"/>
      <c r="I36" s="15"/>
      <c r="J36" s="15"/>
      <c r="K36" s="15"/>
      <c r="L36" s="15"/>
      <c r="M36" s="15"/>
      <c r="N36" s="16"/>
    </row>
    <row r="37" spans="1:14" ht="13" x14ac:dyDescent="0.25">
      <c r="A37" s="95" t="s">
        <v>101</v>
      </c>
      <c r="B37" s="96"/>
      <c r="C37" s="97"/>
      <c r="D37" s="213" t="s">
        <v>102</v>
      </c>
      <c r="E37" s="214"/>
      <c r="F37" s="214"/>
      <c r="G37" s="214"/>
      <c r="H37" s="214"/>
      <c r="I37" s="214"/>
      <c r="J37" s="214"/>
      <c r="K37" s="214"/>
      <c r="L37" s="214"/>
      <c r="M37" s="214"/>
      <c r="N37" s="215"/>
    </row>
    <row r="38" spans="1:14" ht="13" x14ac:dyDescent="0.25">
      <c r="A38" s="98"/>
      <c r="B38" s="62"/>
      <c r="C38" s="99"/>
      <c r="D38" s="216"/>
      <c r="E38" s="217"/>
      <c r="F38" s="217"/>
      <c r="G38" s="217"/>
      <c r="H38" s="217"/>
      <c r="I38" s="217"/>
      <c r="J38" s="217"/>
      <c r="K38" s="217"/>
      <c r="L38" s="217"/>
      <c r="M38" s="217"/>
      <c r="N38" s="218"/>
    </row>
    <row r="39" spans="1:14" ht="13" x14ac:dyDescent="0.25">
      <c r="A39" s="100"/>
      <c r="B39" s="101"/>
      <c r="C39" s="102"/>
      <c r="D39" s="219"/>
      <c r="E39" s="220"/>
      <c r="F39" s="220"/>
      <c r="G39" s="220"/>
      <c r="H39" s="220"/>
      <c r="I39" s="220"/>
      <c r="J39" s="220"/>
      <c r="K39" s="220"/>
      <c r="L39" s="220"/>
      <c r="M39" s="220"/>
      <c r="N39" s="221"/>
    </row>
    <row r="40" spans="1:14" ht="13" x14ac:dyDescent="0.25">
      <c r="A40" s="95" t="s">
        <v>103</v>
      </c>
      <c r="B40" s="96"/>
      <c r="C40" s="97"/>
      <c r="D40" s="213" t="s">
        <v>104</v>
      </c>
      <c r="E40" s="214"/>
      <c r="F40" s="214"/>
      <c r="G40" s="214"/>
      <c r="H40" s="214"/>
      <c r="I40" s="214"/>
      <c r="J40" s="214"/>
      <c r="K40" s="214"/>
      <c r="L40" s="214"/>
      <c r="M40" s="214"/>
      <c r="N40" s="215"/>
    </row>
    <row r="41" spans="1:14" ht="13" x14ac:dyDescent="0.25">
      <c r="A41" s="100"/>
      <c r="B41" s="101"/>
      <c r="C41" s="102"/>
      <c r="D41" s="219"/>
      <c r="E41" s="220"/>
      <c r="F41" s="220"/>
      <c r="G41" s="220"/>
      <c r="H41" s="220"/>
      <c r="I41" s="220"/>
      <c r="J41" s="220"/>
      <c r="K41" s="220"/>
      <c r="L41" s="220"/>
      <c r="M41" s="220"/>
      <c r="N41" s="221"/>
    </row>
  </sheetData>
  <sheetProtection sort="0" autoFilter="0"/>
  <mergeCells count="2">
    <mergeCell ref="D37:N39"/>
    <mergeCell ref="D40:N41"/>
  </mergeCells>
  <phoneticPr fontId="2" type="noConversion"/>
  <printOptions horizontalCentered="1"/>
  <pageMargins left="0.25" right="0.25" top="0.5" bottom="0.5" header="0.25" footer="0.25"/>
  <pageSetup orientation="landscape" horizontalDpi="1200" verticalDpi="1200" r:id="rId1"/>
  <headerFooter alignWithMargins="0">
    <oddHeader>&amp;CIRS Office of Safeguards SCSEM</oddHeader>
    <oddFooter>&amp;L&amp;F&amp;RPage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AA49"/>
  <sheetViews>
    <sheetView showGridLines="0" tabSelected="1" zoomScale="90" zoomScaleNormal="90" workbookViewId="0">
      <pane ySplit="2" topLeftCell="A3" activePane="bottomLeft" state="frozen"/>
      <selection pane="bottomLeft" activeCell="H6" sqref="H6"/>
    </sheetView>
  </sheetViews>
  <sheetFormatPr defaultColWidth="9.26953125" defaultRowHeight="12.5" x14ac:dyDescent="0.25"/>
  <cols>
    <col min="1" max="1" width="10.26953125" customWidth="1"/>
    <col min="2" max="2" width="8.7265625" customWidth="1"/>
    <col min="3" max="3" width="21.54296875" customWidth="1"/>
    <col min="4" max="4" width="14.26953125" customWidth="1"/>
    <col min="5" max="5" width="11.453125" customWidth="1"/>
    <col min="6" max="6" width="32.26953125" customWidth="1"/>
    <col min="7" max="7" width="40.26953125" customWidth="1"/>
    <col min="8" max="8" width="22" customWidth="1"/>
    <col min="9" max="9" width="12.453125" customWidth="1"/>
    <col min="10" max="10" width="23.81640625" customWidth="1"/>
    <col min="11" max="11" width="12.7265625" style="150" customWidth="1"/>
    <col min="12" max="12" width="12.453125" style="92" bestFit="1" customWidth="1"/>
    <col min="13" max="13" width="91" customWidth="1"/>
    <col min="25" max="25" width="8.7265625" customWidth="1"/>
    <col min="26" max="26" width="7.7265625" customWidth="1"/>
    <col min="27" max="27" width="16" hidden="1" customWidth="1"/>
    <col min="28" max="28" width="9.26953125" customWidth="1"/>
  </cols>
  <sheetData>
    <row r="1" spans="1:27" ht="13" x14ac:dyDescent="0.3">
      <c r="A1" s="6" t="s">
        <v>54</v>
      </c>
      <c r="B1" s="7"/>
      <c r="C1" s="7"/>
      <c r="D1" s="7"/>
      <c r="E1" s="7"/>
      <c r="F1" s="7"/>
      <c r="G1" s="7"/>
      <c r="H1" s="7"/>
      <c r="I1" s="7"/>
      <c r="J1" s="7"/>
      <c r="K1" s="159"/>
      <c r="L1" s="89"/>
      <c r="M1" s="160"/>
      <c r="AA1" s="7"/>
    </row>
    <row r="2" spans="1:27" ht="39" customHeight="1" x14ac:dyDescent="0.25">
      <c r="A2" s="64" t="s">
        <v>105</v>
      </c>
      <c r="B2" s="64" t="s">
        <v>106</v>
      </c>
      <c r="C2" s="64" t="s">
        <v>107</v>
      </c>
      <c r="D2" s="64" t="s">
        <v>108</v>
      </c>
      <c r="E2" s="64" t="s">
        <v>109</v>
      </c>
      <c r="F2" s="64" t="s">
        <v>110</v>
      </c>
      <c r="G2" s="64" t="s">
        <v>111</v>
      </c>
      <c r="H2" s="64" t="s">
        <v>112</v>
      </c>
      <c r="I2" s="64" t="s">
        <v>113</v>
      </c>
      <c r="J2" s="64" t="s">
        <v>114</v>
      </c>
      <c r="K2" s="90" t="s">
        <v>115</v>
      </c>
      <c r="L2" s="91" t="s">
        <v>116</v>
      </c>
      <c r="M2" s="91" t="s">
        <v>117</v>
      </c>
      <c r="AA2" s="91" t="s">
        <v>118</v>
      </c>
    </row>
    <row r="3" spans="1:27" ht="73.5" customHeight="1" x14ac:dyDescent="0.25">
      <c r="A3" s="184" t="s">
        <v>119</v>
      </c>
      <c r="B3" s="185" t="s">
        <v>120</v>
      </c>
      <c r="C3" s="185" t="s">
        <v>121</v>
      </c>
      <c r="D3" s="184" t="s">
        <v>122</v>
      </c>
      <c r="E3" s="184" t="s">
        <v>123</v>
      </c>
      <c r="F3" s="186" t="s">
        <v>124</v>
      </c>
      <c r="G3" s="187" t="s">
        <v>125</v>
      </c>
      <c r="H3" s="184"/>
      <c r="I3" s="188"/>
      <c r="J3" s="206" t="s">
        <v>1378</v>
      </c>
      <c r="K3" s="189" t="s">
        <v>126</v>
      </c>
      <c r="L3" s="190" t="s">
        <v>127</v>
      </c>
      <c r="M3" s="191" t="s">
        <v>128</v>
      </c>
      <c r="AA3" s="94" t="e">
        <f>IF(OR(I3="Fail",ISBLANK(I3)),INDEX('Issue Code Table'!C:C,MATCH(L:L,'Issue Code Table'!A:A,0)),IF(K3="Critical",6,IF(K3="Significant",5,IF(K3="Moderate",3,2))))</f>
        <v>#N/A</v>
      </c>
    </row>
    <row r="4" spans="1:27" ht="73.5" customHeight="1" x14ac:dyDescent="0.25">
      <c r="A4" s="184" t="s">
        <v>129</v>
      </c>
      <c r="B4" s="207" t="s">
        <v>1379</v>
      </c>
      <c r="C4" s="185" t="s">
        <v>1380</v>
      </c>
      <c r="D4" s="184" t="s">
        <v>122</v>
      </c>
      <c r="E4" s="184" t="s">
        <v>123</v>
      </c>
      <c r="F4" s="208" t="s">
        <v>1381</v>
      </c>
      <c r="G4" s="209" t="s">
        <v>1382</v>
      </c>
      <c r="H4" s="184"/>
      <c r="I4" s="188"/>
      <c r="J4" s="191"/>
      <c r="K4" s="204" t="s">
        <v>135</v>
      </c>
      <c r="L4" s="190" t="s">
        <v>1383</v>
      </c>
      <c r="M4" s="204" t="s">
        <v>1384</v>
      </c>
      <c r="AA4" s="94" t="e">
        <f>IF(OR(I4="Fail",ISBLANK(I4)),INDEX('Issue Code Table'!C:C,MATCH(L:L,'Issue Code Table'!A:A,0)),IF(K4="Critical",6,IF(K4="Significant",5,IF(K4="Moderate",3,2))))</f>
        <v>#N/A</v>
      </c>
    </row>
    <row r="5" spans="1:27" ht="66.75" customHeight="1" x14ac:dyDescent="0.25">
      <c r="A5" s="184" t="s">
        <v>138</v>
      </c>
      <c r="B5" s="184" t="s">
        <v>130</v>
      </c>
      <c r="C5" s="187" t="s">
        <v>131</v>
      </c>
      <c r="D5" s="184" t="s">
        <v>122</v>
      </c>
      <c r="E5" s="184" t="s">
        <v>132</v>
      </c>
      <c r="F5" s="186" t="s">
        <v>133</v>
      </c>
      <c r="G5" s="187" t="s">
        <v>1385</v>
      </c>
      <c r="H5" s="184"/>
      <c r="I5" s="188"/>
      <c r="J5" s="191" t="s">
        <v>134</v>
      </c>
      <c r="K5" s="189" t="s">
        <v>135</v>
      </c>
      <c r="L5" s="190" t="s">
        <v>136</v>
      </c>
      <c r="M5" s="190" t="s">
        <v>137</v>
      </c>
      <c r="AA5" s="94">
        <f>IF(OR(I5="Fail",ISBLANK(I5)),INDEX('Issue Code Table'!C:C,MATCH(L:L,'Issue Code Table'!A:A,0)),IF(K5="Critical",6,IF(K5="Significant",5,IF(K5="Moderate",3,2))))</f>
        <v>6</v>
      </c>
    </row>
    <row r="6" spans="1:27" ht="69.75" customHeight="1" x14ac:dyDescent="0.25">
      <c r="A6" s="184" t="s">
        <v>145</v>
      </c>
      <c r="B6" s="184" t="s">
        <v>139</v>
      </c>
      <c r="C6" s="187" t="s">
        <v>140</v>
      </c>
      <c r="D6" s="184" t="s">
        <v>122</v>
      </c>
      <c r="E6" s="184" t="s">
        <v>132</v>
      </c>
      <c r="F6" s="186" t="s">
        <v>141</v>
      </c>
      <c r="G6" s="187" t="s">
        <v>142</v>
      </c>
      <c r="H6" s="184"/>
      <c r="I6" s="188"/>
      <c r="J6" s="191"/>
      <c r="K6" s="189" t="s">
        <v>135</v>
      </c>
      <c r="L6" s="190" t="s">
        <v>143</v>
      </c>
      <c r="M6" s="190" t="s">
        <v>144</v>
      </c>
      <c r="AA6" s="94">
        <f>IF(OR(I6="Fail",ISBLANK(I6)),INDEX('Issue Code Table'!C:C,MATCH(L:L,'Issue Code Table'!A:A,0)),IF(K6="Critical",6,IF(K6="Significant",5,IF(K6="Moderate",3,2))))</f>
        <v>5</v>
      </c>
    </row>
    <row r="7" spans="1:27" ht="87.5" x14ac:dyDescent="0.25">
      <c r="A7" s="184" t="s">
        <v>154</v>
      </c>
      <c r="B7" s="184" t="s">
        <v>146</v>
      </c>
      <c r="C7" s="187" t="s">
        <v>147</v>
      </c>
      <c r="D7" s="184" t="s">
        <v>122</v>
      </c>
      <c r="E7" s="184" t="s">
        <v>148</v>
      </c>
      <c r="F7" s="186" t="s">
        <v>149</v>
      </c>
      <c r="G7" s="187" t="s">
        <v>1386</v>
      </c>
      <c r="H7" s="184"/>
      <c r="I7" s="188"/>
      <c r="J7" s="191" t="s">
        <v>150</v>
      </c>
      <c r="K7" s="189" t="s">
        <v>151</v>
      </c>
      <c r="L7" s="190" t="s">
        <v>152</v>
      </c>
      <c r="M7" s="190" t="s">
        <v>153</v>
      </c>
      <c r="AA7" s="94">
        <f>IF(OR(I7="Fail",ISBLANK(I7)),INDEX('Issue Code Table'!C:C,MATCH(L:L,'Issue Code Table'!A:A,0)),IF(K7="Critical",6,IF(K7="Significant",5,IF(K7="Moderate",3,2))))</f>
        <v>4</v>
      </c>
    </row>
    <row r="8" spans="1:27" ht="68.25" customHeight="1" x14ac:dyDescent="0.25">
      <c r="A8" s="184" t="s">
        <v>159</v>
      </c>
      <c r="B8" s="184" t="s">
        <v>146</v>
      </c>
      <c r="C8" s="187" t="s">
        <v>147</v>
      </c>
      <c r="D8" s="184" t="s">
        <v>122</v>
      </c>
      <c r="E8" s="184" t="s">
        <v>148</v>
      </c>
      <c r="F8" s="186" t="s">
        <v>155</v>
      </c>
      <c r="G8" s="187" t="s">
        <v>1387</v>
      </c>
      <c r="H8" s="184"/>
      <c r="I8" s="188"/>
      <c r="J8" s="191" t="s">
        <v>156</v>
      </c>
      <c r="K8" s="189" t="s">
        <v>135</v>
      </c>
      <c r="L8" s="190" t="s">
        <v>157</v>
      </c>
      <c r="M8" s="190" t="s">
        <v>158</v>
      </c>
      <c r="AA8" s="94">
        <f>IF(OR(I8="Fail",ISBLANK(I8)),INDEX('Issue Code Table'!C:C,MATCH(L:L,'Issue Code Table'!A:A,0)),IF(K8="Critical",6,IF(K8="Significant",5,IF(K8="Moderate",3,2))))</f>
        <v>4</v>
      </c>
    </row>
    <row r="9" spans="1:27" ht="75" customHeight="1" x14ac:dyDescent="0.25">
      <c r="A9" s="184" t="s">
        <v>162</v>
      </c>
      <c r="B9" s="184" t="s">
        <v>146</v>
      </c>
      <c r="C9" s="187" t="s">
        <v>147</v>
      </c>
      <c r="D9" s="184" t="s">
        <v>122</v>
      </c>
      <c r="E9" s="184" t="s">
        <v>148</v>
      </c>
      <c r="F9" s="186" t="s">
        <v>160</v>
      </c>
      <c r="G9" s="187" t="s">
        <v>1388</v>
      </c>
      <c r="H9" s="184"/>
      <c r="I9" s="188"/>
      <c r="J9" s="191" t="s">
        <v>161</v>
      </c>
      <c r="K9" s="189" t="s">
        <v>151</v>
      </c>
      <c r="L9" s="190" t="s">
        <v>157</v>
      </c>
      <c r="M9" s="190" t="s">
        <v>158</v>
      </c>
      <c r="AA9" s="94">
        <f>IF(OR(I9="Fail",ISBLANK(I9)),INDEX('Issue Code Table'!C:C,MATCH(L:L,'Issue Code Table'!A:A,0)),IF(K9="Critical",6,IF(K9="Significant",5,IF(K9="Moderate",3,2))))</f>
        <v>4</v>
      </c>
    </row>
    <row r="10" spans="1:27" ht="73.5" customHeight="1" x14ac:dyDescent="0.25">
      <c r="A10" s="184" t="s">
        <v>167</v>
      </c>
      <c r="B10" s="184" t="s">
        <v>163</v>
      </c>
      <c r="C10" s="192" t="s">
        <v>164</v>
      </c>
      <c r="D10" s="184" t="s">
        <v>122</v>
      </c>
      <c r="E10" s="184" t="s">
        <v>148</v>
      </c>
      <c r="F10" s="186" t="s">
        <v>165</v>
      </c>
      <c r="G10" s="187" t="s">
        <v>1389</v>
      </c>
      <c r="H10" s="184"/>
      <c r="I10" s="188"/>
      <c r="J10" s="191" t="s">
        <v>166</v>
      </c>
      <c r="K10" s="189" t="s">
        <v>151</v>
      </c>
      <c r="L10" s="190" t="s">
        <v>157</v>
      </c>
      <c r="M10" s="190" t="s">
        <v>158</v>
      </c>
      <c r="AA10" s="94">
        <f>IF(OR(I10="Fail",ISBLANK(I10)),INDEX('Issue Code Table'!C:C,MATCH(L:L,'Issue Code Table'!A:A,0)),IF(K10="Critical",6,IF(K10="Significant",5,IF(K10="Moderate",3,2))))</f>
        <v>4</v>
      </c>
    </row>
    <row r="11" spans="1:27" ht="57" customHeight="1" x14ac:dyDescent="0.25">
      <c r="A11" s="184" t="s">
        <v>175</v>
      </c>
      <c r="B11" s="184" t="s">
        <v>168</v>
      </c>
      <c r="C11" s="187" t="s">
        <v>169</v>
      </c>
      <c r="D11" s="184" t="s">
        <v>122</v>
      </c>
      <c r="E11" s="184" t="s">
        <v>132</v>
      </c>
      <c r="F11" s="186" t="s">
        <v>170</v>
      </c>
      <c r="G11" s="187" t="s">
        <v>1390</v>
      </c>
      <c r="H11" s="184"/>
      <c r="I11" s="188"/>
      <c r="J11" s="191" t="s">
        <v>171</v>
      </c>
      <c r="K11" s="189" t="s">
        <v>172</v>
      </c>
      <c r="L11" s="190" t="s">
        <v>173</v>
      </c>
      <c r="M11" s="190" t="s">
        <v>174</v>
      </c>
      <c r="AA11" s="94">
        <f>IF(OR(I11="Fail",ISBLANK(I11)),INDEX('Issue Code Table'!C:C,MATCH(L:L,'Issue Code Table'!A:A,0)),IF(K11="Critical",6,IF(K11="Significant",5,IF(K11="Moderate",3,2))))</f>
        <v>2</v>
      </c>
    </row>
    <row r="12" spans="1:27" ht="68.25" customHeight="1" x14ac:dyDescent="0.25">
      <c r="A12" s="184" t="s">
        <v>181</v>
      </c>
      <c r="B12" s="184" t="s">
        <v>176</v>
      </c>
      <c r="C12" s="187" t="s">
        <v>177</v>
      </c>
      <c r="D12" s="184" t="s">
        <v>122</v>
      </c>
      <c r="E12" s="184" t="s">
        <v>132</v>
      </c>
      <c r="F12" s="186" t="s">
        <v>178</v>
      </c>
      <c r="G12" s="187" t="s">
        <v>1391</v>
      </c>
      <c r="H12" s="184"/>
      <c r="I12" s="188"/>
      <c r="J12" s="191"/>
      <c r="K12" s="189" t="s">
        <v>135</v>
      </c>
      <c r="L12" s="190" t="s">
        <v>179</v>
      </c>
      <c r="M12" s="190" t="s">
        <v>180</v>
      </c>
      <c r="AA12" s="94">
        <f>IF(OR(I12="Fail",ISBLANK(I12)),INDEX('Issue Code Table'!C:C,MATCH(L:L,'Issue Code Table'!A:A,0)),IF(K12="Critical",6,IF(K12="Significant",5,IF(K12="Moderate",3,2))))</f>
        <v>5</v>
      </c>
    </row>
    <row r="13" spans="1:27" ht="75.75" customHeight="1" x14ac:dyDescent="0.25">
      <c r="A13" s="184" t="s">
        <v>187</v>
      </c>
      <c r="B13" s="184" t="s">
        <v>182</v>
      </c>
      <c r="C13" s="187" t="s">
        <v>183</v>
      </c>
      <c r="D13" s="184" t="s">
        <v>122</v>
      </c>
      <c r="E13" s="184" t="s">
        <v>184</v>
      </c>
      <c r="F13" s="187" t="s">
        <v>1392</v>
      </c>
      <c r="G13" s="187" t="s">
        <v>1393</v>
      </c>
      <c r="H13" s="184"/>
      <c r="I13" s="188"/>
      <c r="J13" s="191"/>
      <c r="K13" s="189" t="s">
        <v>172</v>
      </c>
      <c r="L13" s="190" t="s">
        <v>185</v>
      </c>
      <c r="M13" s="190" t="s">
        <v>186</v>
      </c>
      <c r="AA13" s="94" t="e">
        <f>IF(OR(I13="Fail",ISBLANK(I13)),INDEX('Issue Code Table'!C:C,MATCH(L:L,'Issue Code Table'!A:A,0)),IF(K13="Critical",6,IF(K13="Significant",5,IF(K13="Moderate",3,2))))</f>
        <v>#N/A</v>
      </c>
    </row>
    <row r="14" spans="1:27" ht="55.5" customHeight="1" x14ac:dyDescent="0.25">
      <c r="A14" s="184" t="s">
        <v>195</v>
      </c>
      <c r="B14" s="184" t="s">
        <v>188</v>
      </c>
      <c r="C14" s="187" t="s">
        <v>189</v>
      </c>
      <c r="D14" s="184" t="s">
        <v>122</v>
      </c>
      <c r="E14" s="184" t="s">
        <v>190</v>
      </c>
      <c r="F14" s="186" t="s">
        <v>191</v>
      </c>
      <c r="G14" s="187" t="s">
        <v>192</v>
      </c>
      <c r="H14" s="184"/>
      <c r="I14" s="188"/>
      <c r="J14" s="191"/>
      <c r="K14" s="189" t="s">
        <v>135</v>
      </c>
      <c r="L14" s="190" t="s">
        <v>193</v>
      </c>
      <c r="M14" s="190" t="s">
        <v>194</v>
      </c>
      <c r="AA14" s="94" t="e">
        <f>IF(OR(I14="Fail",ISBLANK(I14)),INDEX('Issue Code Table'!C:C,MATCH(L:L,'Issue Code Table'!A:A,0)),IF(K14="Critical",6,IF(K14="Significant",5,IF(K14="Moderate",3,2))))</f>
        <v>#N/A</v>
      </c>
    </row>
    <row r="15" spans="1:27" ht="62.5" x14ac:dyDescent="0.25">
      <c r="A15" s="184" t="s">
        <v>200</v>
      </c>
      <c r="B15" s="184" t="s">
        <v>146</v>
      </c>
      <c r="C15" s="187" t="s">
        <v>147</v>
      </c>
      <c r="D15" s="184" t="s">
        <v>122</v>
      </c>
      <c r="E15" s="184" t="s">
        <v>190</v>
      </c>
      <c r="F15" s="186" t="s">
        <v>196</v>
      </c>
      <c r="G15" s="187" t="s">
        <v>197</v>
      </c>
      <c r="H15" s="184"/>
      <c r="I15" s="188"/>
      <c r="J15" s="191"/>
      <c r="K15" s="189" t="s">
        <v>135</v>
      </c>
      <c r="L15" s="190" t="s">
        <v>198</v>
      </c>
      <c r="M15" s="190" t="s">
        <v>199</v>
      </c>
      <c r="AA15" s="94" t="e">
        <f>IF(OR(I15="Fail",ISBLANK(I15)),INDEX('Issue Code Table'!C:C,MATCH(L:L,'Issue Code Table'!A:A,0)),IF(K15="Critical",6,IF(K15="Significant",5,IF(K15="Moderate",3,2))))</f>
        <v>#N/A</v>
      </c>
    </row>
    <row r="16" spans="1:27" ht="62.25" customHeight="1" x14ac:dyDescent="0.25">
      <c r="A16" s="184" t="s">
        <v>205</v>
      </c>
      <c r="B16" s="184" t="s">
        <v>176</v>
      </c>
      <c r="C16" s="192" t="s">
        <v>177</v>
      </c>
      <c r="D16" s="184" t="s">
        <v>122</v>
      </c>
      <c r="E16" s="184" t="s">
        <v>201</v>
      </c>
      <c r="F16" s="186" t="s">
        <v>202</v>
      </c>
      <c r="G16" s="187" t="s">
        <v>203</v>
      </c>
      <c r="H16" s="184"/>
      <c r="I16" s="188"/>
      <c r="J16" s="191" t="s">
        <v>204</v>
      </c>
      <c r="K16" s="189" t="s">
        <v>135</v>
      </c>
      <c r="L16" s="190" t="s">
        <v>179</v>
      </c>
      <c r="M16" s="190" t="s">
        <v>180</v>
      </c>
      <c r="AA16" s="94">
        <f>IF(OR(I16="Fail",ISBLANK(I16)),INDEX('Issue Code Table'!C:C,MATCH(L:L,'Issue Code Table'!A:A,0)),IF(K16="Critical",6,IF(K16="Significant",5,IF(K16="Moderate",3,2))))</f>
        <v>5</v>
      </c>
    </row>
    <row r="17" spans="1:27" ht="62.5" x14ac:dyDescent="0.25">
      <c r="A17" s="184" t="s">
        <v>213</v>
      </c>
      <c r="B17" s="184" t="s">
        <v>206</v>
      </c>
      <c r="C17" s="187" t="s">
        <v>207</v>
      </c>
      <c r="D17" s="184" t="s">
        <v>122</v>
      </c>
      <c r="E17" s="184" t="s">
        <v>190</v>
      </c>
      <c r="F17" s="186" t="s">
        <v>208</v>
      </c>
      <c r="G17" s="187" t="s">
        <v>209</v>
      </c>
      <c r="H17" s="184"/>
      <c r="I17" s="188"/>
      <c r="J17" s="205" t="s">
        <v>210</v>
      </c>
      <c r="K17" s="189" t="s">
        <v>135</v>
      </c>
      <c r="L17" s="190" t="s">
        <v>211</v>
      </c>
      <c r="M17" s="189" t="s">
        <v>212</v>
      </c>
      <c r="AA17" s="94">
        <f>IF(OR(I17="Fail",ISBLANK(I17)),INDEX('Issue Code Table'!C:C,MATCH(L:L,'Issue Code Table'!A:A,0)),IF(K17="Critical",6,IF(K17="Significant",5,IF(K17="Moderate",3,2))))</f>
        <v>6</v>
      </c>
    </row>
    <row r="18" spans="1:27" ht="62.5" x14ac:dyDescent="0.25">
      <c r="A18" s="184" t="s">
        <v>218</v>
      </c>
      <c r="B18" s="184" t="s">
        <v>206</v>
      </c>
      <c r="C18" s="187" t="s">
        <v>207</v>
      </c>
      <c r="D18" s="184" t="s">
        <v>122</v>
      </c>
      <c r="E18" s="184" t="s">
        <v>190</v>
      </c>
      <c r="F18" s="186" t="s">
        <v>214</v>
      </c>
      <c r="G18" s="187" t="s">
        <v>215</v>
      </c>
      <c r="H18" s="184"/>
      <c r="I18" s="188"/>
      <c r="J18" s="191"/>
      <c r="K18" s="189" t="s">
        <v>151</v>
      </c>
      <c r="L18" s="190" t="s">
        <v>216</v>
      </c>
      <c r="M18" s="190" t="s">
        <v>217</v>
      </c>
      <c r="AA18" s="94">
        <f>IF(OR(I18="Fail",ISBLANK(I18)),INDEX('Issue Code Table'!C:C,MATCH(L:L,'Issue Code Table'!A:A,0)),IF(K18="Critical",6,IF(K18="Significant",5,IF(K18="Moderate",3,2))))</f>
        <v>4</v>
      </c>
    </row>
    <row r="19" spans="1:27" ht="62.5" x14ac:dyDescent="0.25">
      <c r="A19" s="184" t="s">
        <v>223</v>
      </c>
      <c r="B19" s="184" t="s">
        <v>206</v>
      </c>
      <c r="C19" s="187" t="s">
        <v>207</v>
      </c>
      <c r="D19" s="184" t="s">
        <v>122</v>
      </c>
      <c r="E19" s="184" t="s">
        <v>190</v>
      </c>
      <c r="F19" s="186" t="s">
        <v>219</v>
      </c>
      <c r="G19" s="187" t="s">
        <v>220</v>
      </c>
      <c r="H19" s="184"/>
      <c r="I19" s="188"/>
      <c r="J19" s="191"/>
      <c r="K19" s="189" t="s">
        <v>135</v>
      </c>
      <c r="L19" s="190" t="s">
        <v>221</v>
      </c>
      <c r="M19" s="189" t="s">
        <v>222</v>
      </c>
      <c r="AA19" s="94">
        <f>IF(OR(I19="Fail",ISBLANK(I19)),INDEX('Issue Code Table'!C:C,MATCH(L:L,'Issue Code Table'!A:A,0)),IF(K19="Critical",6,IF(K19="Significant",5,IF(K19="Moderate",3,2))))</f>
        <v>5</v>
      </c>
    </row>
    <row r="20" spans="1:27" ht="74.25" customHeight="1" x14ac:dyDescent="0.25">
      <c r="A20" s="184" t="s">
        <v>231</v>
      </c>
      <c r="B20" s="184" t="s">
        <v>224</v>
      </c>
      <c r="C20" s="187" t="s">
        <v>225</v>
      </c>
      <c r="D20" s="184" t="s">
        <v>122</v>
      </c>
      <c r="E20" s="184" t="s">
        <v>226</v>
      </c>
      <c r="F20" s="186" t="s">
        <v>227</v>
      </c>
      <c r="G20" s="187" t="s">
        <v>228</v>
      </c>
      <c r="H20" s="184"/>
      <c r="I20" s="188"/>
      <c r="J20" s="191"/>
      <c r="K20" s="189" t="s">
        <v>135</v>
      </c>
      <c r="L20" s="190" t="s">
        <v>229</v>
      </c>
      <c r="M20" s="190" t="s">
        <v>230</v>
      </c>
      <c r="AA20" s="94" t="e">
        <f>IF(OR(I20="Fail",ISBLANK(I20)),INDEX('Issue Code Table'!C:C,MATCH(L:L,'Issue Code Table'!A:A,0)),IF(K20="Critical",6,IF(K20="Significant",5,IF(K20="Moderate",3,2))))</f>
        <v>#N/A</v>
      </c>
    </row>
    <row r="21" spans="1:27" ht="45" customHeight="1" x14ac:dyDescent="0.25">
      <c r="A21" s="184" t="s">
        <v>236</v>
      </c>
      <c r="B21" s="184" t="s">
        <v>224</v>
      </c>
      <c r="C21" s="187" t="s">
        <v>225</v>
      </c>
      <c r="D21" s="184" t="s">
        <v>122</v>
      </c>
      <c r="E21" s="184" t="s">
        <v>226</v>
      </c>
      <c r="F21" s="186" t="s">
        <v>232</v>
      </c>
      <c r="G21" s="187" t="s">
        <v>233</v>
      </c>
      <c r="H21" s="184"/>
      <c r="I21" s="188"/>
      <c r="J21" s="191"/>
      <c r="K21" s="189" t="s">
        <v>135</v>
      </c>
      <c r="L21" s="190" t="s">
        <v>234</v>
      </c>
      <c r="M21" s="190" t="s">
        <v>235</v>
      </c>
      <c r="AA21" s="94">
        <f>IF(OR(I21="Fail",ISBLANK(I21)),INDEX('Issue Code Table'!C:C,MATCH(L:L,'Issue Code Table'!A:A,0)),IF(K21="Critical",6,IF(K21="Significant",5,IF(K21="Moderate",3,2))))</f>
        <v>5</v>
      </c>
    </row>
    <row r="22" spans="1:27" ht="52.5" customHeight="1" x14ac:dyDescent="0.25">
      <c r="A22" s="184" t="s">
        <v>241</v>
      </c>
      <c r="B22" s="184" t="s">
        <v>224</v>
      </c>
      <c r="C22" s="187" t="s">
        <v>225</v>
      </c>
      <c r="D22" s="184" t="s">
        <v>122</v>
      </c>
      <c r="E22" s="184" t="s">
        <v>226</v>
      </c>
      <c r="F22" s="186" t="s">
        <v>237</v>
      </c>
      <c r="G22" s="187" t="s">
        <v>238</v>
      </c>
      <c r="H22" s="184"/>
      <c r="I22" s="188"/>
      <c r="J22" s="191"/>
      <c r="K22" s="189" t="s">
        <v>135</v>
      </c>
      <c r="L22" s="190" t="s">
        <v>239</v>
      </c>
      <c r="M22" s="190" t="s">
        <v>240</v>
      </c>
      <c r="AA22" s="94" t="e">
        <f>IF(OR(I22="Fail",ISBLANK(I22)),INDEX('Issue Code Table'!C:C,MATCH(L:L,'Issue Code Table'!A:A,0)),IF(K22="Critical",6,IF(K22="Significant",5,IF(K22="Moderate",3,2))))</f>
        <v>#N/A</v>
      </c>
    </row>
    <row r="23" spans="1:27" ht="49.5" customHeight="1" x14ac:dyDescent="0.25">
      <c r="A23" s="184" t="s">
        <v>248</v>
      </c>
      <c r="B23" s="184" t="s">
        <v>242</v>
      </c>
      <c r="C23" s="187" t="s">
        <v>243</v>
      </c>
      <c r="D23" s="184" t="s">
        <v>122</v>
      </c>
      <c r="E23" s="184" t="s">
        <v>226</v>
      </c>
      <c r="F23" s="186" t="s">
        <v>244</v>
      </c>
      <c r="G23" s="187" t="s">
        <v>245</v>
      </c>
      <c r="H23" s="184"/>
      <c r="I23" s="188"/>
      <c r="J23" s="191"/>
      <c r="K23" s="189" t="s">
        <v>151</v>
      </c>
      <c r="L23" s="190" t="s">
        <v>246</v>
      </c>
      <c r="M23" s="190" t="s">
        <v>247</v>
      </c>
      <c r="AA23" s="94">
        <f>IF(OR(I23="Fail",ISBLANK(I23)),INDEX('Issue Code Table'!C:C,MATCH(L:L,'Issue Code Table'!A:A,0)),IF(K23="Critical",6,IF(K23="Significant",5,IF(K23="Moderate",3,2))))</f>
        <v>4</v>
      </c>
    </row>
    <row r="24" spans="1:27" ht="49.5" customHeight="1" x14ac:dyDescent="0.25">
      <c r="A24" s="184" t="s">
        <v>255</v>
      </c>
      <c r="B24" s="184" t="s">
        <v>249</v>
      </c>
      <c r="C24" s="187" t="s">
        <v>250</v>
      </c>
      <c r="D24" s="184" t="s">
        <v>122</v>
      </c>
      <c r="E24" s="184" t="s">
        <v>226</v>
      </c>
      <c r="F24" s="186" t="s">
        <v>251</v>
      </c>
      <c r="G24" s="187" t="s">
        <v>252</v>
      </c>
      <c r="H24" s="184"/>
      <c r="I24" s="188"/>
      <c r="J24" s="191"/>
      <c r="K24" s="191" t="s">
        <v>151</v>
      </c>
      <c r="L24" s="191" t="s">
        <v>253</v>
      </c>
      <c r="M24" s="193" t="s">
        <v>254</v>
      </c>
      <c r="AA24" s="94">
        <f>IF(OR(I24="Fail",ISBLANK(I24)),INDEX('Issue Code Table'!C:C,MATCH(L:L,'Issue Code Table'!A:A,0)),IF(K24="Critical",6,IF(K24="Significant",5,IF(K24="Moderate",3,2))))</f>
        <v>4</v>
      </c>
    </row>
    <row r="25" spans="1:27" ht="57.75" customHeight="1" x14ac:dyDescent="0.25">
      <c r="A25" s="184" t="s">
        <v>262</v>
      </c>
      <c r="B25" s="184" t="s">
        <v>256</v>
      </c>
      <c r="C25" s="187" t="s">
        <v>257</v>
      </c>
      <c r="D25" s="184" t="s">
        <v>122</v>
      </c>
      <c r="E25" s="184" t="s">
        <v>258</v>
      </c>
      <c r="F25" s="186" t="s">
        <v>259</v>
      </c>
      <c r="G25" s="187" t="s">
        <v>1394</v>
      </c>
      <c r="H25" s="184"/>
      <c r="I25" s="188"/>
      <c r="J25" s="191"/>
      <c r="K25" s="189" t="s">
        <v>172</v>
      </c>
      <c r="L25" s="190" t="s">
        <v>260</v>
      </c>
      <c r="M25" s="190" t="s">
        <v>261</v>
      </c>
      <c r="AA25" s="94">
        <f>IF(OR(I25="Fail",ISBLANK(I25)),INDEX('Issue Code Table'!C:C,MATCH(L:L,'Issue Code Table'!A:A,0)),IF(K25="Critical",6,IF(K25="Significant",5,IF(K25="Moderate",3,2))))</f>
        <v>2</v>
      </c>
    </row>
    <row r="26" spans="1:27" ht="45" customHeight="1" x14ac:dyDescent="0.25">
      <c r="A26" s="184" t="s">
        <v>266</v>
      </c>
      <c r="B26" s="184" t="s">
        <v>256</v>
      </c>
      <c r="C26" s="187" t="s">
        <v>257</v>
      </c>
      <c r="D26" s="184" t="s">
        <v>122</v>
      </c>
      <c r="E26" s="184" t="s">
        <v>258</v>
      </c>
      <c r="F26" s="186" t="s">
        <v>263</v>
      </c>
      <c r="G26" s="194" t="s">
        <v>1395</v>
      </c>
      <c r="H26" s="184"/>
      <c r="I26" s="188"/>
      <c r="J26" s="191" t="s">
        <v>264</v>
      </c>
      <c r="K26" s="189" t="s">
        <v>172</v>
      </c>
      <c r="L26" s="190" t="s">
        <v>260</v>
      </c>
      <c r="M26" s="190" t="s">
        <v>265</v>
      </c>
      <c r="AA26" s="94">
        <f>IF(OR(I26="Fail",ISBLANK(I26)),INDEX('Issue Code Table'!C:C,MATCH(L:L,'Issue Code Table'!A:A,0)),IF(K26="Critical",6,IF(K26="Significant",5,IF(K26="Moderate",3,2))))</f>
        <v>2</v>
      </c>
    </row>
    <row r="27" spans="1:27" ht="61.5" customHeight="1" x14ac:dyDescent="0.25">
      <c r="A27" s="184" t="s">
        <v>269</v>
      </c>
      <c r="B27" s="184" t="s">
        <v>256</v>
      </c>
      <c r="C27" s="187" t="s">
        <v>257</v>
      </c>
      <c r="D27" s="184" t="s">
        <v>122</v>
      </c>
      <c r="E27" s="184" t="s">
        <v>258</v>
      </c>
      <c r="F27" s="186" t="s">
        <v>267</v>
      </c>
      <c r="G27" s="194" t="s">
        <v>1396</v>
      </c>
      <c r="H27" s="184"/>
      <c r="I27" s="188"/>
      <c r="J27" s="191" t="s">
        <v>268</v>
      </c>
      <c r="K27" s="189" t="s">
        <v>172</v>
      </c>
      <c r="L27" s="190" t="s">
        <v>260</v>
      </c>
      <c r="M27" s="190" t="s">
        <v>265</v>
      </c>
      <c r="AA27" s="94">
        <f>IF(OR(I27="Fail",ISBLANK(I27)),INDEX('Issue Code Table'!C:C,MATCH(L:L,'Issue Code Table'!A:A,0)),IF(K27="Critical",6,IF(K27="Significant",5,IF(K27="Moderate",3,2))))</f>
        <v>2</v>
      </c>
    </row>
    <row r="28" spans="1:27" ht="51" customHeight="1" x14ac:dyDescent="0.25">
      <c r="A28" s="184" t="s">
        <v>276</v>
      </c>
      <c r="B28" s="184" t="s">
        <v>270</v>
      </c>
      <c r="C28" s="187" t="s">
        <v>271</v>
      </c>
      <c r="D28" s="184" t="s">
        <v>122</v>
      </c>
      <c r="E28" s="184" t="s">
        <v>258</v>
      </c>
      <c r="F28" s="186" t="s">
        <v>272</v>
      </c>
      <c r="G28" s="187" t="s">
        <v>273</v>
      </c>
      <c r="H28" s="184"/>
      <c r="I28" s="188"/>
      <c r="J28" s="191"/>
      <c r="K28" s="189" t="s">
        <v>151</v>
      </c>
      <c r="L28" s="190" t="s">
        <v>274</v>
      </c>
      <c r="M28" s="190" t="s">
        <v>275</v>
      </c>
      <c r="AA28" s="94" t="e">
        <f>IF(OR(I28="Fail",ISBLANK(I28)),INDEX('Issue Code Table'!C:C,MATCH(L:L,'Issue Code Table'!A:A,0)),IF(K28="Critical",6,IF(K28="Significant",5,IF(K28="Moderate",3,2))))</f>
        <v>#N/A</v>
      </c>
    </row>
    <row r="29" spans="1:27" ht="56.25" customHeight="1" x14ac:dyDescent="0.25">
      <c r="A29" s="184" t="s">
        <v>284</v>
      </c>
      <c r="B29" s="184" t="s">
        <v>277</v>
      </c>
      <c r="C29" s="187" t="s">
        <v>278</v>
      </c>
      <c r="D29" s="184" t="s">
        <v>122</v>
      </c>
      <c r="E29" s="184" t="s">
        <v>279</v>
      </c>
      <c r="F29" s="186" t="s">
        <v>280</v>
      </c>
      <c r="G29" s="187" t="s">
        <v>281</v>
      </c>
      <c r="H29" s="184"/>
      <c r="I29" s="188"/>
      <c r="J29" s="191"/>
      <c r="K29" s="189" t="s">
        <v>151</v>
      </c>
      <c r="L29" s="190" t="s">
        <v>282</v>
      </c>
      <c r="M29" s="190" t="s">
        <v>283</v>
      </c>
      <c r="AA29" s="94" t="e">
        <f>IF(OR(I29="Fail",ISBLANK(I29)),INDEX('Issue Code Table'!C:C,MATCH(L:L,'Issue Code Table'!A:A,0)),IF(K29="Critical",6,IF(K29="Significant",5,IF(K29="Moderate",3,2))))</f>
        <v>#N/A</v>
      </c>
    </row>
    <row r="30" spans="1:27" ht="56.25" customHeight="1" x14ac:dyDescent="0.25">
      <c r="A30" s="184" t="s">
        <v>291</v>
      </c>
      <c r="B30" s="184" t="s">
        <v>285</v>
      </c>
      <c r="C30" s="187" t="s">
        <v>286</v>
      </c>
      <c r="D30" s="184" t="s">
        <v>122</v>
      </c>
      <c r="E30" s="184" t="s">
        <v>279</v>
      </c>
      <c r="F30" s="192" t="s">
        <v>287</v>
      </c>
      <c r="G30" s="192" t="s">
        <v>288</v>
      </c>
      <c r="H30" s="184"/>
      <c r="I30" s="188"/>
      <c r="J30" s="192"/>
      <c r="K30" s="189" t="s">
        <v>151</v>
      </c>
      <c r="L30" s="190" t="s">
        <v>289</v>
      </c>
      <c r="M30" s="190" t="s">
        <v>290</v>
      </c>
      <c r="AA30" s="94" t="e">
        <f>IF(OR(I30="Fail",ISBLANK(I30)),INDEX('Issue Code Table'!C:C,MATCH(L:L,'Issue Code Table'!A:A,0)),IF(K30="Critical",6,IF(K30="Significant",5,IF(K30="Moderate",3,2))))</f>
        <v>#N/A</v>
      </c>
    </row>
    <row r="31" spans="1:27" ht="56.25" customHeight="1" x14ac:dyDescent="0.25">
      <c r="A31" s="184" t="s">
        <v>294</v>
      </c>
      <c r="B31" s="184" t="s">
        <v>130</v>
      </c>
      <c r="C31" s="187" t="s">
        <v>131</v>
      </c>
      <c r="D31" s="184" t="s">
        <v>122</v>
      </c>
      <c r="E31" s="184" t="s">
        <v>292</v>
      </c>
      <c r="F31" s="186" t="s">
        <v>293</v>
      </c>
      <c r="G31" s="187" t="s">
        <v>1399</v>
      </c>
      <c r="H31" s="184"/>
      <c r="I31" s="188"/>
      <c r="J31" s="191"/>
      <c r="K31" s="189" t="s">
        <v>135</v>
      </c>
      <c r="L31" s="190" t="s">
        <v>136</v>
      </c>
      <c r="M31" s="190" t="s">
        <v>137</v>
      </c>
      <c r="AA31" s="94">
        <f>IF(OR(I31="Fail",ISBLANK(I31)),INDEX('Issue Code Table'!C:C,MATCH(L:L,'Issue Code Table'!A:A,0)),IF(K31="Critical",6,IF(K31="Significant",5,IF(K31="Moderate",3,2))))</f>
        <v>6</v>
      </c>
    </row>
    <row r="32" spans="1:27" ht="91.5" customHeight="1" x14ac:dyDescent="0.25">
      <c r="A32" s="184" t="s">
        <v>1397</v>
      </c>
      <c r="B32" s="185" t="s">
        <v>295</v>
      </c>
      <c r="C32" s="200" t="s">
        <v>296</v>
      </c>
      <c r="D32" s="184" t="s">
        <v>122</v>
      </c>
      <c r="E32" s="184" t="s">
        <v>297</v>
      </c>
      <c r="F32" s="201" t="s">
        <v>1398</v>
      </c>
      <c r="G32" s="201" t="s">
        <v>298</v>
      </c>
      <c r="H32" s="201"/>
      <c r="I32" s="188"/>
      <c r="J32" s="202"/>
      <c r="K32" s="203" t="s">
        <v>172</v>
      </c>
      <c r="L32" s="204" t="s">
        <v>299</v>
      </c>
      <c r="M32" s="71" t="s">
        <v>300</v>
      </c>
      <c r="AA32" s="94">
        <f>IF(OR(I32="Fail",ISBLANK(I32)),INDEX('Issue Code Table'!C:C,MATCH(L:L,'Issue Code Table'!A:A,0)),IF(K32="Critical",6,IF(K32="Significant",5,IF(K32="Moderate",3,2))))</f>
        <v>2</v>
      </c>
    </row>
    <row r="33" spans="1:27" x14ac:dyDescent="0.25">
      <c r="A33" s="65"/>
      <c r="B33" s="66"/>
      <c r="C33" s="70"/>
      <c r="D33" s="65"/>
      <c r="E33" s="65"/>
      <c r="F33" s="65"/>
      <c r="G33" s="65"/>
      <c r="H33" s="65"/>
      <c r="I33" s="65"/>
      <c r="J33" s="65"/>
      <c r="K33" s="149"/>
      <c r="L33" s="65"/>
      <c r="M33" s="65"/>
      <c r="AA33" s="65"/>
    </row>
    <row r="34" spans="1:27" hidden="1" x14ac:dyDescent="0.25"/>
    <row r="35" spans="1:27" hidden="1" x14ac:dyDescent="0.25"/>
    <row r="36" spans="1:27" hidden="1" x14ac:dyDescent="0.25">
      <c r="H36" t="s">
        <v>301</v>
      </c>
    </row>
    <row r="37" spans="1:27" hidden="1" x14ac:dyDescent="0.25">
      <c r="H37" t="s">
        <v>55</v>
      </c>
    </row>
    <row r="38" spans="1:27" hidden="1" x14ac:dyDescent="0.25">
      <c r="H38" t="s">
        <v>56</v>
      </c>
    </row>
    <row r="39" spans="1:27" hidden="1" x14ac:dyDescent="0.25">
      <c r="H39" t="s">
        <v>44</v>
      </c>
    </row>
    <row r="40" spans="1:27" hidden="1" x14ac:dyDescent="0.25">
      <c r="H40" t="s">
        <v>302</v>
      </c>
    </row>
    <row r="41" spans="1:27" hidden="1" x14ac:dyDescent="0.25">
      <c r="H41" t="s">
        <v>303</v>
      </c>
    </row>
    <row r="42" spans="1:27" hidden="1" x14ac:dyDescent="0.25">
      <c r="H42" t="s">
        <v>304</v>
      </c>
    </row>
    <row r="43" spans="1:27" hidden="1" x14ac:dyDescent="0.25"/>
    <row r="44" spans="1:27" hidden="1" x14ac:dyDescent="0.25">
      <c r="H44" s="92" t="s">
        <v>305</v>
      </c>
    </row>
    <row r="45" spans="1:27" hidden="1" x14ac:dyDescent="0.25">
      <c r="H45" s="93" t="s">
        <v>126</v>
      </c>
    </row>
    <row r="46" spans="1:27" hidden="1" x14ac:dyDescent="0.25">
      <c r="H46" s="92" t="s">
        <v>135</v>
      </c>
    </row>
    <row r="47" spans="1:27" hidden="1" x14ac:dyDescent="0.25">
      <c r="H47" s="92" t="s">
        <v>151</v>
      </c>
    </row>
    <row r="48" spans="1:27" hidden="1" x14ac:dyDescent="0.25">
      <c r="H48" s="92" t="s">
        <v>172</v>
      </c>
    </row>
    <row r="49" hidden="1" x14ac:dyDescent="0.25"/>
  </sheetData>
  <sheetProtection sort="0" autoFilter="0"/>
  <protectedRanges>
    <protectedRange password="E1A2" sqref="AA3:AA32" name="Range1_1_1_1"/>
    <protectedRange password="E1A2" sqref="L2:M2" name="Range1_5_1_1_1"/>
    <protectedRange password="E1A2" sqref="AA2" name="Range1_1_2_1"/>
    <protectedRange password="E1A2" sqref="L6:L21" name="Range1_2_2_1"/>
    <protectedRange password="E1A2" sqref="M3" name="Range1_1"/>
    <protectedRange password="E1A2" sqref="L4:M4" name="Range1_1_3"/>
  </protectedRanges>
  <phoneticPr fontId="2" type="noConversion"/>
  <conditionalFormatting sqref="L3:L32">
    <cfRule type="expression" dxfId="6" priority="8" stopIfTrue="1">
      <formula>ISERROR(AA3)</formula>
    </cfRule>
  </conditionalFormatting>
  <conditionalFormatting sqref="I3:I32">
    <cfRule type="cellIs" dxfId="5" priority="5" operator="equal">
      <formula>"Pass"</formula>
    </cfRule>
    <cfRule type="cellIs" dxfId="4" priority="6" operator="equal">
      <formula>"Fail"</formula>
    </cfRule>
    <cfRule type="cellIs" dxfId="3" priority="7" operator="equal">
      <formula>"Info"</formula>
    </cfRule>
  </conditionalFormatting>
  <conditionalFormatting sqref="J32">
    <cfRule type="cellIs" dxfId="2" priority="2" stopIfTrue="1" operator="equal">
      <formula>"Fail"</formula>
    </cfRule>
    <cfRule type="cellIs" dxfId="1" priority="3" stopIfTrue="1" operator="equal">
      <formula>"Pass"</formula>
    </cfRule>
    <cfRule type="cellIs" dxfId="0" priority="4" stopIfTrue="1" operator="equal">
      <formula>"Info"</formula>
    </cfRule>
  </conditionalFormatting>
  <dataValidations count="4">
    <dataValidation type="list" allowBlank="1" showInputMessage="1" showErrorMessage="1" sqref="K4" xr:uid="{B39EFE24-0AF2-48D4-988F-24B0E97E1E77}">
      <formula1>$H$53:$H$56</formula1>
    </dataValidation>
    <dataValidation type="list" allowBlank="1" showInputMessage="1" showErrorMessage="1" sqref="K3 K5:K32" xr:uid="{2E0306E9-BE52-494B-A3C2-26908DF3B0C9}">
      <formula1>$H$45:$H$48</formula1>
    </dataValidation>
    <dataValidation type="list" allowBlank="1" showInputMessage="1" showErrorMessage="1" sqref="D3:D32" xr:uid="{53B8BD6E-272A-47CC-B6AF-48BBFC07FA53}">
      <formula1>$H$41:$H$42</formula1>
    </dataValidation>
    <dataValidation type="list" allowBlank="1" showInputMessage="1" showErrorMessage="1" sqref="I3:I32" xr:uid="{EE50AA4C-C410-4E4B-A804-80F8899E1772}">
      <formula1>$H$37:$H$40</formula1>
    </dataValidation>
  </dataValidations>
  <printOptions horizontalCentered="1"/>
  <pageMargins left="0.25" right="0.25" top="0.5" bottom="0.5" header="0.25" footer="0.25"/>
  <pageSetup scale="65" orientation="landscape" horizontalDpi="1200" verticalDpi="1200" r:id="rId1"/>
  <headerFooter alignWithMargins="0">
    <oddHeader>&amp;CIRS Office of Safeguards SCSEM</oddHeader>
    <oddFooter>&amp;L&amp;F&amp;RPage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8">
    <pageSetUpPr fitToPage="1"/>
  </sheetPr>
  <dimension ref="A1:D31"/>
  <sheetViews>
    <sheetView showGridLines="0" zoomScale="80" zoomScaleNormal="80" workbookViewId="0">
      <pane ySplit="1" topLeftCell="A2" activePane="bottomLeft" state="frozen"/>
      <selection pane="bottomLeft" activeCell="B27" sqref="B27:D27"/>
    </sheetView>
  </sheetViews>
  <sheetFormatPr defaultRowHeight="12.5" x14ac:dyDescent="0.25"/>
  <cols>
    <col min="2" max="2" width="13.26953125" customWidth="1"/>
    <col min="3" max="3" width="84.453125" customWidth="1"/>
    <col min="4" max="4" width="48.81640625" customWidth="1"/>
  </cols>
  <sheetData>
    <row r="1" spans="1:4" ht="13" x14ac:dyDescent="0.3">
      <c r="A1" s="6" t="s">
        <v>306</v>
      </c>
      <c r="B1" s="7"/>
      <c r="C1" s="7"/>
      <c r="D1" s="7"/>
    </row>
    <row r="2" spans="1:4" ht="12.75" customHeight="1" x14ac:dyDescent="0.25">
      <c r="A2" s="19" t="s">
        <v>307</v>
      </c>
      <c r="B2" s="19" t="s">
        <v>308</v>
      </c>
      <c r="C2" s="19" t="s">
        <v>309</v>
      </c>
      <c r="D2" s="19" t="s">
        <v>310</v>
      </c>
    </row>
    <row r="3" spans="1:4" x14ac:dyDescent="0.25">
      <c r="A3" s="72">
        <v>0.1</v>
      </c>
      <c r="B3" s="73">
        <v>39709</v>
      </c>
      <c r="C3" s="71" t="s">
        <v>311</v>
      </c>
      <c r="D3" s="211" t="s">
        <v>1403</v>
      </c>
    </row>
    <row r="4" spans="1:4" x14ac:dyDescent="0.25">
      <c r="A4" s="72">
        <v>0.2</v>
      </c>
      <c r="B4" s="73">
        <v>39783</v>
      </c>
      <c r="C4" s="71" t="s">
        <v>312</v>
      </c>
      <c r="D4" s="211" t="s">
        <v>1403</v>
      </c>
    </row>
    <row r="5" spans="1:4" ht="45" customHeight="1" x14ac:dyDescent="0.25">
      <c r="A5" s="74">
        <v>0.3</v>
      </c>
      <c r="B5" s="75">
        <v>39840</v>
      </c>
      <c r="C5" s="76" t="s">
        <v>313</v>
      </c>
      <c r="D5" s="211" t="s">
        <v>1403</v>
      </c>
    </row>
    <row r="6" spans="1:4" ht="20.25" customHeight="1" x14ac:dyDescent="0.25">
      <c r="A6" s="72">
        <v>0.4</v>
      </c>
      <c r="B6" s="73">
        <v>40128</v>
      </c>
      <c r="C6" s="71" t="s">
        <v>314</v>
      </c>
      <c r="D6" s="211" t="s">
        <v>1403</v>
      </c>
    </row>
    <row r="7" spans="1:4" x14ac:dyDescent="0.25">
      <c r="A7" s="72">
        <v>0.5</v>
      </c>
      <c r="B7" s="73">
        <v>40277</v>
      </c>
      <c r="C7" s="71" t="s">
        <v>315</v>
      </c>
      <c r="D7" s="211" t="s">
        <v>1403</v>
      </c>
    </row>
    <row r="8" spans="1:4" ht="27.75" customHeight="1" x14ac:dyDescent="0.25">
      <c r="A8" s="72">
        <v>0.6</v>
      </c>
      <c r="B8" s="73">
        <v>40389</v>
      </c>
      <c r="C8" s="71" t="s">
        <v>316</v>
      </c>
      <c r="D8" s="211" t="s">
        <v>1403</v>
      </c>
    </row>
    <row r="9" spans="1:4" ht="25" x14ac:dyDescent="0.25">
      <c r="A9" s="72">
        <v>1</v>
      </c>
      <c r="B9" s="73">
        <v>40814</v>
      </c>
      <c r="C9" s="71" t="s">
        <v>317</v>
      </c>
      <c r="D9" s="211" t="s">
        <v>1403</v>
      </c>
    </row>
    <row r="10" spans="1:4" ht="38.25" customHeight="1" x14ac:dyDescent="0.25">
      <c r="A10" s="72">
        <v>1.1000000000000001</v>
      </c>
      <c r="B10" s="73">
        <v>41061</v>
      </c>
      <c r="C10" s="71" t="s">
        <v>318</v>
      </c>
      <c r="D10" s="211" t="s">
        <v>1403</v>
      </c>
    </row>
    <row r="11" spans="1:4" x14ac:dyDescent="0.25">
      <c r="A11" s="2">
        <v>1.2</v>
      </c>
      <c r="B11" s="3">
        <v>41183</v>
      </c>
      <c r="C11" s="77" t="s">
        <v>319</v>
      </c>
      <c r="D11" s="211" t="s">
        <v>1403</v>
      </c>
    </row>
    <row r="12" spans="1:4" ht="25" x14ac:dyDescent="0.25">
      <c r="A12" s="2">
        <v>1.3</v>
      </c>
      <c r="B12" s="3">
        <v>41317</v>
      </c>
      <c r="C12" s="78" t="s">
        <v>320</v>
      </c>
      <c r="D12" s="211" t="s">
        <v>1403</v>
      </c>
    </row>
    <row r="13" spans="1:4" x14ac:dyDescent="0.25">
      <c r="A13" s="2">
        <v>1.4</v>
      </c>
      <c r="B13" s="4">
        <v>41375</v>
      </c>
      <c r="C13" s="78" t="s">
        <v>321</v>
      </c>
      <c r="D13" s="211" t="s">
        <v>1403</v>
      </c>
    </row>
    <row r="14" spans="1:4" ht="25" x14ac:dyDescent="0.25">
      <c r="A14" s="2">
        <v>2</v>
      </c>
      <c r="B14" s="4">
        <v>42454</v>
      </c>
      <c r="C14" s="78" t="s">
        <v>322</v>
      </c>
      <c r="D14" s="211" t="s">
        <v>1403</v>
      </c>
    </row>
    <row r="15" spans="1:4" ht="25" x14ac:dyDescent="0.25">
      <c r="A15" s="173">
        <v>2.1</v>
      </c>
      <c r="B15" s="174">
        <v>42735</v>
      </c>
      <c r="C15" s="71" t="s">
        <v>323</v>
      </c>
      <c r="D15" s="211" t="s">
        <v>1403</v>
      </c>
    </row>
    <row r="16" spans="1:4" x14ac:dyDescent="0.25">
      <c r="A16" s="175">
        <v>2.1</v>
      </c>
      <c r="B16" s="174">
        <v>42766</v>
      </c>
      <c r="C16" s="71" t="s">
        <v>324</v>
      </c>
      <c r="D16" s="211" t="s">
        <v>1403</v>
      </c>
    </row>
    <row r="17" spans="1:4" x14ac:dyDescent="0.25">
      <c r="A17" s="175">
        <v>2.1</v>
      </c>
      <c r="B17" s="174">
        <v>43008</v>
      </c>
      <c r="C17" s="71" t="s">
        <v>325</v>
      </c>
      <c r="D17" s="211" t="s">
        <v>1403</v>
      </c>
    </row>
    <row r="18" spans="1:4" x14ac:dyDescent="0.25">
      <c r="A18" s="175">
        <v>2.1</v>
      </c>
      <c r="B18" s="174">
        <v>43373</v>
      </c>
      <c r="C18" s="71" t="s">
        <v>326</v>
      </c>
      <c r="D18" s="211" t="s">
        <v>1403</v>
      </c>
    </row>
    <row r="19" spans="1:4" x14ac:dyDescent="0.25">
      <c r="A19" s="195">
        <v>2.1</v>
      </c>
      <c r="B19" s="196">
        <v>43555</v>
      </c>
      <c r="C19" s="71" t="s">
        <v>327</v>
      </c>
      <c r="D19" s="211" t="s">
        <v>1403</v>
      </c>
    </row>
    <row r="20" spans="1:4" x14ac:dyDescent="0.25">
      <c r="A20" s="195">
        <v>2.1</v>
      </c>
      <c r="B20" s="196">
        <v>43738</v>
      </c>
      <c r="C20" s="71" t="s">
        <v>328</v>
      </c>
      <c r="D20" s="211" t="s">
        <v>1403</v>
      </c>
    </row>
    <row r="21" spans="1:4" x14ac:dyDescent="0.25">
      <c r="A21" s="175">
        <v>2.2000000000000002</v>
      </c>
      <c r="B21" s="174">
        <v>43921</v>
      </c>
      <c r="C21" s="71" t="s">
        <v>325</v>
      </c>
      <c r="D21" s="211" t="s">
        <v>1403</v>
      </c>
    </row>
    <row r="22" spans="1:4" x14ac:dyDescent="0.25">
      <c r="A22" s="175">
        <v>2.2999999999999998</v>
      </c>
      <c r="B22" s="174">
        <v>44104</v>
      </c>
      <c r="C22" s="71" t="s">
        <v>329</v>
      </c>
      <c r="D22" s="211" t="s">
        <v>1403</v>
      </c>
    </row>
    <row r="23" spans="1:4" x14ac:dyDescent="0.25">
      <c r="A23" s="175">
        <v>2.4</v>
      </c>
      <c r="B23" s="174">
        <v>44469</v>
      </c>
      <c r="C23" s="71" t="s">
        <v>1342</v>
      </c>
      <c r="D23" s="211" t="s">
        <v>1403</v>
      </c>
    </row>
    <row r="24" spans="1:4" ht="23.15" customHeight="1" x14ac:dyDescent="0.25">
      <c r="A24" s="175">
        <v>2.5</v>
      </c>
      <c r="B24" s="174">
        <v>44681</v>
      </c>
      <c r="C24" s="71" t="s">
        <v>1400</v>
      </c>
      <c r="D24" s="211" t="s">
        <v>1403</v>
      </c>
    </row>
    <row r="25" spans="1:4" ht="13.5" customHeight="1" x14ac:dyDescent="0.25">
      <c r="A25" s="175">
        <v>2.56</v>
      </c>
      <c r="B25" s="174">
        <v>44834</v>
      </c>
      <c r="C25" s="71" t="s">
        <v>329</v>
      </c>
      <c r="D25" s="211" t="s">
        <v>1403</v>
      </c>
    </row>
    <row r="26" spans="1:4" ht="13.5" customHeight="1" x14ac:dyDescent="0.25">
      <c r="A26" s="175">
        <v>2.7</v>
      </c>
      <c r="B26" s="196">
        <v>45174</v>
      </c>
      <c r="C26" s="71" t="s">
        <v>328</v>
      </c>
      <c r="D26" s="211" t="s">
        <v>1403</v>
      </c>
    </row>
    <row r="27" spans="1:4" ht="13.5" customHeight="1" x14ac:dyDescent="0.25">
      <c r="A27" s="175">
        <v>2.8</v>
      </c>
      <c r="B27" s="174">
        <v>45199</v>
      </c>
      <c r="C27" s="212" t="s">
        <v>325</v>
      </c>
      <c r="D27" s="71" t="s">
        <v>1403</v>
      </c>
    </row>
    <row r="28" spans="1:4" ht="13.5" customHeight="1" x14ac:dyDescent="0.25">
      <c r="A28" s="175"/>
      <c r="B28" s="174"/>
      <c r="C28" s="71"/>
      <c r="D28" s="176"/>
    </row>
    <row r="29" spans="1:4" ht="13.5" customHeight="1" x14ac:dyDescent="0.25">
      <c r="A29" s="175"/>
      <c r="B29" s="174"/>
      <c r="C29" s="71"/>
      <c r="D29" s="176"/>
    </row>
    <row r="30" spans="1:4" ht="13.5" customHeight="1" x14ac:dyDescent="0.25">
      <c r="A30" s="175"/>
      <c r="B30" s="174"/>
      <c r="C30" s="71"/>
      <c r="D30" s="176"/>
    </row>
    <row r="31" spans="1:4" ht="13.5" customHeight="1" x14ac:dyDescent="0.25">
      <c r="A31" s="175"/>
      <c r="B31" s="174"/>
      <c r="C31" s="71"/>
      <c r="D31" s="176"/>
    </row>
  </sheetData>
  <sheetProtection sort="0" autoFilter="0"/>
  <phoneticPr fontId="2" type="noConversion"/>
  <printOptions horizontalCentered="1"/>
  <pageMargins left="0.25" right="0.25" top="0.5" bottom="0.5" header="0.25" footer="0.25"/>
  <pageSetup scale="71" orientation="landscape" horizontalDpi="1200" verticalDpi="1200" r:id="rId1"/>
  <headerFooter alignWithMargins="0">
    <oddHeader>&amp;CIRS Office of Safeguards SCSEM</oddHeader>
    <oddFooter>&amp;L&amp;F&amp;RPage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F503C0-95EF-4286-AE98-FF777117313C}">
  <sheetPr>
    <pageSetUpPr fitToPage="1"/>
  </sheetPr>
  <dimension ref="A1:D6"/>
  <sheetViews>
    <sheetView showGridLines="0" zoomScale="80" zoomScaleNormal="80" workbookViewId="0">
      <pane ySplit="1" topLeftCell="A2" activePane="bottomLeft" state="frozen"/>
      <selection pane="bottomLeft" activeCell="A4" sqref="A4:D6"/>
    </sheetView>
  </sheetViews>
  <sheetFormatPr defaultRowHeight="12.5" x14ac:dyDescent="0.25"/>
  <cols>
    <col min="1" max="1" width="8.81640625" customWidth="1"/>
    <col min="2" max="2" width="18.54296875" customWidth="1"/>
    <col min="3" max="3" width="103.453125" customWidth="1"/>
    <col min="4" max="4" width="22.453125" customWidth="1"/>
  </cols>
  <sheetData>
    <row r="1" spans="1:4" ht="13" x14ac:dyDescent="0.3">
      <c r="A1" s="6" t="s">
        <v>306</v>
      </c>
      <c r="B1" s="7"/>
      <c r="C1" s="7"/>
      <c r="D1" s="7"/>
    </row>
    <row r="2" spans="1:4" ht="12.65" customHeight="1" x14ac:dyDescent="0.25">
      <c r="A2" s="19" t="s">
        <v>307</v>
      </c>
      <c r="B2" s="19" t="s">
        <v>1401</v>
      </c>
      <c r="C2" s="19" t="s">
        <v>309</v>
      </c>
      <c r="D2" s="19" t="s">
        <v>1402</v>
      </c>
    </row>
    <row r="3" spans="1:4" ht="54.65" customHeight="1" x14ac:dyDescent="0.25">
      <c r="A3" s="2">
        <v>2.6</v>
      </c>
      <c r="B3" s="210" t="s">
        <v>44</v>
      </c>
      <c r="C3" s="71" t="s">
        <v>329</v>
      </c>
      <c r="D3" s="4">
        <v>44834</v>
      </c>
    </row>
    <row r="4" spans="1:4" x14ac:dyDescent="0.25">
      <c r="A4" s="2"/>
      <c r="B4" s="210"/>
      <c r="C4" s="71"/>
      <c r="D4" s="4"/>
    </row>
    <row r="5" spans="1:4" x14ac:dyDescent="0.25">
      <c r="A5" s="2"/>
      <c r="B5" s="210"/>
      <c r="C5" s="71"/>
      <c r="D5" s="4"/>
    </row>
    <row r="6" spans="1:4" x14ac:dyDescent="0.25">
      <c r="A6" s="2"/>
      <c r="B6" s="210"/>
      <c r="C6" s="71"/>
      <c r="D6" s="4"/>
    </row>
  </sheetData>
  <sheetProtection sort="0" autoFilter="0"/>
  <printOptions horizontalCentered="1"/>
  <pageMargins left="0.25" right="0.25" top="0.5" bottom="0.5" header="0.25" footer="0.25"/>
  <pageSetup orientation="landscape" horizontalDpi="1200" verticalDpi="1200" r:id="rId1"/>
  <headerFooter alignWithMargins="0">
    <oddHeader>&amp;CIRS Office of Safeguards SCSEM</oddHeader>
    <oddFooter>&amp;L&amp;F&amp;RPage &amp;P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dimension ref="A1:U548"/>
  <sheetViews>
    <sheetView zoomScale="80" zoomScaleNormal="80" workbookViewId="0">
      <pane ySplit="1" topLeftCell="A2" activePane="bottomLeft" state="frozen"/>
      <selection pane="bottomLeft" sqref="A1:D1048576"/>
    </sheetView>
  </sheetViews>
  <sheetFormatPr defaultColWidth="9.1796875" defaultRowHeight="12.5" x14ac:dyDescent="0.25"/>
  <cols>
    <col min="1" max="1" width="10.54296875" customWidth="1"/>
    <col min="2" max="2" width="69.54296875" customWidth="1"/>
    <col min="3" max="3" width="9.26953125" customWidth="1"/>
    <col min="4" max="4" width="38" customWidth="1"/>
    <col min="5" max="21" width="9.1796875" style="177"/>
    <col min="22" max="16384" width="9.1796875" style="178"/>
  </cols>
  <sheetData>
    <row r="1" spans="1:4" ht="14.5" x14ac:dyDescent="0.35">
      <c r="A1" s="197" t="s">
        <v>116</v>
      </c>
      <c r="B1" s="197" t="s">
        <v>330</v>
      </c>
      <c r="C1" s="197" t="s">
        <v>57</v>
      </c>
      <c r="D1" s="5">
        <v>45199</v>
      </c>
    </row>
    <row r="2" spans="1:4" ht="15.5" x14ac:dyDescent="0.35">
      <c r="A2" s="198" t="s">
        <v>331</v>
      </c>
      <c r="B2" s="198" t="s">
        <v>332</v>
      </c>
      <c r="C2" s="199">
        <v>6</v>
      </c>
    </row>
    <row r="3" spans="1:4" ht="15.5" x14ac:dyDescent="0.35">
      <c r="A3" s="198" t="s">
        <v>246</v>
      </c>
      <c r="B3" s="198" t="s">
        <v>333</v>
      </c>
      <c r="C3" s="199">
        <v>4</v>
      </c>
    </row>
    <row r="4" spans="1:4" ht="15.5" x14ac:dyDescent="0.35">
      <c r="A4" s="198" t="s">
        <v>334</v>
      </c>
      <c r="B4" s="198" t="s">
        <v>335</v>
      </c>
      <c r="C4" s="199">
        <v>1</v>
      </c>
    </row>
    <row r="5" spans="1:4" ht="15.5" x14ac:dyDescent="0.35">
      <c r="A5" s="198" t="s">
        <v>260</v>
      </c>
      <c r="B5" s="198" t="s">
        <v>336</v>
      </c>
      <c r="C5" s="199">
        <v>2</v>
      </c>
    </row>
    <row r="6" spans="1:4" ht="15.5" x14ac:dyDescent="0.35">
      <c r="A6" s="198" t="s">
        <v>337</v>
      </c>
      <c r="B6" s="198" t="s">
        <v>338</v>
      </c>
      <c r="C6" s="199">
        <v>2</v>
      </c>
    </row>
    <row r="7" spans="1:4" ht="15.5" x14ac:dyDescent="0.35">
      <c r="A7" s="198" t="s">
        <v>339</v>
      </c>
      <c r="B7" s="198" t="s">
        <v>340</v>
      </c>
      <c r="C7" s="199">
        <v>4</v>
      </c>
    </row>
    <row r="8" spans="1:4" ht="15.5" x14ac:dyDescent="0.35">
      <c r="A8" s="198" t="s">
        <v>341</v>
      </c>
      <c r="B8" s="198" t="s">
        <v>342</v>
      </c>
      <c r="C8" s="199">
        <v>2</v>
      </c>
    </row>
    <row r="9" spans="1:4" ht="15.5" x14ac:dyDescent="0.35">
      <c r="A9" s="198" t="s">
        <v>343</v>
      </c>
      <c r="B9" s="198" t="s">
        <v>344</v>
      </c>
      <c r="C9" s="199">
        <v>5</v>
      </c>
    </row>
    <row r="10" spans="1:4" ht="15.5" x14ac:dyDescent="0.35">
      <c r="A10" s="198" t="s">
        <v>345</v>
      </c>
      <c r="B10" s="198" t="s">
        <v>346</v>
      </c>
      <c r="C10" s="199">
        <v>5</v>
      </c>
    </row>
    <row r="11" spans="1:4" ht="15.5" x14ac:dyDescent="0.35">
      <c r="A11" s="198" t="s">
        <v>347</v>
      </c>
      <c r="B11" s="198" t="s">
        <v>348</v>
      </c>
      <c r="C11" s="199">
        <v>5</v>
      </c>
    </row>
    <row r="12" spans="1:4" ht="15.5" x14ac:dyDescent="0.35">
      <c r="A12" s="198" t="s">
        <v>299</v>
      </c>
      <c r="B12" s="198" t="s">
        <v>349</v>
      </c>
      <c r="C12" s="199">
        <v>2</v>
      </c>
    </row>
    <row r="13" spans="1:4" ht="15.5" x14ac:dyDescent="0.35">
      <c r="A13" s="198" t="s">
        <v>179</v>
      </c>
      <c r="B13" s="198" t="s">
        <v>350</v>
      </c>
      <c r="C13" s="199">
        <v>5</v>
      </c>
    </row>
    <row r="14" spans="1:4" ht="15.5" x14ac:dyDescent="0.35">
      <c r="A14" s="198" t="s">
        <v>351</v>
      </c>
      <c r="B14" s="198" t="s">
        <v>352</v>
      </c>
      <c r="C14" s="199">
        <v>4</v>
      </c>
    </row>
    <row r="15" spans="1:4" ht="15.5" x14ac:dyDescent="0.35">
      <c r="A15" s="198" t="s">
        <v>353</v>
      </c>
      <c r="B15" s="198" t="s">
        <v>354</v>
      </c>
      <c r="C15" s="199">
        <v>4</v>
      </c>
    </row>
    <row r="16" spans="1:4" ht="15.5" x14ac:dyDescent="0.35">
      <c r="A16" s="198" t="s">
        <v>355</v>
      </c>
      <c r="B16" s="198" t="s">
        <v>356</v>
      </c>
      <c r="C16" s="199">
        <v>1</v>
      </c>
    </row>
    <row r="17" spans="1:3" ht="15.5" x14ac:dyDescent="0.35">
      <c r="A17" s="198" t="s">
        <v>357</v>
      </c>
      <c r="B17" s="198" t="s">
        <v>358</v>
      </c>
      <c r="C17" s="199">
        <v>5</v>
      </c>
    </row>
    <row r="18" spans="1:3" ht="15.5" x14ac:dyDescent="0.35">
      <c r="A18" s="198" t="s">
        <v>359</v>
      </c>
      <c r="B18" s="198" t="s">
        <v>360</v>
      </c>
      <c r="C18" s="199">
        <v>8</v>
      </c>
    </row>
    <row r="19" spans="1:3" ht="15.5" x14ac:dyDescent="0.35">
      <c r="A19" s="198" t="s">
        <v>361</v>
      </c>
      <c r="B19" s="198" t="s">
        <v>362</v>
      </c>
      <c r="C19" s="199">
        <v>1</v>
      </c>
    </row>
    <row r="20" spans="1:3" ht="15.5" x14ac:dyDescent="0.35">
      <c r="A20" s="198" t="s">
        <v>363</v>
      </c>
      <c r="B20" s="198" t="s">
        <v>364</v>
      </c>
      <c r="C20" s="199">
        <v>8</v>
      </c>
    </row>
    <row r="21" spans="1:3" ht="15.5" x14ac:dyDescent="0.35">
      <c r="A21" s="198" t="s">
        <v>365</v>
      </c>
      <c r="B21" s="198" t="s">
        <v>366</v>
      </c>
      <c r="C21" s="199">
        <v>6</v>
      </c>
    </row>
    <row r="22" spans="1:3" ht="15.5" x14ac:dyDescent="0.35">
      <c r="A22" s="198" t="s">
        <v>367</v>
      </c>
      <c r="B22" s="198" t="s">
        <v>368</v>
      </c>
      <c r="C22" s="199">
        <v>7</v>
      </c>
    </row>
    <row r="23" spans="1:3" ht="15.5" x14ac:dyDescent="0.35">
      <c r="A23" s="198" t="s">
        <v>369</v>
      </c>
      <c r="B23" s="198" t="s">
        <v>370</v>
      </c>
      <c r="C23" s="199">
        <v>7</v>
      </c>
    </row>
    <row r="24" spans="1:3" ht="15.5" x14ac:dyDescent="0.35">
      <c r="A24" s="198" t="s">
        <v>371</v>
      </c>
      <c r="B24" s="198" t="s">
        <v>372</v>
      </c>
      <c r="C24" s="199">
        <v>7</v>
      </c>
    </row>
    <row r="25" spans="1:3" ht="15.5" x14ac:dyDescent="0.35">
      <c r="A25" s="198" t="s">
        <v>373</v>
      </c>
      <c r="B25" s="198" t="s">
        <v>374</v>
      </c>
      <c r="C25" s="199">
        <v>5</v>
      </c>
    </row>
    <row r="26" spans="1:3" ht="15.5" x14ac:dyDescent="0.35">
      <c r="A26" s="198" t="s">
        <v>375</v>
      </c>
      <c r="B26" s="198" t="s">
        <v>376</v>
      </c>
      <c r="C26" s="199">
        <v>5</v>
      </c>
    </row>
    <row r="27" spans="1:3" ht="15.5" x14ac:dyDescent="0.35">
      <c r="A27" s="198" t="s">
        <v>377</v>
      </c>
      <c r="B27" s="198" t="s">
        <v>378</v>
      </c>
      <c r="C27" s="199">
        <v>5</v>
      </c>
    </row>
    <row r="28" spans="1:3" ht="15.5" x14ac:dyDescent="0.35">
      <c r="A28" s="198" t="s">
        <v>379</v>
      </c>
      <c r="B28" s="198" t="s">
        <v>380</v>
      </c>
      <c r="C28" s="199">
        <v>6</v>
      </c>
    </row>
    <row r="29" spans="1:3" ht="15.5" x14ac:dyDescent="0.35">
      <c r="A29" s="198" t="s">
        <v>381</v>
      </c>
      <c r="B29" s="198" t="s">
        <v>382</v>
      </c>
      <c r="C29" s="199">
        <v>6</v>
      </c>
    </row>
    <row r="30" spans="1:3" ht="15.5" x14ac:dyDescent="0.35">
      <c r="A30" s="198" t="s">
        <v>383</v>
      </c>
      <c r="B30" s="198" t="s">
        <v>384</v>
      </c>
      <c r="C30" s="199">
        <v>4</v>
      </c>
    </row>
    <row r="31" spans="1:3" ht="15.5" x14ac:dyDescent="0.35">
      <c r="A31" s="198" t="s">
        <v>385</v>
      </c>
      <c r="B31" s="198" t="s">
        <v>386</v>
      </c>
      <c r="C31" s="199">
        <v>7</v>
      </c>
    </row>
    <row r="32" spans="1:3" ht="15.5" x14ac:dyDescent="0.35">
      <c r="A32" s="198" t="s">
        <v>387</v>
      </c>
      <c r="B32" s="198" t="s">
        <v>388</v>
      </c>
      <c r="C32" s="199">
        <v>5</v>
      </c>
    </row>
    <row r="33" spans="1:3" ht="15.5" x14ac:dyDescent="0.35">
      <c r="A33" s="198" t="s">
        <v>389</v>
      </c>
      <c r="B33" s="198" t="s">
        <v>390</v>
      </c>
      <c r="C33" s="199">
        <v>5</v>
      </c>
    </row>
    <row r="34" spans="1:3" ht="15.5" x14ac:dyDescent="0.35">
      <c r="A34" s="198" t="s">
        <v>391</v>
      </c>
      <c r="B34" s="198" t="s">
        <v>392</v>
      </c>
      <c r="C34" s="199">
        <v>8</v>
      </c>
    </row>
    <row r="35" spans="1:3" ht="15.5" x14ac:dyDescent="0.35">
      <c r="A35" s="198" t="s">
        <v>393</v>
      </c>
      <c r="B35" s="198" t="s">
        <v>394</v>
      </c>
      <c r="C35" s="199">
        <v>1</v>
      </c>
    </row>
    <row r="36" spans="1:3" ht="15.5" x14ac:dyDescent="0.35">
      <c r="A36" s="198" t="s">
        <v>395</v>
      </c>
      <c r="B36" s="198" t="s">
        <v>396</v>
      </c>
      <c r="C36" s="199">
        <v>5</v>
      </c>
    </row>
    <row r="37" spans="1:3" ht="15.5" x14ac:dyDescent="0.35">
      <c r="A37" s="198" t="s">
        <v>397</v>
      </c>
      <c r="B37" s="198" t="s">
        <v>398</v>
      </c>
      <c r="C37" s="199">
        <v>8</v>
      </c>
    </row>
    <row r="38" spans="1:3" ht="15.5" x14ac:dyDescent="0.35">
      <c r="A38" s="198" t="s">
        <v>399</v>
      </c>
      <c r="B38" s="198" t="s">
        <v>400</v>
      </c>
      <c r="C38" s="199">
        <v>5</v>
      </c>
    </row>
    <row r="39" spans="1:3" ht="15.5" x14ac:dyDescent="0.35">
      <c r="A39" s="198" t="s">
        <v>234</v>
      </c>
      <c r="B39" s="198" t="s">
        <v>401</v>
      </c>
      <c r="C39" s="199">
        <v>5</v>
      </c>
    </row>
    <row r="40" spans="1:3" ht="15.5" x14ac:dyDescent="0.35">
      <c r="A40" s="198" t="s">
        <v>402</v>
      </c>
      <c r="B40" s="198" t="s">
        <v>403</v>
      </c>
      <c r="C40" s="199">
        <v>2</v>
      </c>
    </row>
    <row r="41" spans="1:3" ht="15.5" x14ac:dyDescent="0.35">
      <c r="A41" s="198" t="s">
        <v>404</v>
      </c>
      <c r="B41" s="198" t="s">
        <v>405</v>
      </c>
      <c r="C41" s="199">
        <v>4</v>
      </c>
    </row>
    <row r="42" spans="1:3" ht="15.5" x14ac:dyDescent="0.35">
      <c r="A42" s="198" t="s">
        <v>406</v>
      </c>
      <c r="B42" s="198" t="s">
        <v>407</v>
      </c>
      <c r="C42" s="199">
        <v>5</v>
      </c>
    </row>
    <row r="43" spans="1:3" ht="15.5" x14ac:dyDescent="0.35">
      <c r="A43" s="198" t="s">
        <v>408</v>
      </c>
      <c r="B43" s="198" t="s">
        <v>409</v>
      </c>
      <c r="C43" s="199">
        <v>5</v>
      </c>
    </row>
    <row r="44" spans="1:3" ht="15.5" x14ac:dyDescent="0.35">
      <c r="A44" s="198" t="s">
        <v>410</v>
      </c>
      <c r="B44" s="198" t="s">
        <v>411</v>
      </c>
      <c r="C44" s="199">
        <v>6</v>
      </c>
    </row>
    <row r="45" spans="1:3" ht="15.5" x14ac:dyDescent="0.35">
      <c r="A45" s="198" t="s">
        <v>412</v>
      </c>
      <c r="B45" s="198" t="s">
        <v>413</v>
      </c>
      <c r="C45" s="199">
        <v>5</v>
      </c>
    </row>
    <row r="46" spans="1:3" ht="15.5" x14ac:dyDescent="0.35">
      <c r="A46" s="198" t="s">
        <v>414</v>
      </c>
      <c r="B46" s="198" t="s">
        <v>415</v>
      </c>
      <c r="C46" s="199">
        <v>4</v>
      </c>
    </row>
    <row r="47" spans="1:3" ht="15.5" x14ac:dyDescent="0.35">
      <c r="A47" s="198" t="s">
        <v>416</v>
      </c>
      <c r="B47" s="198" t="s">
        <v>417</v>
      </c>
      <c r="C47" s="199">
        <v>5</v>
      </c>
    </row>
    <row r="48" spans="1:3" ht="15.5" x14ac:dyDescent="0.35">
      <c r="A48" s="198" t="s">
        <v>418</v>
      </c>
      <c r="B48" s="198" t="s">
        <v>419</v>
      </c>
      <c r="C48" s="199">
        <v>6</v>
      </c>
    </row>
    <row r="49" spans="1:3" ht="15.5" x14ac:dyDescent="0.35">
      <c r="A49" s="198" t="s">
        <v>420</v>
      </c>
      <c r="B49" s="198" t="s">
        <v>421</v>
      </c>
      <c r="C49" s="199">
        <v>7</v>
      </c>
    </row>
    <row r="50" spans="1:3" ht="15.5" x14ac:dyDescent="0.35">
      <c r="A50" s="198" t="s">
        <v>422</v>
      </c>
      <c r="B50" s="198" t="s">
        <v>423</v>
      </c>
      <c r="C50" s="199">
        <v>3</v>
      </c>
    </row>
    <row r="51" spans="1:3" ht="15.5" x14ac:dyDescent="0.35">
      <c r="A51" s="198" t="s">
        <v>424</v>
      </c>
      <c r="B51" s="198" t="s">
        <v>425</v>
      </c>
      <c r="C51" s="199">
        <v>6</v>
      </c>
    </row>
    <row r="52" spans="1:3" ht="15.5" x14ac:dyDescent="0.35">
      <c r="A52" s="198" t="s">
        <v>426</v>
      </c>
      <c r="B52" s="198" t="s">
        <v>427</v>
      </c>
      <c r="C52" s="199">
        <v>4</v>
      </c>
    </row>
    <row r="53" spans="1:3" ht="15.5" x14ac:dyDescent="0.35">
      <c r="A53" s="198" t="s">
        <v>428</v>
      </c>
      <c r="B53" s="198" t="s">
        <v>429</v>
      </c>
      <c r="C53" s="199">
        <v>5</v>
      </c>
    </row>
    <row r="54" spans="1:3" ht="15.5" x14ac:dyDescent="0.35">
      <c r="A54" s="198" t="s">
        <v>430</v>
      </c>
      <c r="B54" s="198" t="s">
        <v>431</v>
      </c>
      <c r="C54" s="199">
        <v>2</v>
      </c>
    </row>
    <row r="55" spans="1:3" ht="15.5" x14ac:dyDescent="0.35">
      <c r="A55" s="198" t="s">
        <v>432</v>
      </c>
      <c r="B55" s="198" t="s">
        <v>433</v>
      </c>
      <c r="C55" s="199">
        <v>2</v>
      </c>
    </row>
    <row r="56" spans="1:3" ht="15.5" x14ac:dyDescent="0.35">
      <c r="A56" s="198" t="s">
        <v>434</v>
      </c>
      <c r="B56" s="198" t="s">
        <v>435</v>
      </c>
      <c r="C56" s="199">
        <v>5</v>
      </c>
    </row>
    <row r="57" spans="1:3" ht="15.5" x14ac:dyDescent="0.35">
      <c r="A57" s="198" t="s">
        <v>436</v>
      </c>
      <c r="B57" s="198" t="s">
        <v>437</v>
      </c>
      <c r="C57" s="199">
        <v>5</v>
      </c>
    </row>
    <row r="58" spans="1:3" ht="31" x14ac:dyDescent="0.35">
      <c r="A58" s="198" t="s">
        <v>438</v>
      </c>
      <c r="B58" s="198" t="s">
        <v>439</v>
      </c>
      <c r="C58" s="199">
        <v>5</v>
      </c>
    </row>
    <row r="59" spans="1:3" ht="15.5" x14ac:dyDescent="0.35">
      <c r="A59" s="198" t="s">
        <v>440</v>
      </c>
      <c r="B59" s="198" t="s">
        <v>441</v>
      </c>
      <c r="C59" s="199">
        <v>5</v>
      </c>
    </row>
    <row r="60" spans="1:3" ht="15.5" x14ac:dyDescent="0.35">
      <c r="A60" s="198" t="s">
        <v>442</v>
      </c>
      <c r="B60" s="198" t="s">
        <v>443</v>
      </c>
      <c r="C60" s="199">
        <v>3</v>
      </c>
    </row>
    <row r="61" spans="1:3" ht="15.5" x14ac:dyDescent="0.35">
      <c r="A61" s="198" t="s">
        <v>444</v>
      </c>
      <c r="B61" s="198" t="s">
        <v>445</v>
      </c>
      <c r="C61" s="199">
        <v>6</v>
      </c>
    </row>
    <row r="62" spans="1:3" ht="15.5" x14ac:dyDescent="0.35">
      <c r="A62" s="198" t="s">
        <v>446</v>
      </c>
      <c r="B62" s="198" t="s">
        <v>447</v>
      </c>
      <c r="C62" s="199">
        <v>3</v>
      </c>
    </row>
    <row r="63" spans="1:3" ht="15.5" x14ac:dyDescent="0.35">
      <c r="A63" s="198" t="s">
        <v>448</v>
      </c>
      <c r="B63" s="198" t="s">
        <v>449</v>
      </c>
      <c r="C63" s="199">
        <v>4</v>
      </c>
    </row>
    <row r="64" spans="1:3" ht="31" x14ac:dyDescent="0.35">
      <c r="A64" s="198" t="s">
        <v>450</v>
      </c>
      <c r="B64" s="198" t="s">
        <v>451</v>
      </c>
      <c r="C64" s="199">
        <v>3</v>
      </c>
    </row>
    <row r="65" spans="1:3" ht="15.5" x14ac:dyDescent="0.35">
      <c r="A65" s="198" t="s">
        <v>452</v>
      </c>
      <c r="B65" s="198" t="s">
        <v>453</v>
      </c>
      <c r="C65" s="199">
        <v>3</v>
      </c>
    </row>
    <row r="66" spans="1:3" ht="31" x14ac:dyDescent="0.35">
      <c r="A66" s="198" t="s">
        <v>454</v>
      </c>
      <c r="B66" s="198" t="s">
        <v>455</v>
      </c>
      <c r="C66" s="199">
        <v>6</v>
      </c>
    </row>
    <row r="67" spans="1:3" ht="15.5" x14ac:dyDescent="0.35">
      <c r="A67" s="198" t="s">
        <v>456</v>
      </c>
      <c r="B67" s="198" t="s">
        <v>457</v>
      </c>
      <c r="C67" s="199">
        <v>6</v>
      </c>
    </row>
    <row r="68" spans="1:3" ht="31" x14ac:dyDescent="0.35">
      <c r="A68" s="198" t="s">
        <v>458</v>
      </c>
      <c r="B68" s="198" t="s">
        <v>459</v>
      </c>
      <c r="C68" s="199">
        <v>5</v>
      </c>
    </row>
    <row r="69" spans="1:3" ht="15.5" x14ac:dyDescent="0.35">
      <c r="A69" s="198" t="s">
        <v>460</v>
      </c>
      <c r="B69" s="198" t="s">
        <v>461</v>
      </c>
      <c r="C69" s="199">
        <v>3</v>
      </c>
    </row>
    <row r="70" spans="1:3" ht="15.5" x14ac:dyDescent="0.35">
      <c r="A70" s="198" t="s">
        <v>462</v>
      </c>
      <c r="B70" s="198" t="s">
        <v>349</v>
      </c>
      <c r="C70" s="199">
        <v>2</v>
      </c>
    </row>
    <row r="71" spans="1:3" ht="15.5" x14ac:dyDescent="0.35">
      <c r="A71" s="198" t="s">
        <v>463</v>
      </c>
      <c r="B71" s="198" t="s">
        <v>464</v>
      </c>
      <c r="C71" s="199">
        <v>3</v>
      </c>
    </row>
    <row r="72" spans="1:3" ht="15.5" x14ac:dyDescent="0.35">
      <c r="A72" s="198" t="s">
        <v>465</v>
      </c>
      <c r="B72" s="198" t="s">
        <v>466</v>
      </c>
      <c r="C72" s="199">
        <v>3</v>
      </c>
    </row>
    <row r="73" spans="1:3" ht="15.5" x14ac:dyDescent="0.35">
      <c r="A73" s="198" t="s">
        <v>467</v>
      </c>
      <c r="B73" s="198" t="s">
        <v>468</v>
      </c>
      <c r="C73" s="199">
        <v>3</v>
      </c>
    </row>
    <row r="74" spans="1:3" ht="15.5" x14ac:dyDescent="0.35">
      <c r="A74" s="198" t="s">
        <v>469</v>
      </c>
      <c r="B74" s="198" t="s">
        <v>470</v>
      </c>
      <c r="C74" s="199">
        <v>5</v>
      </c>
    </row>
    <row r="75" spans="1:3" ht="15.5" x14ac:dyDescent="0.35">
      <c r="A75" s="198" t="s">
        <v>471</v>
      </c>
      <c r="B75" s="198" t="s">
        <v>472</v>
      </c>
      <c r="C75" s="199">
        <v>3</v>
      </c>
    </row>
    <row r="76" spans="1:3" ht="15.5" x14ac:dyDescent="0.35">
      <c r="A76" s="198" t="s">
        <v>473</v>
      </c>
      <c r="B76" s="198" t="s">
        <v>474</v>
      </c>
      <c r="C76" s="199">
        <v>6</v>
      </c>
    </row>
    <row r="77" spans="1:3" ht="15.5" x14ac:dyDescent="0.35">
      <c r="A77" s="198" t="s">
        <v>475</v>
      </c>
      <c r="B77" s="198" t="s">
        <v>476</v>
      </c>
      <c r="C77" s="199">
        <v>5</v>
      </c>
    </row>
    <row r="78" spans="1:3" ht="15.5" x14ac:dyDescent="0.35">
      <c r="A78" s="198" t="s">
        <v>477</v>
      </c>
      <c r="B78" s="198" t="s">
        <v>478</v>
      </c>
      <c r="C78" s="199">
        <v>4</v>
      </c>
    </row>
    <row r="79" spans="1:3" ht="15.5" x14ac:dyDescent="0.35">
      <c r="A79" s="198" t="s">
        <v>1343</v>
      </c>
      <c r="B79" s="198" t="s">
        <v>1344</v>
      </c>
      <c r="C79" s="199">
        <v>4</v>
      </c>
    </row>
    <row r="80" spans="1:3" ht="15.5" x14ac:dyDescent="0.35">
      <c r="A80" s="198" t="s">
        <v>1345</v>
      </c>
      <c r="B80" s="198" t="s">
        <v>1346</v>
      </c>
      <c r="C80" s="199">
        <v>4</v>
      </c>
    </row>
    <row r="81" spans="1:3" ht="15.5" x14ac:dyDescent="0.35">
      <c r="A81" s="198" t="s">
        <v>479</v>
      </c>
      <c r="B81" s="198" t="s">
        <v>480</v>
      </c>
      <c r="C81" s="199">
        <v>7</v>
      </c>
    </row>
    <row r="82" spans="1:3" ht="15.5" x14ac:dyDescent="0.35">
      <c r="A82" s="198" t="s">
        <v>481</v>
      </c>
      <c r="B82" s="198" t="s">
        <v>482</v>
      </c>
      <c r="C82" s="199">
        <v>6</v>
      </c>
    </row>
    <row r="83" spans="1:3" ht="15.5" x14ac:dyDescent="0.35">
      <c r="A83" s="198" t="s">
        <v>483</v>
      </c>
      <c r="B83" s="198" t="s">
        <v>484</v>
      </c>
      <c r="C83" s="199">
        <v>5</v>
      </c>
    </row>
    <row r="84" spans="1:3" ht="15.5" x14ac:dyDescent="0.35">
      <c r="A84" s="198" t="s">
        <v>485</v>
      </c>
      <c r="B84" s="198" t="s">
        <v>486</v>
      </c>
      <c r="C84" s="199">
        <v>3</v>
      </c>
    </row>
    <row r="85" spans="1:3" ht="15.5" x14ac:dyDescent="0.35">
      <c r="A85" s="198" t="s">
        <v>487</v>
      </c>
      <c r="B85" s="198" t="s">
        <v>488</v>
      </c>
      <c r="C85" s="199">
        <v>5</v>
      </c>
    </row>
    <row r="86" spans="1:3" ht="15.5" x14ac:dyDescent="0.35">
      <c r="A86" s="198" t="s">
        <v>489</v>
      </c>
      <c r="B86" s="198" t="s">
        <v>490</v>
      </c>
      <c r="C86" s="199">
        <v>4</v>
      </c>
    </row>
    <row r="87" spans="1:3" ht="15.5" x14ac:dyDescent="0.35">
      <c r="A87" s="198" t="s">
        <v>491</v>
      </c>
      <c r="B87" s="198" t="s">
        <v>492</v>
      </c>
      <c r="C87" s="199">
        <v>2</v>
      </c>
    </row>
    <row r="88" spans="1:3" ht="15.5" x14ac:dyDescent="0.35">
      <c r="A88" s="198" t="s">
        <v>493</v>
      </c>
      <c r="B88" s="198" t="s">
        <v>494</v>
      </c>
      <c r="C88" s="199">
        <v>4</v>
      </c>
    </row>
    <row r="89" spans="1:3" ht="15.5" x14ac:dyDescent="0.35">
      <c r="A89" s="198" t="s">
        <v>495</v>
      </c>
      <c r="B89" s="198" t="s">
        <v>496</v>
      </c>
      <c r="C89" s="199">
        <v>4</v>
      </c>
    </row>
    <row r="90" spans="1:3" ht="15.5" x14ac:dyDescent="0.35">
      <c r="A90" s="198" t="s">
        <v>497</v>
      </c>
      <c r="B90" s="198" t="s">
        <v>498</v>
      </c>
      <c r="C90" s="199">
        <v>4</v>
      </c>
    </row>
    <row r="91" spans="1:3" ht="15.5" x14ac:dyDescent="0.35">
      <c r="A91" s="198" t="s">
        <v>499</v>
      </c>
      <c r="B91" s="198" t="s">
        <v>349</v>
      </c>
      <c r="C91" s="199">
        <v>2</v>
      </c>
    </row>
    <row r="92" spans="1:3" ht="15.5" x14ac:dyDescent="0.35">
      <c r="A92" s="198" t="s">
        <v>500</v>
      </c>
      <c r="B92" s="198" t="s">
        <v>501</v>
      </c>
      <c r="C92" s="199">
        <v>3</v>
      </c>
    </row>
    <row r="93" spans="1:3" ht="15.5" x14ac:dyDescent="0.35">
      <c r="A93" s="198" t="s">
        <v>502</v>
      </c>
      <c r="B93" s="198" t="s">
        <v>503</v>
      </c>
      <c r="C93" s="199">
        <v>6</v>
      </c>
    </row>
    <row r="94" spans="1:3" ht="15.5" x14ac:dyDescent="0.35">
      <c r="A94" s="198" t="s">
        <v>504</v>
      </c>
      <c r="B94" s="198" t="s">
        <v>505</v>
      </c>
      <c r="C94" s="199">
        <v>3</v>
      </c>
    </row>
    <row r="95" spans="1:3" ht="15.5" x14ac:dyDescent="0.35">
      <c r="A95" s="198" t="s">
        <v>506</v>
      </c>
      <c r="B95" s="198" t="s">
        <v>507</v>
      </c>
      <c r="C95" s="199">
        <v>6</v>
      </c>
    </row>
    <row r="96" spans="1:3" ht="15.5" x14ac:dyDescent="0.35">
      <c r="A96" s="198" t="s">
        <v>508</v>
      </c>
      <c r="B96" s="198" t="s">
        <v>509</v>
      </c>
      <c r="C96" s="199">
        <v>5</v>
      </c>
    </row>
    <row r="97" spans="1:3" ht="15.5" x14ac:dyDescent="0.35">
      <c r="A97" s="198" t="s">
        <v>510</v>
      </c>
      <c r="B97" s="198" t="s">
        <v>511</v>
      </c>
      <c r="C97" s="199">
        <v>5</v>
      </c>
    </row>
    <row r="98" spans="1:3" ht="15.5" x14ac:dyDescent="0.35">
      <c r="A98" s="198" t="s">
        <v>512</v>
      </c>
      <c r="B98" s="198" t="s">
        <v>513</v>
      </c>
      <c r="C98" s="199">
        <v>5</v>
      </c>
    </row>
    <row r="99" spans="1:3" ht="15.5" x14ac:dyDescent="0.35">
      <c r="A99" s="198" t="s">
        <v>514</v>
      </c>
      <c r="B99" s="198" t="s">
        <v>515</v>
      </c>
      <c r="C99" s="199">
        <v>3</v>
      </c>
    </row>
    <row r="100" spans="1:3" ht="15.5" x14ac:dyDescent="0.35">
      <c r="A100" s="198" t="s">
        <v>516</v>
      </c>
      <c r="B100" s="198" t="s">
        <v>517</v>
      </c>
      <c r="C100" s="199">
        <v>5</v>
      </c>
    </row>
    <row r="101" spans="1:3" ht="15.5" x14ac:dyDescent="0.35">
      <c r="A101" s="198" t="s">
        <v>518</v>
      </c>
      <c r="B101" s="198" t="s">
        <v>519</v>
      </c>
      <c r="C101" s="199">
        <v>2</v>
      </c>
    </row>
    <row r="102" spans="1:3" ht="15.5" x14ac:dyDescent="0.35">
      <c r="A102" s="198" t="s">
        <v>520</v>
      </c>
      <c r="B102" s="198" t="s">
        <v>521</v>
      </c>
      <c r="C102" s="199">
        <v>5</v>
      </c>
    </row>
    <row r="103" spans="1:3" ht="15.5" x14ac:dyDescent="0.35">
      <c r="A103" s="198" t="s">
        <v>522</v>
      </c>
      <c r="B103" s="198" t="s">
        <v>523</v>
      </c>
      <c r="C103" s="199">
        <v>4</v>
      </c>
    </row>
    <row r="104" spans="1:3" ht="15.5" x14ac:dyDescent="0.35">
      <c r="A104" s="198" t="s">
        <v>524</v>
      </c>
      <c r="B104" s="198" t="s">
        <v>525</v>
      </c>
      <c r="C104" s="199">
        <v>2</v>
      </c>
    </row>
    <row r="105" spans="1:3" ht="15.5" x14ac:dyDescent="0.35">
      <c r="A105" s="198" t="s">
        <v>526</v>
      </c>
      <c r="B105" s="198" t="s">
        <v>527</v>
      </c>
      <c r="C105" s="199">
        <v>2</v>
      </c>
    </row>
    <row r="106" spans="1:3" ht="15.5" x14ac:dyDescent="0.35">
      <c r="A106" s="198" t="s">
        <v>528</v>
      </c>
      <c r="B106" s="198" t="s">
        <v>529</v>
      </c>
      <c r="C106" s="199">
        <v>4</v>
      </c>
    </row>
    <row r="107" spans="1:3" ht="31" x14ac:dyDescent="0.35">
      <c r="A107" s="198" t="s">
        <v>530</v>
      </c>
      <c r="B107" s="198" t="s">
        <v>531</v>
      </c>
      <c r="C107" s="199">
        <v>5</v>
      </c>
    </row>
    <row r="108" spans="1:3" ht="15.5" x14ac:dyDescent="0.35">
      <c r="A108" s="198" t="s">
        <v>532</v>
      </c>
      <c r="B108" s="198" t="s">
        <v>533</v>
      </c>
      <c r="C108" s="199">
        <v>4</v>
      </c>
    </row>
    <row r="109" spans="1:3" ht="15.5" x14ac:dyDescent="0.35">
      <c r="A109" s="198" t="s">
        <v>534</v>
      </c>
      <c r="B109" s="198" t="s">
        <v>535</v>
      </c>
      <c r="C109" s="199">
        <v>4</v>
      </c>
    </row>
    <row r="110" spans="1:3" ht="15.5" x14ac:dyDescent="0.35">
      <c r="A110" s="198" t="s">
        <v>536</v>
      </c>
      <c r="B110" s="198" t="s">
        <v>349</v>
      </c>
      <c r="C110" s="199">
        <v>2</v>
      </c>
    </row>
    <row r="111" spans="1:3" ht="15.5" x14ac:dyDescent="0.35">
      <c r="A111" s="198" t="s">
        <v>537</v>
      </c>
      <c r="B111" s="198" t="s">
        <v>538</v>
      </c>
      <c r="C111" s="199">
        <v>4</v>
      </c>
    </row>
    <row r="112" spans="1:3" ht="15.5" x14ac:dyDescent="0.35">
      <c r="A112" s="198" t="s">
        <v>539</v>
      </c>
      <c r="B112" s="198" t="s">
        <v>540</v>
      </c>
      <c r="C112" s="199">
        <v>5</v>
      </c>
    </row>
    <row r="113" spans="1:3" ht="15.5" x14ac:dyDescent="0.35">
      <c r="A113" s="198" t="s">
        <v>541</v>
      </c>
      <c r="B113" s="198" t="s">
        <v>542</v>
      </c>
      <c r="C113" s="199">
        <v>2</v>
      </c>
    </row>
    <row r="114" spans="1:3" ht="15.5" x14ac:dyDescent="0.35">
      <c r="A114" s="198" t="s">
        <v>543</v>
      </c>
      <c r="B114" s="198" t="s">
        <v>544</v>
      </c>
      <c r="C114" s="199">
        <v>5</v>
      </c>
    </row>
    <row r="115" spans="1:3" ht="15.5" x14ac:dyDescent="0.35">
      <c r="A115" s="198" t="s">
        <v>545</v>
      </c>
      <c r="B115" s="198" t="s">
        <v>546</v>
      </c>
      <c r="C115" s="199">
        <v>6</v>
      </c>
    </row>
    <row r="116" spans="1:3" ht="15.5" x14ac:dyDescent="0.35">
      <c r="A116" s="198" t="s">
        <v>547</v>
      </c>
      <c r="B116" s="198" t="s">
        <v>548</v>
      </c>
      <c r="C116" s="199">
        <v>4</v>
      </c>
    </row>
    <row r="117" spans="1:3" ht="15.5" x14ac:dyDescent="0.35">
      <c r="A117" s="198" t="s">
        <v>549</v>
      </c>
      <c r="B117" s="198" t="s">
        <v>550</v>
      </c>
      <c r="C117" s="199">
        <v>5</v>
      </c>
    </row>
    <row r="118" spans="1:3" ht="15.5" x14ac:dyDescent="0.35">
      <c r="A118" s="198" t="s">
        <v>551</v>
      </c>
      <c r="B118" s="198" t="s">
        <v>552</v>
      </c>
      <c r="C118" s="199">
        <v>4</v>
      </c>
    </row>
    <row r="119" spans="1:3" ht="15.5" x14ac:dyDescent="0.35">
      <c r="A119" s="198" t="s">
        <v>553</v>
      </c>
      <c r="B119" s="198" t="s">
        <v>554</v>
      </c>
      <c r="C119" s="199">
        <v>2</v>
      </c>
    </row>
    <row r="120" spans="1:3" ht="15.5" x14ac:dyDescent="0.35">
      <c r="A120" s="198" t="s">
        <v>555</v>
      </c>
      <c r="B120" s="198" t="s">
        <v>556</v>
      </c>
      <c r="C120" s="199">
        <v>2</v>
      </c>
    </row>
    <row r="121" spans="1:3" ht="15.5" x14ac:dyDescent="0.35">
      <c r="A121" s="198" t="s">
        <v>557</v>
      </c>
      <c r="B121" s="198" t="s">
        <v>558</v>
      </c>
      <c r="C121" s="199">
        <v>3</v>
      </c>
    </row>
    <row r="122" spans="1:3" ht="15.5" x14ac:dyDescent="0.35">
      <c r="A122" s="198" t="s">
        <v>559</v>
      </c>
      <c r="B122" s="198" t="s">
        <v>560</v>
      </c>
      <c r="C122" s="199">
        <v>3</v>
      </c>
    </row>
    <row r="123" spans="1:3" ht="15.5" x14ac:dyDescent="0.35">
      <c r="A123" s="198" t="s">
        <v>561</v>
      </c>
      <c r="B123" s="198" t="s">
        <v>562</v>
      </c>
      <c r="C123" s="199">
        <v>5</v>
      </c>
    </row>
    <row r="124" spans="1:3" ht="15.5" x14ac:dyDescent="0.35">
      <c r="A124" s="198" t="s">
        <v>563</v>
      </c>
      <c r="B124" s="198" t="s">
        <v>564</v>
      </c>
      <c r="C124" s="199">
        <v>4</v>
      </c>
    </row>
    <row r="125" spans="1:3" ht="15.5" x14ac:dyDescent="0.35">
      <c r="A125" s="198" t="s">
        <v>565</v>
      </c>
      <c r="B125" s="198" t="s">
        <v>566</v>
      </c>
      <c r="C125" s="199">
        <v>6</v>
      </c>
    </row>
    <row r="126" spans="1:3" ht="15.5" x14ac:dyDescent="0.35">
      <c r="A126" s="198" t="s">
        <v>567</v>
      </c>
      <c r="B126" s="198" t="s">
        <v>568</v>
      </c>
      <c r="C126" s="199">
        <v>6</v>
      </c>
    </row>
    <row r="127" spans="1:3" ht="15.5" x14ac:dyDescent="0.35">
      <c r="A127" s="198" t="s">
        <v>569</v>
      </c>
      <c r="B127" s="198" t="s">
        <v>570</v>
      </c>
      <c r="C127" s="199">
        <v>6</v>
      </c>
    </row>
    <row r="128" spans="1:3" ht="31" x14ac:dyDescent="0.35">
      <c r="A128" s="198" t="s">
        <v>571</v>
      </c>
      <c r="B128" s="198" t="s">
        <v>572</v>
      </c>
      <c r="C128" s="199">
        <v>5</v>
      </c>
    </row>
    <row r="129" spans="1:3" ht="15.5" x14ac:dyDescent="0.35">
      <c r="A129" s="198" t="s">
        <v>573</v>
      </c>
      <c r="B129" s="198" t="s">
        <v>574</v>
      </c>
      <c r="C129" s="199">
        <v>5</v>
      </c>
    </row>
    <row r="130" spans="1:3" ht="15.5" x14ac:dyDescent="0.35">
      <c r="A130" s="198" t="s">
        <v>575</v>
      </c>
      <c r="B130" s="198" t="s">
        <v>576</v>
      </c>
      <c r="C130" s="199">
        <v>3</v>
      </c>
    </row>
    <row r="131" spans="1:3" ht="15.5" x14ac:dyDescent="0.35">
      <c r="A131" s="198" t="s">
        <v>577</v>
      </c>
      <c r="B131" s="198" t="s">
        <v>578</v>
      </c>
      <c r="C131" s="199">
        <v>5</v>
      </c>
    </row>
    <row r="132" spans="1:3" ht="15.5" x14ac:dyDescent="0.35">
      <c r="A132" s="198" t="s">
        <v>579</v>
      </c>
      <c r="B132" s="198" t="s">
        <v>349</v>
      </c>
      <c r="C132" s="199">
        <v>2</v>
      </c>
    </row>
    <row r="133" spans="1:3" ht="15.5" x14ac:dyDescent="0.35">
      <c r="A133" s="198" t="s">
        <v>580</v>
      </c>
      <c r="B133" s="198" t="s">
        <v>581</v>
      </c>
      <c r="C133" s="199">
        <v>4</v>
      </c>
    </row>
    <row r="134" spans="1:3" ht="15.5" x14ac:dyDescent="0.35">
      <c r="A134" s="198" t="s">
        <v>582</v>
      </c>
      <c r="B134" s="198" t="s">
        <v>583</v>
      </c>
      <c r="C134" s="199">
        <v>1</v>
      </c>
    </row>
    <row r="135" spans="1:3" ht="15.5" x14ac:dyDescent="0.35">
      <c r="A135" s="198" t="s">
        <v>584</v>
      </c>
      <c r="B135" s="198" t="s">
        <v>585</v>
      </c>
      <c r="C135" s="199">
        <v>6</v>
      </c>
    </row>
    <row r="136" spans="1:3" ht="15.5" x14ac:dyDescent="0.35">
      <c r="A136" s="198" t="s">
        <v>586</v>
      </c>
      <c r="B136" s="198" t="s">
        <v>587</v>
      </c>
      <c r="C136" s="199">
        <v>5</v>
      </c>
    </row>
    <row r="137" spans="1:3" ht="15.5" x14ac:dyDescent="0.35">
      <c r="A137" s="198" t="s">
        <v>588</v>
      </c>
      <c r="B137" s="198" t="s">
        <v>589</v>
      </c>
      <c r="C137" s="199">
        <v>3</v>
      </c>
    </row>
    <row r="138" spans="1:3" ht="15.5" x14ac:dyDescent="0.35">
      <c r="A138" s="198" t="s">
        <v>590</v>
      </c>
      <c r="B138" s="198" t="s">
        <v>591</v>
      </c>
      <c r="C138" s="199">
        <v>3</v>
      </c>
    </row>
    <row r="139" spans="1:3" ht="15.5" x14ac:dyDescent="0.35">
      <c r="A139" s="198" t="s">
        <v>592</v>
      </c>
      <c r="B139" s="198" t="s">
        <v>593</v>
      </c>
      <c r="C139" s="199">
        <v>4</v>
      </c>
    </row>
    <row r="140" spans="1:3" ht="15.5" x14ac:dyDescent="0.35">
      <c r="A140" s="198" t="s">
        <v>594</v>
      </c>
      <c r="B140" s="198" t="s">
        <v>595</v>
      </c>
      <c r="C140" s="199">
        <v>4</v>
      </c>
    </row>
    <row r="141" spans="1:3" ht="15.5" x14ac:dyDescent="0.35">
      <c r="A141" s="198" t="s">
        <v>596</v>
      </c>
      <c r="B141" s="198" t="s">
        <v>597</v>
      </c>
      <c r="C141" s="199">
        <v>6</v>
      </c>
    </row>
    <row r="142" spans="1:3" ht="15.5" x14ac:dyDescent="0.35">
      <c r="A142" s="198" t="s">
        <v>598</v>
      </c>
      <c r="B142" s="198" t="s">
        <v>599</v>
      </c>
      <c r="C142" s="199">
        <v>3</v>
      </c>
    </row>
    <row r="143" spans="1:3" ht="15.5" x14ac:dyDescent="0.35">
      <c r="A143" s="198" t="s">
        <v>600</v>
      </c>
      <c r="B143" s="198" t="s">
        <v>601</v>
      </c>
      <c r="C143" s="199">
        <v>5</v>
      </c>
    </row>
    <row r="144" spans="1:3" ht="15.5" x14ac:dyDescent="0.35">
      <c r="A144" s="198" t="s">
        <v>602</v>
      </c>
      <c r="B144" s="198" t="s">
        <v>603</v>
      </c>
      <c r="C144" s="199">
        <v>6</v>
      </c>
    </row>
    <row r="145" spans="1:3" ht="15.5" x14ac:dyDescent="0.35">
      <c r="A145" s="198" t="s">
        <v>604</v>
      </c>
      <c r="B145" s="198" t="s">
        <v>605</v>
      </c>
      <c r="C145" s="199">
        <v>4</v>
      </c>
    </row>
    <row r="146" spans="1:3" ht="15.5" x14ac:dyDescent="0.35">
      <c r="A146" s="198" t="s">
        <v>606</v>
      </c>
      <c r="B146" s="198" t="s">
        <v>607</v>
      </c>
      <c r="C146" s="199">
        <v>5</v>
      </c>
    </row>
    <row r="147" spans="1:3" ht="15.5" x14ac:dyDescent="0.35">
      <c r="A147" s="198" t="s">
        <v>608</v>
      </c>
      <c r="B147" s="198" t="s">
        <v>609</v>
      </c>
      <c r="C147" s="199">
        <v>4</v>
      </c>
    </row>
    <row r="148" spans="1:3" ht="15.5" x14ac:dyDescent="0.35">
      <c r="A148" s="198" t="s">
        <v>610</v>
      </c>
      <c r="B148" s="198" t="s">
        <v>611</v>
      </c>
      <c r="C148" s="199">
        <v>4</v>
      </c>
    </row>
    <row r="149" spans="1:3" ht="15.5" x14ac:dyDescent="0.35">
      <c r="A149" s="198" t="s">
        <v>612</v>
      </c>
      <c r="B149" s="198" t="s">
        <v>613</v>
      </c>
      <c r="C149" s="199">
        <v>4</v>
      </c>
    </row>
    <row r="150" spans="1:3" ht="15.5" x14ac:dyDescent="0.35">
      <c r="A150" s="198" t="s">
        <v>614</v>
      </c>
      <c r="B150" s="198" t="s">
        <v>615</v>
      </c>
      <c r="C150" s="199">
        <v>5</v>
      </c>
    </row>
    <row r="151" spans="1:3" ht="15.5" x14ac:dyDescent="0.35">
      <c r="A151" s="198" t="s">
        <v>616</v>
      </c>
      <c r="B151" s="198" t="s">
        <v>617</v>
      </c>
      <c r="C151" s="199">
        <v>6</v>
      </c>
    </row>
    <row r="152" spans="1:3" ht="31" x14ac:dyDescent="0.35">
      <c r="A152" s="198" t="s">
        <v>618</v>
      </c>
      <c r="B152" s="198" t="s">
        <v>619</v>
      </c>
      <c r="C152" s="199">
        <v>5</v>
      </c>
    </row>
    <row r="153" spans="1:3" ht="15.5" x14ac:dyDescent="0.35">
      <c r="A153" s="198" t="s">
        <v>620</v>
      </c>
      <c r="B153" s="198" t="s">
        <v>621</v>
      </c>
      <c r="C153" s="199">
        <v>7</v>
      </c>
    </row>
    <row r="154" spans="1:3" ht="15.5" x14ac:dyDescent="0.35">
      <c r="A154" s="198" t="s">
        <v>622</v>
      </c>
      <c r="B154" s="198" t="s">
        <v>623</v>
      </c>
      <c r="C154" s="199">
        <v>6</v>
      </c>
    </row>
    <row r="155" spans="1:3" ht="15.5" x14ac:dyDescent="0.35">
      <c r="A155" s="198" t="s">
        <v>624</v>
      </c>
      <c r="B155" s="198" t="s">
        <v>625</v>
      </c>
      <c r="C155" s="199">
        <v>1</v>
      </c>
    </row>
    <row r="156" spans="1:3" ht="15.5" x14ac:dyDescent="0.35">
      <c r="A156" s="198" t="s">
        <v>626</v>
      </c>
      <c r="B156" s="198" t="s">
        <v>627</v>
      </c>
      <c r="C156" s="199">
        <v>6</v>
      </c>
    </row>
    <row r="157" spans="1:3" ht="31" x14ac:dyDescent="0.35">
      <c r="A157" s="198" t="s">
        <v>628</v>
      </c>
      <c r="B157" s="198" t="s">
        <v>629</v>
      </c>
      <c r="C157" s="199">
        <v>6</v>
      </c>
    </row>
    <row r="158" spans="1:3" ht="31" x14ac:dyDescent="0.35">
      <c r="A158" s="198" t="s">
        <v>630</v>
      </c>
      <c r="B158" s="198" t="s">
        <v>631</v>
      </c>
      <c r="C158" s="199">
        <v>6</v>
      </c>
    </row>
    <row r="159" spans="1:3" ht="15.5" x14ac:dyDescent="0.35">
      <c r="A159" s="198" t="s">
        <v>632</v>
      </c>
      <c r="B159" s="198" t="s">
        <v>633</v>
      </c>
      <c r="C159" s="199">
        <v>4</v>
      </c>
    </row>
    <row r="160" spans="1:3" ht="15.5" x14ac:dyDescent="0.35">
      <c r="A160" s="198" t="s">
        <v>634</v>
      </c>
      <c r="B160" s="198" t="s">
        <v>635</v>
      </c>
      <c r="C160" s="199">
        <v>6</v>
      </c>
    </row>
    <row r="161" spans="1:3" ht="15.5" x14ac:dyDescent="0.35">
      <c r="A161" s="198" t="s">
        <v>636</v>
      </c>
      <c r="B161" s="198" t="s">
        <v>637</v>
      </c>
      <c r="C161" s="199">
        <v>3</v>
      </c>
    </row>
    <row r="162" spans="1:3" ht="15.5" x14ac:dyDescent="0.35">
      <c r="A162" s="198" t="s">
        <v>638</v>
      </c>
      <c r="B162" s="198" t="s">
        <v>639</v>
      </c>
      <c r="C162" s="199">
        <v>4</v>
      </c>
    </row>
    <row r="163" spans="1:3" ht="15.5" x14ac:dyDescent="0.35">
      <c r="A163" s="198" t="s">
        <v>640</v>
      </c>
      <c r="B163" s="198" t="s">
        <v>641</v>
      </c>
      <c r="C163" s="199">
        <v>5</v>
      </c>
    </row>
    <row r="164" spans="1:3" ht="31" x14ac:dyDescent="0.35">
      <c r="A164" s="198" t="s">
        <v>642</v>
      </c>
      <c r="B164" s="198" t="s">
        <v>643</v>
      </c>
      <c r="C164" s="199">
        <v>3</v>
      </c>
    </row>
    <row r="165" spans="1:3" ht="15.5" x14ac:dyDescent="0.35">
      <c r="A165" s="198" t="s">
        <v>644</v>
      </c>
      <c r="B165" s="198" t="s">
        <v>645</v>
      </c>
      <c r="C165" s="199">
        <v>5</v>
      </c>
    </row>
    <row r="166" spans="1:3" ht="15.5" x14ac:dyDescent="0.35">
      <c r="A166" s="198" t="s">
        <v>646</v>
      </c>
      <c r="B166" s="198" t="s">
        <v>647</v>
      </c>
      <c r="C166" s="199">
        <v>5</v>
      </c>
    </row>
    <row r="167" spans="1:3" ht="15.5" x14ac:dyDescent="0.35">
      <c r="A167" s="198" t="s">
        <v>648</v>
      </c>
      <c r="B167" s="198" t="s">
        <v>649</v>
      </c>
      <c r="C167" s="199">
        <v>5</v>
      </c>
    </row>
    <row r="168" spans="1:3" ht="15.5" x14ac:dyDescent="0.35">
      <c r="A168" s="198" t="s">
        <v>650</v>
      </c>
      <c r="B168" s="198" t="s">
        <v>651</v>
      </c>
      <c r="C168" s="199">
        <v>5</v>
      </c>
    </row>
    <row r="169" spans="1:3" ht="15.5" x14ac:dyDescent="0.35">
      <c r="A169" s="198" t="s">
        <v>652</v>
      </c>
      <c r="B169" s="198" t="s">
        <v>653</v>
      </c>
      <c r="C169" s="199">
        <v>5</v>
      </c>
    </row>
    <row r="170" spans="1:3" ht="15.5" x14ac:dyDescent="0.35">
      <c r="A170" s="198" t="s">
        <v>654</v>
      </c>
      <c r="B170" s="198" t="s">
        <v>655</v>
      </c>
      <c r="C170" s="199">
        <v>5</v>
      </c>
    </row>
    <row r="171" spans="1:3" ht="15.5" x14ac:dyDescent="0.35">
      <c r="A171" s="198" t="s">
        <v>656</v>
      </c>
      <c r="B171" s="198" t="s">
        <v>657</v>
      </c>
      <c r="C171" s="199">
        <v>6</v>
      </c>
    </row>
    <row r="172" spans="1:3" ht="15.5" x14ac:dyDescent="0.35">
      <c r="A172" s="198" t="s">
        <v>658</v>
      </c>
      <c r="B172" s="198" t="s">
        <v>659</v>
      </c>
      <c r="C172" s="199">
        <v>4</v>
      </c>
    </row>
    <row r="173" spans="1:3" ht="15.5" x14ac:dyDescent="0.35">
      <c r="A173" s="198" t="s">
        <v>660</v>
      </c>
      <c r="B173" s="198" t="s">
        <v>661</v>
      </c>
      <c r="C173" s="199">
        <v>3</v>
      </c>
    </row>
    <row r="174" spans="1:3" ht="15.5" x14ac:dyDescent="0.35">
      <c r="A174" s="198" t="s">
        <v>1347</v>
      </c>
      <c r="B174" s="198" t="s">
        <v>1348</v>
      </c>
      <c r="C174" s="199">
        <v>4</v>
      </c>
    </row>
    <row r="175" spans="1:3" ht="15.5" x14ac:dyDescent="0.35">
      <c r="A175" s="198" t="s">
        <v>662</v>
      </c>
      <c r="B175" s="198" t="s">
        <v>663</v>
      </c>
      <c r="C175" s="199">
        <v>6</v>
      </c>
    </row>
    <row r="176" spans="1:3" ht="31" x14ac:dyDescent="0.35">
      <c r="A176" s="198" t="s">
        <v>664</v>
      </c>
      <c r="B176" s="198" t="s">
        <v>665</v>
      </c>
      <c r="C176" s="199">
        <v>5</v>
      </c>
    </row>
    <row r="177" spans="1:3" ht="15.5" x14ac:dyDescent="0.35">
      <c r="A177" s="198" t="s">
        <v>666</v>
      </c>
      <c r="B177" s="198" t="s">
        <v>667</v>
      </c>
      <c r="C177" s="199">
        <v>3</v>
      </c>
    </row>
    <row r="178" spans="1:3" ht="15.5" x14ac:dyDescent="0.35">
      <c r="A178" s="198" t="s">
        <v>668</v>
      </c>
      <c r="B178" s="198" t="s">
        <v>669</v>
      </c>
      <c r="C178" s="199">
        <v>5</v>
      </c>
    </row>
    <row r="179" spans="1:3" ht="15.5" x14ac:dyDescent="0.35">
      <c r="A179" s="198" t="s">
        <v>670</v>
      </c>
      <c r="B179" s="198" t="s">
        <v>671</v>
      </c>
      <c r="C179" s="199">
        <v>5</v>
      </c>
    </row>
    <row r="180" spans="1:3" ht="15.5" x14ac:dyDescent="0.35">
      <c r="A180" s="198" t="s">
        <v>672</v>
      </c>
      <c r="B180" s="198" t="s">
        <v>673</v>
      </c>
      <c r="C180" s="199">
        <v>4</v>
      </c>
    </row>
    <row r="181" spans="1:3" ht="15.5" x14ac:dyDescent="0.35">
      <c r="A181" s="198" t="s">
        <v>674</v>
      </c>
      <c r="B181" s="198" t="s">
        <v>349</v>
      </c>
      <c r="C181" s="199">
        <v>2</v>
      </c>
    </row>
    <row r="182" spans="1:3" ht="15.5" x14ac:dyDescent="0.35">
      <c r="A182" s="198" t="s">
        <v>675</v>
      </c>
      <c r="B182" s="198" t="s">
        <v>676</v>
      </c>
      <c r="C182" s="199">
        <v>3</v>
      </c>
    </row>
    <row r="183" spans="1:3" ht="15.5" x14ac:dyDescent="0.35">
      <c r="A183" s="198" t="s">
        <v>677</v>
      </c>
      <c r="B183" s="198" t="s">
        <v>678</v>
      </c>
      <c r="C183" s="199">
        <v>3</v>
      </c>
    </row>
    <row r="184" spans="1:3" ht="15.5" x14ac:dyDescent="0.35">
      <c r="A184" s="198" t="s">
        <v>679</v>
      </c>
      <c r="B184" s="198" t="s">
        <v>680</v>
      </c>
      <c r="C184" s="199">
        <v>5</v>
      </c>
    </row>
    <row r="185" spans="1:3" ht="15.5" x14ac:dyDescent="0.35">
      <c r="A185" s="198" t="s">
        <v>681</v>
      </c>
      <c r="B185" s="198" t="s">
        <v>682</v>
      </c>
      <c r="C185" s="199">
        <v>5</v>
      </c>
    </row>
    <row r="186" spans="1:3" ht="15.5" x14ac:dyDescent="0.35">
      <c r="A186" s="198" t="s">
        <v>683</v>
      </c>
      <c r="B186" s="198" t="s">
        <v>684</v>
      </c>
      <c r="C186" s="199">
        <v>2</v>
      </c>
    </row>
    <row r="187" spans="1:3" ht="15.5" x14ac:dyDescent="0.35">
      <c r="A187" s="198" t="s">
        <v>685</v>
      </c>
      <c r="B187" s="198" t="s">
        <v>686</v>
      </c>
      <c r="C187" s="199">
        <v>3</v>
      </c>
    </row>
    <row r="188" spans="1:3" ht="15.5" x14ac:dyDescent="0.35">
      <c r="A188" s="198" t="s">
        <v>687</v>
      </c>
      <c r="B188" s="198" t="s">
        <v>688</v>
      </c>
      <c r="C188" s="199">
        <v>4</v>
      </c>
    </row>
    <row r="189" spans="1:3" ht="15.5" x14ac:dyDescent="0.35">
      <c r="A189" s="198" t="s">
        <v>689</v>
      </c>
      <c r="B189" s="198" t="s">
        <v>690</v>
      </c>
      <c r="C189" s="199">
        <v>2</v>
      </c>
    </row>
    <row r="190" spans="1:3" ht="15.5" x14ac:dyDescent="0.35">
      <c r="A190" s="198" t="s">
        <v>691</v>
      </c>
      <c r="B190" s="198" t="s">
        <v>692</v>
      </c>
      <c r="C190" s="199">
        <v>2</v>
      </c>
    </row>
    <row r="191" spans="1:3" ht="15.5" x14ac:dyDescent="0.35">
      <c r="A191" s="198" t="s">
        <v>693</v>
      </c>
      <c r="B191" s="198" t="s">
        <v>694</v>
      </c>
      <c r="C191" s="199">
        <v>5</v>
      </c>
    </row>
    <row r="192" spans="1:3" ht="15.5" x14ac:dyDescent="0.35">
      <c r="A192" s="198" t="s">
        <v>695</v>
      </c>
      <c r="B192" s="198" t="s">
        <v>349</v>
      </c>
      <c r="C192" s="199">
        <v>2</v>
      </c>
    </row>
    <row r="193" spans="1:3" ht="15.5" x14ac:dyDescent="0.35">
      <c r="A193" s="198" t="s">
        <v>696</v>
      </c>
      <c r="B193" s="198" t="s">
        <v>697</v>
      </c>
      <c r="C193" s="199">
        <v>3</v>
      </c>
    </row>
    <row r="194" spans="1:3" ht="31" x14ac:dyDescent="0.35">
      <c r="A194" s="198" t="s">
        <v>698</v>
      </c>
      <c r="B194" s="198" t="s">
        <v>699</v>
      </c>
      <c r="C194" s="199">
        <v>3</v>
      </c>
    </row>
    <row r="195" spans="1:3" ht="31" x14ac:dyDescent="0.35">
      <c r="A195" s="198" t="s">
        <v>700</v>
      </c>
      <c r="B195" s="198" t="s">
        <v>701</v>
      </c>
      <c r="C195" s="199">
        <v>3</v>
      </c>
    </row>
    <row r="196" spans="1:3" ht="15.5" x14ac:dyDescent="0.35">
      <c r="A196" s="198" t="s">
        <v>702</v>
      </c>
      <c r="B196" s="198" t="s">
        <v>703</v>
      </c>
      <c r="C196" s="199">
        <v>5</v>
      </c>
    </row>
    <row r="197" spans="1:3" ht="15.5" x14ac:dyDescent="0.35">
      <c r="A197" s="198" t="s">
        <v>704</v>
      </c>
      <c r="B197" s="198" t="s">
        <v>705</v>
      </c>
      <c r="C197" s="199">
        <v>4</v>
      </c>
    </row>
    <row r="198" spans="1:3" ht="15.5" x14ac:dyDescent="0.35">
      <c r="A198" s="198" t="s">
        <v>706</v>
      </c>
      <c r="B198" s="198" t="s">
        <v>349</v>
      </c>
      <c r="C198" s="199">
        <v>2</v>
      </c>
    </row>
    <row r="199" spans="1:3" ht="15.5" x14ac:dyDescent="0.35">
      <c r="A199" s="198" t="s">
        <v>707</v>
      </c>
      <c r="B199" s="198" t="s">
        <v>708</v>
      </c>
      <c r="C199" s="199">
        <v>1</v>
      </c>
    </row>
    <row r="200" spans="1:3" ht="15.5" x14ac:dyDescent="0.35">
      <c r="A200" s="198" t="s">
        <v>709</v>
      </c>
      <c r="B200" s="198" t="s">
        <v>710</v>
      </c>
      <c r="C200" s="199">
        <v>4</v>
      </c>
    </row>
    <row r="201" spans="1:3" ht="15.5" x14ac:dyDescent="0.35">
      <c r="A201" s="198" t="s">
        <v>711</v>
      </c>
      <c r="B201" s="198" t="s">
        <v>712</v>
      </c>
      <c r="C201" s="199">
        <v>3</v>
      </c>
    </row>
    <row r="202" spans="1:3" ht="15.5" x14ac:dyDescent="0.35">
      <c r="A202" s="198" t="s">
        <v>713</v>
      </c>
      <c r="B202" s="198" t="s">
        <v>714</v>
      </c>
      <c r="C202" s="199">
        <v>4</v>
      </c>
    </row>
    <row r="203" spans="1:3" ht="15.5" x14ac:dyDescent="0.35">
      <c r="A203" s="198" t="s">
        <v>715</v>
      </c>
      <c r="B203" s="198" t="s">
        <v>716</v>
      </c>
      <c r="C203" s="199">
        <v>4</v>
      </c>
    </row>
    <row r="204" spans="1:3" ht="15.5" x14ac:dyDescent="0.35">
      <c r="A204" s="198" t="s">
        <v>717</v>
      </c>
      <c r="B204" s="198" t="s">
        <v>718</v>
      </c>
      <c r="C204" s="199">
        <v>4</v>
      </c>
    </row>
    <row r="205" spans="1:3" ht="15.5" x14ac:dyDescent="0.35">
      <c r="A205" s="198" t="s">
        <v>719</v>
      </c>
      <c r="B205" s="198" t="s">
        <v>720</v>
      </c>
      <c r="C205" s="199">
        <v>2</v>
      </c>
    </row>
    <row r="206" spans="1:3" ht="15.5" x14ac:dyDescent="0.35">
      <c r="A206" s="198" t="s">
        <v>721</v>
      </c>
      <c r="B206" s="198" t="s">
        <v>722</v>
      </c>
      <c r="C206" s="199">
        <v>3</v>
      </c>
    </row>
    <row r="207" spans="1:3" ht="15.5" x14ac:dyDescent="0.35">
      <c r="A207" s="198" t="s">
        <v>723</v>
      </c>
      <c r="B207" s="198" t="s">
        <v>724</v>
      </c>
      <c r="C207" s="199">
        <v>4</v>
      </c>
    </row>
    <row r="208" spans="1:3" ht="15.5" x14ac:dyDescent="0.35">
      <c r="A208" s="198" t="s">
        <v>725</v>
      </c>
      <c r="B208" s="198" t="s">
        <v>726</v>
      </c>
      <c r="C208" s="199">
        <v>2</v>
      </c>
    </row>
    <row r="209" spans="1:3" ht="15.5" x14ac:dyDescent="0.35">
      <c r="A209" s="198" t="s">
        <v>727</v>
      </c>
      <c r="B209" s="198" t="s">
        <v>728</v>
      </c>
      <c r="C209" s="199">
        <v>4</v>
      </c>
    </row>
    <row r="210" spans="1:3" ht="15.5" x14ac:dyDescent="0.35">
      <c r="A210" s="198" t="s">
        <v>729</v>
      </c>
      <c r="B210" s="198" t="s">
        <v>730</v>
      </c>
      <c r="C210" s="199">
        <v>4</v>
      </c>
    </row>
    <row r="211" spans="1:3" ht="15.5" x14ac:dyDescent="0.35">
      <c r="A211" s="198" t="s">
        <v>731</v>
      </c>
      <c r="B211" s="198" t="s">
        <v>732</v>
      </c>
      <c r="C211" s="199">
        <v>4</v>
      </c>
    </row>
    <row r="212" spans="1:3" ht="15.5" x14ac:dyDescent="0.35">
      <c r="A212" s="198" t="s">
        <v>733</v>
      </c>
      <c r="B212" s="198" t="s">
        <v>734</v>
      </c>
      <c r="C212" s="199">
        <v>3</v>
      </c>
    </row>
    <row r="213" spans="1:3" ht="15.5" x14ac:dyDescent="0.35">
      <c r="A213" s="198" t="s">
        <v>735</v>
      </c>
      <c r="B213" s="198" t="s">
        <v>349</v>
      </c>
      <c r="C213" s="199">
        <v>2</v>
      </c>
    </row>
    <row r="214" spans="1:3" ht="15.5" x14ac:dyDescent="0.35">
      <c r="A214" s="198" t="s">
        <v>736</v>
      </c>
      <c r="B214" s="198" t="s">
        <v>737</v>
      </c>
      <c r="C214" s="199">
        <v>1</v>
      </c>
    </row>
    <row r="215" spans="1:3" ht="15.5" x14ac:dyDescent="0.35">
      <c r="A215" s="198" t="s">
        <v>738</v>
      </c>
      <c r="B215" s="198" t="s">
        <v>739</v>
      </c>
      <c r="C215" s="199">
        <v>4</v>
      </c>
    </row>
    <row r="216" spans="1:3" ht="15.5" x14ac:dyDescent="0.35">
      <c r="A216" s="198" t="s">
        <v>740</v>
      </c>
      <c r="B216" s="198" t="s">
        <v>741</v>
      </c>
      <c r="C216" s="199">
        <v>4</v>
      </c>
    </row>
    <row r="217" spans="1:3" ht="15.5" x14ac:dyDescent="0.35">
      <c r="A217" s="198" t="s">
        <v>742</v>
      </c>
      <c r="B217" s="198" t="s">
        <v>743</v>
      </c>
      <c r="C217" s="199">
        <v>4</v>
      </c>
    </row>
    <row r="218" spans="1:3" ht="31" x14ac:dyDescent="0.35">
      <c r="A218" s="198" t="s">
        <v>744</v>
      </c>
      <c r="B218" s="198" t="s">
        <v>745</v>
      </c>
      <c r="C218" s="199">
        <v>4</v>
      </c>
    </row>
    <row r="219" spans="1:3" ht="15.5" x14ac:dyDescent="0.35">
      <c r="A219" s="198" t="s">
        <v>746</v>
      </c>
      <c r="B219" s="198" t="s">
        <v>747</v>
      </c>
      <c r="C219" s="199">
        <v>2</v>
      </c>
    </row>
    <row r="220" spans="1:3" ht="15.5" x14ac:dyDescent="0.35">
      <c r="A220" s="198" t="s">
        <v>748</v>
      </c>
      <c r="B220" s="198" t="s">
        <v>749</v>
      </c>
      <c r="C220" s="199">
        <v>1</v>
      </c>
    </row>
    <row r="221" spans="1:3" ht="15.5" x14ac:dyDescent="0.35">
      <c r="A221" s="198" t="s">
        <v>750</v>
      </c>
      <c r="B221" s="198" t="s">
        <v>751</v>
      </c>
      <c r="C221" s="199">
        <v>1</v>
      </c>
    </row>
    <row r="222" spans="1:3" ht="31" x14ac:dyDescent="0.35">
      <c r="A222" s="198" t="s">
        <v>752</v>
      </c>
      <c r="B222" s="198" t="s">
        <v>753</v>
      </c>
      <c r="C222" s="199">
        <v>4</v>
      </c>
    </row>
    <row r="223" spans="1:3" ht="15.5" x14ac:dyDescent="0.35">
      <c r="A223" s="198" t="s">
        <v>754</v>
      </c>
      <c r="B223" s="198" t="s">
        <v>755</v>
      </c>
      <c r="C223" s="199">
        <v>7</v>
      </c>
    </row>
    <row r="224" spans="1:3" ht="15.5" x14ac:dyDescent="0.35">
      <c r="A224" s="198" t="s">
        <v>221</v>
      </c>
      <c r="B224" s="198" t="s">
        <v>756</v>
      </c>
      <c r="C224" s="199">
        <v>5</v>
      </c>
    </row>
    <row r="225" spans="1:3" ht="15.5" x14ac:dyDescent="0.35">
      <c r="A225" s="198" t="s">
        <v>211</v>
      </c>
      <c r="B225" s="198" t="s">
        <v>757</v>
      </c>
      <c r="C225" s="199">
        <v>6</v>
      </c>
    </row>
    <row r="226" spans="1:3" ht="15.5" x14ac:dyDescent="0.35">
      <c r="A226" s="198" t="s">
        <v>758</v>
      </c>
      <c r="B226" s="198" t="s">
        <v>759</v>
      </c>
      <c r="C226" s="199">
        <v>5</v>
      </c>
    </row>
    <row r="227" spans="1:3" ht="15.5" x14ac:dyDescent="0.35">
      <c r="A227" s="198" t="s">
        <v>760</v>
      </c>
      <c r="B227" s="198" t="s">
        <v>761</v>
      </c>
      <c r="C227" s="199">
        <v>2</v>
      </c>
    </row>
    <row r="228" spans="1:3" ht="15.5" x14ac:dyDescent="0.35">
      <c r="A228" s="198" t="s">
        <v>762</v>
      </c>
      <c r="B228" s="198" t="s">
        <v>763</v>
      </c>
      <c r="C228" s="199">
        <v>3</v>
      </c>
    </row>
    <row r="229" spans="1:3" ht="15.5" x14ac:dyDescent="0.35">
      <c r="A229" s="198" t="s">
        <v>764</v>
      </c>
      <c r="B229" s="198" t="s">
        <v>765</v>
      </c>
      <c r="C229" s="199">
        <v>1</v>
      </c>
    </row>
    <row r="230" spans="1:3" ht="15.5" x14ac:dyDescent="0.35">
      <c r="A230" s="198" t="s">
        <v>766</v>
      </c>
      <c r="B230" s="198" t="s">
        <v>767</v>
      </c>
      <c r="C230" s="199">
        <v>7</v>
      </c>
    </row>
    <row r="231" spans="1:3" ht="15.5" x14ac:dyDescent="0.35">
      <c r="A231" s="198" t="s">
        <v>768</v>
      </c>
      <c r="B231" s="198" t="s">
        <v>769</v>
      </c>
      <c r="C231" s="199">
        <v>2</v>
      </c>
    </row>
    <row r="232" spans="1:3" ht="15.5" x14ac:dyDescent="0.35">
      <c r="A232" s="198" t="s">
        <v>770</v>
      </c>
      <c r="B232" s="198" t="s">
        <v>771</v>
      </c>
      <c r="C232" s="199">
        <v>5</v>
      </c>
    </row>
    <row r="233" spans="1:3" ht="15.5" x14ac:dyDescent="0.35">
      <c r="A233" s="198" t="s">
        <v>772</v>
      </c>
      <c r="B233" s="198" t="s">
        <v>349</v>
      </c>
      <c r="C233" s="199">
        <v>2</v>
      </c>
    </row>
    <row r="234" spans="1:3" ht="15.5" x14ac:dyDescent="0.35">
      <c r="A234" s="198" t="s">
        <v>773</v>
      </c>
      <c r="B234" s="198" t="s">
        <v>774</v>
      </c>
      <c r="C234" s="199">
        <v>6</v>
      </c>
    </row>
    <row r="235" spans="1:3" ht="15.5" x14ac:dyDescent="0.35">
      <c r="A235" s="198" t="s">
        <v>216</v>
      </c>
      <c r="B235" s="198" t="s">
        <v>775</v>
      </c>
      <c r="C235" s="199">
        <v>4</v>
      </c>
    </row>
    <row r="236" spans="1:3" ht="15.5" x14ac:dyDescent="0.35">
      <c r="A236" s="198" t="s">
        <v>776</v>
      </c>
      <c r="B236" s="198" t="s">
        <v>777</v>
      </c>
      <c r="C236" s="199">
        <v>6</v>
      </c>
    </row>
    <row r="237" spans="1:3" ht="15.5" x14ac:dyDescent="0.35">
      <c r="A237" s="198" t="s">
        <v>778</v>
      </c>
      <c r="B237" s="198" t="s">
        <v>779</v>
      </c>
      <c r="C237" s="199">
        <v>4</v>
      </c>
    </row>
    <row r="238" spans="1:3" ht="15.5" x14ac:dyDescent="0.35">
      <c r="A238" s="198" t="s">
        <v>780</v>
      </c>
      <c r="B238" s="198" t="s">
        <v>781</v>
      </c>
      <c r="C238" s="199">
        <v>6</v>
      </c>
    </row>
    <row r="239" spans="1:3" ht="15.5" x14ac:dyDescent="0.35">
      <c r="A239" s="198" t="s">
        <v>782</v>
      </c>
      <c r="B239" s="198" t="s">
        <v>783</v>
      </c>
      <c r="C239" s="199">
        <v>4</v>
      </c>
    </row>
    <row r="240" spans="1:3" ht="15.5" x14ac:dyDescent="0.35">
      <c r="A240" s="198" t="s">
        <v>784</v>
      </c>
      <c r="B240" s="198" t="s">
        <v>785</v>
      </c>
      <c r="C240" s="199">
        <v>7</v>
      </c>
    </row>
    <row r="241" spans="1:3" ht="15.5" x14ac:dyDescent="0.35">
      <c r="A241" s="198" t="s">
        <v>786</v>
      </c>
      <c r="B241" s="198" t="s">
        <v>787</v>
      </c>
      <c r="C241" s="199">
        <v>8</v>
      </c>
    </row>
    <row r="242" spans="1:3" ht="15.5" x14ac:dyDescent="0.35">
      <c r="A242" s="198" t="s">
        <v>788</v>
      </c>
      <c r="B242" s="198" t="s">
        <v>789</v>
      </c>
      <c r="C242" s="199">
        <v>6</v>
      </c>
    </row>
    <row r="243" spans="1:3" ht="15.5" x14ac:dyDescent="0.35">
      <c r="A243" s="198" t="s">
        <v>790</v>
      </c>
      <c r="B243" s="198" t="s">
        <v>791</v>
      </c>
      <c r="C243" s="199">
        <v>5</v>
      </c>
    </row>
    <row r="244" spans="1:3" ht="15.5" x14ac:dyDescent="0.35">
      <c r="A244" s="198" t="s">
        <v>792</v>
      </c>
      <c r="B244" s="198" t="s">
        <v>793</v>
      </c>
      <c r="C244" s="199">
        <v>6</v>
      </c>
    </row>
    <row r="245" spans="1:3" ht="31" x14ac:dyDescent="0.35">
      <c r="A245" s="198" t="s">
        <v>794</v>
      </c>
      <c r="B245" s="198" t="s">
        <v>795</v>
      </c>
      <c r="C245" s="199">
        <v>1</v>
      </c>
    </row>
    <row r="246" spans="1:3" ht="15.5" x14ac:dyDescent="0.35">
      <c r="A246" s="198" t="s">
        <v>796</v>
      </c>
      <c r="B246" s="198" t="s">
        <v>797</v>
      </c>
      <c r="C246" s="199">
        <v>4</v>
      </c>
    </row>
    <row r="247" spans="1:3" ht="15.5" x14ac:dyDescent="0.35">
      <c r="A247" s="198" t="s">
        <v>798</v>
      </c>
      <c r="B247" s="198" t="s">
        <v>799</v>
      </c>
      <c r="C247" s="199">
        <v>5</v>
      </c>
    </row>
    <row r="248" spans="1:3" ht="15.5" x14ac:dyDescent="0.35">
      <c r="A248" s="198" t="s">
        <v>800</v>
      </c>
      <c r="B248" s="198" t="s">
        <v>349</v>
      </c>
      <c r="C248" s="199">
        <v>2</v>
      </c>
    </row>
    <row r="249" spans="1:3" ht="15.5" x14ac:dyDescent="0.35">
      <c r="A249" s="198" t="s">
        <v>801</v>
      </c>
      <c r="B249" s="198" t="s">
        <v>802</v>
      </c>
      <c r="C249" s="199">
        <v>8</v>
      </c>
    </row>
    <row r="250" spans="1:3" ht="15.5" x14ac:dyDescent="0.35">
      <c r="A250" s="198" t="s">
        <v>803</v>
      </c>
      <c r="B250" s="198" t="s">
        <v>804</v>
      </c>
      <c r="C250" s="199">
        <v>8</v>
      </c>
    </row>
    <row r="251" spans="1:3" ht="31" x14ac:dyDescent="0.35">
      <c r="A251" s="198" t="s">
        <v>805</v>
      </c>
      <c r="B251" s="198" t="s">
        <v>806</v>
      </c>
      <c r="C251" s="199">
        <v>7</v>
      </c>
    </row>
    <row r="252" spans="1:3" ht="15.5" x14ac:dyDescent="0.35">
      <c r="A252" s="198" t="s">
        <v>807</v>
      </c>
      <c r="B252" s="198" t="s">
        <v>808</v>
      </c>
      <c r="C252" s="199">
        <v>5</v>
      </c>
    </row>
    <row r="253" spans="1:3" ht="15.5" x14ac:dyDescent="0.35">
      <c r="A253" s="198" t="s">
        <v>809</v>
      </c>
      <c r="B253" s="198" t="s">
        <v>810</v>
      </c>
      <c r="C253" s="199">
        <v>7</v>
      </c>
    </row>
    <row r="254" spans="1:3" ht="31" x14ac:dyDescent="0.35">
      <c r="A254" s="198" t="s">
        <v>811</v>
      </c>
      <c r="B254" s="198" t="s">
        <v>812</v>
      </c>
      <c r="C254" s="199">
        <v>4</v>
      </c>
    </row>
    <row r="255" spans="1:3" ht="15.5" x14ac:dyDescent="0.35">
      <c r="A255" s="198" t="s">
        <v>813</v>
      </c>
      <c r="B255" s="198" t="s">
        <v>814</v>
      </c>
      <c r="C255" s="199">
        <v>4</v>
      </c>
    </row>
    <row r="256" spans="1:3" ht="15.5" x14ac:dyDescent="0.35">
      <c r="A256" s="198" t="s">
        <v>815</v>
      </c>
      <c r="B256" s="198" t="s">
        <v>816</v>
      </c>
      <c r="C256" s="199">
        <v>5</v>
      </c>
    </row>
    <row r="257" spans="1:3" ht="15.5" x14ac:dyDescent="0.35">
      <c r="A257" s="198" t="s">
        <v>817</v>
      </c>
      <c r="B257" s="198" t="s">
        <v>818</v>
      </c>
      <c r="C257" s="199">
        <v>8</v>
      </c>
    </row>
    <row r="258" spans="1:3" ht="15.5" x14ac:dyDescent="0.35">
      <c r="A258" s="198" t="s">
        <v>819</v>
      </c>
      <c r="B258" s="198" t="s">
        <v>820</v>
      </c>
      <c r="C258" s="199">
        <v>4</v>
      </c>
    </row>
    <row r="259" spans="1:3" ht="15.5" x14ac:dyDescent="0.35">
      <c r="A259" s="198" t="s">
        <v>821</v>
      </c>
      <c r="B259" s="198" t="s">
        <v>349</v>
      </c>
      <c r="C259" s="199">
        <v>3</v>
      </c>
    </row>
    <row r="260" spans="1:3" ht="15.5" x14ac:dyDescent="0.35">
      <c r="A260" s="198" t="s">
        <v>822</v>
      </c>
      <c r="B260" s="198" t="s">
        <v>823</v>
      </c>
      <c r="C260" s="199">
        <v>5</v>
      </c>
    </row>
    <row r="261" spans="1:3" ht="15.5" x14ac:dyDescent="0.35">
      <c r="A261" s="198" t="s">
        <v>824</v>
      </c>
      <c r="B261" s="198" t="s">
        <v>825</v>
      </c>
      <c r="C261" s="199">
        <v>8</v>
      </c>
    </row>
    <row r="262" spans="1:3" ht="15.5" x14ac:dyDescent="0.35">
      <c r="A262" s="198" t="s">
        <v>826</v>
      </c>
      <c r="B262" s="198" t="s">
        <v>827</v>
      </c>
      <c r="C262" s="199">
        <v>5</v>
      </c>
    </row>
    <row r="263" spans="1:3" ht="15.5" x14ac:dyDescent="0.35">
      <c r="A263" s="198" t="s">
        <v>828</v>
      </c>
      <c r="B263" s="198" t="s">
        <v>829</v>
      </c>
      <c r="C263" s="199">
        <v>4</v>
      </c>
    </row>
    <row r="264" spans="1:3" ht="15.5" x14ac:dyDescent="0.35">
      <c r="A264" s="198" t="s">
        <v>830</v>
      </c>
      <c r="B264" s="198" t="s">
        <v>831</v>
      </c>
      <c r="C264" s="199">
        <v>4</v>
      </c>
    </row>
    <row r="265" spans="1:3" ht="15.5" x14ac:dyDescent="0.35">
      <c r="A265" s="198" t="s">
        <v>832</v>
      </c>
      <c r="B265" s="198" t="s">
        <v>833</v>
      </c>
      <c r="C265" s="199">
        <v>5</v>
      </c>
    </row>
    <row r="266" spans="1:3" ht="15.5" x14ac:dyDescent="0.35">
      <c r="A266" s="198" t="s">
        <v>834</v>
      </c>
      <c r="B266" s="198" t="s">
        <v>835</v>
      </c>
      <c r="C266" s="199">
        <v>6</v>
      </c>
    </row>
    <row r="267" spans="1:3" ht="15.5" x14ac:dyDescent="0.35">
      <c r="A267" s="198" t="s">
        <v>836</v>
      </c>
      <c r="B267" s="198" t="s">
        <v>837</v>
      </c>
      <c r="C267" s="199">
        <v>5</v>
      </c>
    </row>
    <row r="268" spans="1:3" ht="15.5" x14ac:dyDescent="0.35">
      <c r="A268" s="198" t="s">
        <v>838</v>
      </c>
      <c r="B268" s="198" t="s">
        <v>839</v>
      </c>
      <c r="C268" s="199">
        <v>6</v>
      </c>
    </row>
    <row r="269" spans="1:3" ht="31" x14ac:dyDescent="0.35">
      <c r="A269" s="198" t="s">
        <v>840</v>
      </c>
      <c r="B269" s="198" t="s">
        <v>841</v>
      </c>
      <c r="C269" s="199">
        <v>8</v>
      </c>
    </row>
    <row r="270" spans="1:3" ht="31" x14ac:dyDescent="0.35">
      <c r="A270" s="198" t="s">
        <v>842</v>
      </c>
      <c r="B270" s="198" t="s">
        <v>843</v>
      </c>
      <c r="C270" s="199">
        <v>7</v>
      </c>
    </row>
    <row r="271" spans="1:3" ht="15.5" x14ac:dyDescent="0.35">
      <c r="A271" s="198" t="s">
        <v>844</v>
      </c>
      <c r="B271" s="198" t="s">
        <v>845</v>
      </c>
      <c r="C271" s="199">
        <v>6</v>
      </c>
    </row>
    <row r="272" spans="1:3" ht="15.5" x14ac:dyDescent="0.35">
      <c r="A272" s="198" t="s">
        <v>846</v>
      </c>
      <c r="B272" s="198" t="s">
        <v>847</v>
      </c>
      <c r="C272" s="199">
        <v>8</v>
      </c>
    </row>
    <row r="273" spans="1:3" ht="31" x14ac:dyDescent="0.35">
      <c r="A273" s="198" t="s">
        <v>253</v>
      </c>
      <c r="B273" s="198" t="s">
        <v>848</v>
      </c>
      <c r="C273" s="199">
        <v>4</v>
      </c>
    </row>
    <row r="274" spans="1:3" ht="15.5" x14ac:dyDescent="0.35">
      <c r="A274" s="198" t="s">
        <v>849</v>
      </c>
      <c r="B274" s="198" t="s">
        <v>850</v>
      </c>
      <c r="C274" s="199">
        <v>8</v>
      </c>
    </row>
    <row r="275" spans="1:3" ht="15.5" x14ac:dyDescent="0.35">
      <c r="A275" s="198" t="s">
        <v>851</v>
      </c>
      <c r="B275" s="198" t="s">
        <v>852</v>
      </c>
      <c r="C275" s="199">
        <v>6</v>
      </c>
    </row>
    <row r="276" spans="1:3" ht="15.5" x14ac:dyDescent="0.35">
      <c r="A276" s="198" t="s">
        <v>853</v>
      </c>
      <c r="B276" s="198" t="s">
        <v>854</v>
      </c>
      <c r="C276" s="199">
        <v>6</v>
      </c>
    </row>
    <row r="277" spans="1:3" ht="15.5" x14ac:dyDescent="0.35">
      <c r="A277" s="198" t="s">
        <v>855</v>
      </c>
      <c r="B277" s="198" t="s">
        <v>856</v>
      </c>
      <c r="C277" s="199">
        <v>6</v>
      </c>
    </row>
    <row r="278" spans="1:3" ht="15.5" x14ac:dyDescent="0.35">
      <c r="A278" s="198" t="s">
        <v>857</v>
      </c>
      <c r="B278" s="198" t="s">
        <v>858</v>
      </c>
      <c r="C278" s="199">
        <v>4</v>
      </c>
    </row>
    <row r="279" spans="1:3" ht="15.5" x14ac:dyDescent="0.35">
      <c r="A279" s="198" t="s">
        <v>859</v>
      </c>
      <c r="B279" s="198" t="s">
        <v>349</v>
      </c>
      <c r="C279" s="199">
        <v>2</v>
      </c>
    </row>
    <row r="280" spans="1:3" ht="15.5" x14ac:dyDescent="0.35">
      <c r="A280" s="198" t="s">
        <v>860</v>
      </c>
      <c r="B280" s="198" t="s">
        <v>861</v>
      </c>
      <c r="C280" s="199">
        <v>2</v>
      </c>
    </row>
    <row r="281" spans="1:3" ht="15.5" x14ac:dyDescent="0.35">
      <c r="A281" s="198" t="s">
        <v>862</v>
      </c>
      <c r="B281" s="198" t="s">
        <v>863</v>
      </c>
      <c r="C281" s="199">
        <v>5</v>
      </c>
    </row>
    <row r="282" spans="1:3" ht="15.5" x14ac:dyDescent="0.35">
      <c r="A282" s="198" t="s">
        <v>864</v>
      </c>
      <c r="B282" s="198" t="s">
        <v>865</v>
      </c>
      <c r="C282" s="199">
        <v>5</v>
      </c>
    </row>
    <row r="283" spans="1:3" ht="15.5" x14ac:dyDescent="0.35">
      <c r="A283" s="198" t="s">
        <v>866</v>
      </c>
      <c r="B283" s="198" t="s">
        <v>867</v>
      </c>
      <c r="C283" s="199">
        <v>4</v>
      </c>
    </row>
    <row r="284" spans="1:3" ht="31" x14ac:dyDescent="0.35">
      <c r="A284" s="198" t="s">
        <v>868</v>
      </c>
      <c r="B284" s="198" t="s">
        <v>869</v>
      </c>
      <c r="C284" s="199">
        <v>4</v>
      </c>
    </row>
    <row r="285" spans="1:3" ht="15.5" x14ac:dyDescent="0.35">
      <c r="A285" s="198" t="s">
        <v>870</v>
      </c>
      <c r="B285" s="198" t="s">
        <v>871</v>
      </c>
      <c r="C285" s="199">
        <v>8</v>
      </c>
    </row>
    <row r="286" spans="1:3" ht="31" x14ac:dyDescent="0.35">
      <c r="A286" s="198" t="s">
        <v>872</v>
      </c>
      <c r="B286" s="198" t="s">
        <v>873</v>
      </c>
      <c r="C286" s="199">
        <v>7</v>
      </c>
    </row>
    <row r="287" spans="1:3" ht="31" x14ac:dyDescent="0.35">
      <c r="A287" s="198" t="s">
        <v>874</v>
      </c>
      <c r="B287" s="198" t="s">
        <v>875</v>
      </c>
      <c r="C287" s="199">
        <v>6</v>
      </c>
    </row>
    <row r="288" spans="1:3" ht="31" x14ac:dyDescent="0.35">
      <c r="A288" s="198" t="s">
        <v>876</v>
      </c>
      <c r="B288" s="198" t="s">
        <v>877</v>
      </c>
      <c r="C288" s="199">
        <v>8</v>
      </c>
    </row>
    <row r="289" spans="1:3" ht="31" x14ac:dyDescent="0.35">
      <c r="A289" s="198" t="s">
        <v>878</v>
      </c>
      <c r="B289" s="198" t="s">
        <v>879</v>
      </c>
      <c r="C289" s="199">
        <v>7</v>
      </c>
    </row>
    <row r="290" spans="1:3" ht="15.5" x14ac:dyDescent="0.35">
      <c r="A290" s="198" t="s">
        <v>880</v>
      </c>
      <c r="B290" s="198" t="s">
        <v>881</v>
      </c>
      <c r="C290" s="199">
        <v>6</v>
      </c>
    </row>
    <row r="291" spans="1:3" ht="31" x14ac:dyDescent="0.35">
      <c r="A291" s="198" t="s">
        <v>882</v>
      </c>
      <c r="B291" s="198" t="s">
        <v>883</v>
      </c>
      <c r="C291" s="199">
        <v>4</v>
      </c>
    </row>
    <row r="292" spans="1:3" ht="15.5" x14ac:dyDescent="0.35">
      <c r="A292" s="198" t="s">
        <v>884</v>
      </c>
      <c r="B292" s="198" t="s">
        <v>885</v>
      </c>
      <c r="C292" s="199">
        <v>4</v>
      </c>
    </row>
    <row r="293" spans="1:3" ht="15.5" x14ac:dyDescent="0.35">
      <c r="A293" s="198" t="s">
        <v>886</v>
      </c>
      <c r="B293" s="198" t="s">
        <v>887</v>
      </c>
      <c r="C293" s="199">
        <v>5</v>
      </c>
    </row>
    <row r="294" spans="1:3" ht="15.5" x14ac:dyDescent="0.35">
      <c r="A294" s="198" t="s">
        <v>888</v>
      </c>
      <c r="B294" s="198" t="s">
        <v>889</v>
      </c>
      <c r="C294" s="199">
        <v>1</v>
      </c>
    </row>
    <row r="295" spans="1:3" ht="15.5" x14ac:dyDescent="0.35">
      <c r="A295" s="198" t="s">
        <v>890</v>
      </c>
      <c r="B295" s="198" t="s">
        <v>891</v>
      </c>
      <c r="C295" s="199">
        <v>4</v>
      </c>
    </row>
    <row r="296" spans="1:3" ht="15.5" x14ac:dyDescent="0.35">
      <c r="A296" s="198" t="s">
        <v>892</v>
      </c>
      <c r="B296" s="198" t="s">
        <v>893</v>
      </c>
      <c r="C296" s="199">
        <v>7</v>
      </c>
    </row>
    <row r="297" spans="1:3" ht="15.5" x14ac:dyDescent="0.35">
      <c r="A297" s="198" t="s">
        <v>894</v>
      </c>
      <c r="B297" s="198" t="s">
        <v>895</v>
      </c>
      <c r="C297" s="199">
        <v>6</v>
      </c>
    </row>
    <row r="298" spans="1:3" ht="15.5" x14ac:dyDescent="0.35">
      <c r="A298" s="198" t="s">
        <v>896</v>
      </c>
      <c r="B298" s="198" t="s">
        <v>897</v>
      </c>
      <c r="C298" s="199">
        <v>5</v>
      </c>
    </row>
    <row r="299" spans="1:3" ht="15.5" x14ac:dyDescent="0.35">
      <c r="A299" s="198" t="s">
        <v>898</v>
      </c>
      <c r="B299" s="198" t="s">
        <v>899</v>
      </c>
      <c r="C299" s="199">
        <v>5</v>
      </c>
    </row>
    <row r="300" spans="1:3" ht="15.5" x14ac:dyDescent="0.35">
      <c r="A300" s="198" t="s">
        <v>900</v>
      </c>
      <c r="B300" s="198" t="s">
        <v>901</v>
      </c>
      <c r="C300" s="199">
        <v>3</v>
      </c>
    </row>
    <row r="301" spans="1:3" ht="15.5" x14ac:dyDescent="0.35">
      <c r="A301" s="198" t="s">
        <v>902</v>
      </c>
      <c r="B301" s="198" t="s">
        <v>903</v>
      </c>
      <c r="C301" s="199">
        <v>6</v>
      </c>
    </row>
    <row r="302" spans="1:3" ht="15.5" x14ac:dyDescent="0.35">
      <c r="A302" s="198" t="s">
        <v>904</v>
      </c>
      <c r="B302" s="198" t="s">
        <v>905</v>
      </c>
      <c r="C302" s="199">
        <v>5</v>
      </c>
    </row>
    <row r="303" spans="1:3" ht="15.5" x14ac:dyDescent="0.35">
      <c r="A303" s="198" t="s">
        <v>906</v>
      </c>
      <c r="B303" s="198" t="s">
        <v>907</v>
      </c>
      <c r="C303" s="199">
        <v>5</v>
      </c>
    </row>
    <row r="304" spans="1:3" ht="15.5" x14ac:dyDescent="0.35">
      <c r="A304" s="198" t="s">
        <v>908</v>
      </c>
      <c r="B304" s="198" t="s">
        <v>909</v>
      </c>
      <c r="C304" s="199">
        <v>6</v>
      </c>
    </row>
    <row r="305" spans="1:3" ht="15.5" x14ac:dyDescent="0.35">
      <c r="A305" s="198" t="s">
        <v>910</v>
      </c>
      <c r="B305" s="198" t="s">
        <v>911</v>
      </c>
      <c r="C305" s="199">
        <v>5</v>
      </c>
    </row>
    <row r="306" spans="1:3" ht="15.5" x14ac:dyDescent="0.35">
      <c r="A306" s="198" t="s">
        <v>912</v>
      </c>
      <c r="B306" s="198" t="s">
        <v>913</v>
      </c>
      <c r="C306" s="199">
        <v>5</v>
      </c>
    </row>
    <row r="307" spans="1:3" ht="15.5" x14ac:dyDescent="0.35">
      <c r="A307" s="198" t="s">
        <v>914</v>
      </c>
      <c r="B307" s="198" t="s">
        <v>349</v>
      </c>
      <c r="C307" s="199">
        <v>2</v>
      </c>
    </row>
    <row r="308" spans="1:3" ht="15.5" x14ac:dyDescent="0.35">
      <c r="A308" s="198" t="s">
        <v>915</v>
      </c>
      <c r="B308" s="198" t="s">
        <v>916</v>
      </c>
      <c r="C308" s="199">
        <v>1</v>
      </c>
    </row>
    <row r="309" spans="1:3" ht="15.5" x14ac:dyDescent="0.35">
      <c r="A309" s="198" t="s">
        <v>917</v>
      </c>
      <c r="B309" s="198" t="s">
        <v>918</v>
      </c>
      <c r="C309" s="199">
        <v>4</v>
      </c>
    </row>
    <row r="310" spans="1:3" ht="15.5" x14ac:dyDescent="0.35">
      <c r="A310" s="198" t="s">
        <v>919</v>
      </c>
      <c r="B310" s="198" t="s">
        <v>920</v>
      </c>
      <c r="C310" s="199">
        <v>5</v>
      </c>
    </row>
    <row r="311" spans="1:3" ht="15.5" x14ac:dyDescent="0.35">
      <c r="A311" s="198" t="s">
        <v>921</v>
      </c>
      <c r="B311" s="198" t="s">
        <v>922</v>
      </c>
      <c r="C311" s="199">
        <v>3</v>
      </c>
    </row>
    <row r="312" spans="1:3" ht="15.5" x14ac:dyDescent="0.35">
      <c r="A312" s="198" t="s">
        <v>923</v>
      </c>
      <c r="B312" s="198" t="s">
        <v>924</v>
      </c>
      <c r="C312" s="199">
        <v>6</v>
      </c>
    </row>
    <row r="313" spans="1:3" ht="15.5" x14ac:dyDescent="0.35">
      <c r="A313" s="198" t="s">
        <v>925</v>
      </c>
      <c r="B313" s="198" t="s">
        <v>926</v>
      </c>
      <c r="C313" s="199">
        <v>4</v>
      </c>
    </row>
    <row r="314" spans="1:3" ht="15.5" x14ac:dyDescent="0.35">
      <c r="A314" s="198" t="s">
        <v>927</v>
      </c>
      <c r="B314" s="198" t="s">
        <v>928</v>
      </c>
      <c r="C314" s="199">
        <v>5</v>
      </c>
    </row>
    <row r="315" spans="1:3" ht="15.5" x14ac:dyDescent="0.35">
      <c r="A315" s="198" t="s">
        <v>929</v>
      </c>
      <c r="B315" s="198" t="s">
        <v>930</v>
      </c>
      <c r="C315" s="199">
        <v>4</v>
      </c>
    </row>
    <row r="316" spans="1:3" ht="15.5" x14ac:dyDescent="0.35">
      <c r="A316" s="198" t="s">
        <v>931</v>
      </c>
      <c r="B316" s="198" t="s">
        <v>932</v>
      </c>
      <c r="C316" s="199">
        <v>6</v>
      </c>
    </row>
    <row r="317" spans="1:3" ht="15.5" x14ac:dyDescent="0.35">
      <c r="A317" s="198" t="s">
        <v>933</v>
      </c>
      <c r="B317" s="198" t="s">
        <v>934</v>
      </c>
      <c r="C317" s="199">
        <v>6</v>
      </c>
    </row>
    <row r="318" spans="1:3" ht="15.5" x14ac:dyDescent="0.35">
      <c r="A318" s="198" t="s">
        <v>935</v>
      </c>
      <c r="B318" s="198" t="s">
        <v>936</v>
      </c>
      <c r="C318" s="199">
        <v>4</v>
      </c>
    </row>
    <row r="319" spans="1:3" ht="15.5" x14ac:dyDescent="0.35">
      <c r="A319" s="198" t="s">
        <v>937</v>
      </c>
      <c r="B319" s="198" t="s">
        <v>938</v>
      </c>
      <c r="C319" s="199">
        <v>6</v>
      </c>
    </row>
    <row r="320" spans="1:3" ht="15.5" x14ac:dyDescent="0.35">
      <c r="A320" s="198" t="s">
        <v>939</v>
      </c>
      <c r="B320" s="198" t="s">
        <v>940</v>
      </c>
      <c r="C320" s="199">
        <v>3</v>
      </c>
    </row>
    <row r="321" spans="1:3" ht="15.5" x14ac:dyDescent="0.35">
      <c r="A321" s="198" t="s">
        <v>941</v>
      </c>
      <c r="B321" s="198" t="s">
        <v>942</v>
      </c>
      <c r="C321" s="199">
        <v>5</v>
      </c>
    </row>
    <row r="322" spans="1:3" ht="15.5" x14ac:dyDescent="0.35">
      <c r="A322" s="198" t="s">
        <v>943</v>
      </c>
      <c r="B322" s="198" t="s">
        <v>944</v>
      </c>
      <c r="C322" s="199">
        <v>4</v>
      </c>
    </row>
    <row r="323" spans="1:3" ht="15.5" x14ac:dyDescent="0.35">
      <c r="A323" s="198" t="s">
        <v>945</v>
      </c>
      <c r="B323" s="198" t="s">
        <v>946</v>
      </c>
      <c r="C323" s="199">
        <v>3</v>
      </c>
    </row>
    <row r="324" spans="1:3" ht="15.5" x14ac:dyDescent="0.35">
      <c r="A324" s="198" t="s">
        <v>947</v>
      </c>
      <c r="B324" s="198" t="s">
        <v>948</v>
      </c>
      <c r="C324" s="199">
        <v>4</v>
      </c>
    </row>
    <row r="325" spans="1:3" ht="15.5" x14ac:dyDescent="0.35">
      <c r="A325" s="198" t="s">
        <v>949</v>
      </c>
      <c r="B325" s="198" t="s">
        <v>950</v>
      </c>
      <c r="C325" s="199">
        <v>5</v>
      </c>
    </row>
    <row r="326" spans="1:3" ht="15.5" x14ac:dyDescent="0.35">
      <c r="A326" s="198" t="s">
        <v>951</v>
      </c>
      <c r="B326" s="198" t="s">
        <v>952</v>
      </c>
      <c r="C326" s="199">
        <v>4</v>
      </c>
    </row>
    <row r="327" spans="1:3" ht="15.5" x14ac:dyDescent="0.35">
      <c r="A327" s="198" t="s">
        <v>953</v>
      </c>
      <c r="B327" s="198" t="s">
        <v>954</v>
      </c>
      <c r="C327" s="199">
        <v>5</v>
      </c>
    </row>
    <row r="328" spans="1:3" ht="15.5" x14ac:dyDescent="0.35">
      <c r="A328" s="198" t="s">
        <v>955</v>
      </c>
      <c r="B328" s="198" t="s">
        <v>956</v>
      </c>
      <c r="C328" s="199">
        <v>4</v>
      </c>
    </row>
    <row r="329" spans="1:3" ht="15.5" x14ac:dyDescent="0.35">
      <c r="A329" s="198" t="s">
        <v>957</v>
      </c>
      <c r="B329" s="198" t="s">
        <v>958</v>
      </c>
      <c r="C329" s="199">
        <v>4</v>
      </c>
    </row>
    <row r="330" spans="1:3" ht="15.5" x14ac:dyDescent="0.35">
      <c r="A330" s="198" t="s">
        <v>143</v>
      </c>
      <c r="B330" s="198" t="s">
        <v>959</v>
      </c>
      <c r="C330" s="199">
        <v>5</v>
      </c>
    </row>
    <row r="331" spans="1:3" ht="31" x14ac:dyDescent="0.35">
      <c r="A331" s="198" t="s">
        <v>960</v>
      </c>
      <c r="B331" s="198" t="s">
        <v>961</v>
      </c>
      <c r="C331" s="199">
        <v>6</v>
      </c>
    </row>
    <row r="332" spans="1:3" ht="15.5" x14ac:dyDescent="0.35">
      <c r="A332" s="198" t="s">
        <v>962</v>
      </c>
      <c r="B332" s="198" t="s">
        <v>963</v>
      </c>
      <c r="C332" s="199">
        <v>5</v>
      </c>
    </row>
    <row r="333" spans="1:3" ht="15.5" x14ac:dyDescent="0.35">
      <c r="A333" s="198" t="s">
        <v>964</v>
      </c>
      <c r="B333" s="198" t="s">
        <v>965</v>
      </c>
      <c r="C333" s="199">
        <v>5</v>
      </c>
    </row>
    <row r="334" spans="1:3" ht="15.5" x14ac:dyDescent="0.35">
      <c r="A334" s="198" t="s">
        <v>966</v>
      </c>
      <c r="B334" s="198" t="s">
        <v>967</v>
      </c>
      <c r="C334" s="199">
        <v>6</v>
      </c>
    </row>
    <row r="335" spans="1:3" ht="15.5" x14ac:dyDescent="0.35">
      <c r="A335" s="198" t="s">
        <v>968</v>
      </c>
      <c r="B335" s="198" t="s">
        <v>969</v>
      </c>
      <c r="C335" s="199">
        <v>5</v>
      </c>
    </row>
    <row r="336" spans="1:3" ht="15.5" x14ac:dyDescent="0.35">
      <c r="A336" s="198" t="s">
        <v>970</v>
      </c>
      <c r="B336" s="198" t="s">
        <v>971</v>
      </c>
      <c r="C336" s="199">
        <v>5</v>
      </c>
    </row>
    <row r="337" spans="1:3" ht="15.5" x14ac:dyDescent="0.35">
      <c r="A337" s="198" t="s">
        <v>972</v>
      </c>
      <c r="B337" s="198" t="s">
        <v>973</v>
      </c>
      <c r="C337" s="199">
        <v>6</v>
      </c>
    </row>
    <row r="338" spans="1:3" ht="15.5" x14ac:dyDescent="0.35">
      <c r="A338" s="198" t="s">
        <v>974</v>
      </c>
      <c r="B338" s="198" t="s">
        <v>975</v>
      </c>
      <c r="C338" s="199">
        <v>6</v>
      </c>
    </row>
    <row r="339" spans="1:3" ht="15.5" x14ac:dyDescent="0.35">
      <c r="A339" s="198" t="s">
        <v>136</v>
      </c>
      <c r="B339" s="198" t="s">
        <v>976</v>
      </c>
      <c r="C339" s="199">
        <v>6</v>
      </c>
    </row>
    <row r="340" spans="1:3" ht="15.5" x14ac:dyDescent="0.35">
      <c r="A340" s="198" t="s">
        <v>977</v>
      </c>
      <c r="B340" s="198" t="s">
        <v>978</v>
      </c>
      <c r="C340" s="199">
        <v>6</v>
      </c>
    </row>
    <row r="341" spans="1:3" ht="15.5" x14ac:dyDescent="0.35">
      <c r="A341" s="198" t="s">
        <v>1349</v>
      </c>
      <c r="B341" s="198" t="s">
        <v>1350</v>
      </c>
      <c r="C341" s="199">
        <v>6</v>
      </c>
    </row>
    <row r="342" spans="1:3" ht="15.5" x14ac:dyDescent="0.35">
      <c r="A342" s="198" t="s">
        <v>1351</v>
      </c>
      <c r="B342" s="198" t="s">
        <v>1352</v>
      </c>
      <c r="C342" s="199">
        <v>5</v>
      </c>
    </row>
    <row r="343" spans="1:3" ht="15.5" x14ac:dyDescent="0.35">
      <c r="A343" s="198" t="s">
        <v>979</v>
      </c>
      <c r="B343" s="198" t="s">
        <v>980</v>
      </c>
      <c r="C343" s="199">
        <v>6</v>
      </c>
    </row>
    <row r="344" spans="1:3" ht="15.5" x14ac:dyDescent="0.35">
      <c r="A344" s="198" t="s">
        <v>981</v>
      </c>
      <c r="B344" s="198" t="s">
        <v>982</v>
      </c>
      <c r="C344" s="199">
        <v>5</v>
      </c>
    </row>
    <row r="345" spans="1:3" ht="15.5" x14ac:dyDescent="0.35">
      <c r="A345" s="198" t="s">
        <v>983</v>
      </c>
      <c r="B345" s="198" t="s">
        <v>984</v>
      </c>
      <c r="C345" s="199">
        <v>6</v>
      </c>
    </row>
    <row r="346" spans="1:3" ht="15.5" x14ac:dyDescent="0.35">
      <c r="A346" s="198" t="s">
        <v>985</v>
      </c>
      <c r="B346" s="198" t="s">
        <v>986</v>
      </c>
      <c r="C346" s="199">
        <v>6</v>
      </c>
    </row>
    <row r="347" spans="1:3" ht="15.5" x14ac:dyDescent="0.35">
      <c r="A347" s="198" t="s">
        <v>987</v>
      </c>
      <c r="B347" s="198" t="s">
        <v>988</v>
      </c>
      <c r="C347" s="199">
        <v>4</v>
      </c>
    </row>
    <row r="348" spans="1:3" ht="15.5" x14ac:dyDescent="0.35">
      <c r="A348" s="198" t="s">
        <v>989</v>
      </c>
      <c r="B348" s="198" t="s">
        <v>990</v>
      </c>
      <c r="C348" s="199">
        <v>5</v>
      </c>
    </row>
    <row r="349" spans="1:3" ht="15.5" x14ac:dyDescent="0.35">
      <c r="A349" s="198" t="s">
        <v>991</v>
      </c>
      <c r="B349" s="198" t="s">
        <v>992</v>
      </c>
      <c r="C349" s="199">
        <v>4</v>
      </c>
    </row>
    <row r="350" spans="1:3" ht="15.5" x14ac:dyDescent="0.35">
      <c r="A350" s="198" t="s">
        <v>993</v>
      </c>
      <c r="B350" s="198" t="s">
        <v>994</v>
      </c>
      <c r="C350" s="199">
        <v>3</v>
      </c>
    </row>
    <row r="351" spans="1:3" ht="15.5" x14ac:dyDescent="0.35">
      <c r="A351" s="198" t="s">
        <v>995</v>
      </c>
      <c r="B351" s="198" t="s">
        <v>996</v>
      </c>
      <c r="C351" s="199">
        <v>2</v>
      </c>
    </row>
    <row r="352" spans="1:3" ht="15.5" x14ac:dyDescent="0.35">
      <c r="A352" s="198" t="s">
        <v>997</v>
      </c>
      <c r="B352" s="198" t="s">
        <v>998</v>
      </c>
      <c r="C352" s="199">
        <v>3</v>
      </c>
    </row>
    <row r="353" spans="1:3" ht="15.5" x14ac:dyDescent="0.35">
      <c r="A353" s="198" t="s">
        <v>999</v>
      </c>
      <c r="B353" s="198" t="s">
        <v>349</v>
      </c>
      <c r="C353" s="199">
        <v>2</v>
      </c>
    </row>
    <row r="354" spans="1:3" ht="15.5" x14ac:dyDescent="0.35">
      <c r="A354" s="198" t="s">
        <v>1000</v>
      </c>
      <c r="B354" s="198" t="s">
        <v>1001</v>
      </c>
      <c r="C354" s="199">
        <v>7</v>
      </c>
    </row>
    <row r="355" spans="1:3" ht="15.5" x14ac:dyDescent="0.35">
      <c r="A355" s="198" t="s">
        <v>1002</v>
      </c>
      <c r="B355" s="198" t="s">
        <v>1003</v>
      </c>
      <c r="C355" s="199">
        <v>6</v>
      </c>
    </row>
    <row r="356" spans="1:3" ht="15.5" x14ac:dyDescent="0.35">
      <c r="A356" s="198" t="s">
        <v>1004</v>
      </c>
      <c r="B356" s="198" t="s">
        <v>1005</v>
      </c>
      <c r="C356" s="199">
        <v>7</v>
      </c>
    </row>
    <row r="357" spans="1:3" ht="15.5" x14ac:dyDescent="0.35">
      <c r="A357" s="198" t="s">
        <v>1006</v>
      </c>
      <c r="B357" s="198" t="s">
        <v>1007</v>
      </c>
      <c r="C357" s="199">
        <v>5</v>
      </c>
    </row>
    <row r="358" spans="1:3" ht="15.5" x14ac:dyDescent="0.35">
      <c r="A358" s="198" t="s">
        <v>1008</v>
      </c>
      <c r="B358" s="198" t="s">
        <v>1009</v>
      </c>
      <c r="C358" s="199">
        <v>5</v>
      </c>
    </row>
    <row r="359" spans="1:3" ht="15.5" x14ac:dyDescent="0.35">
      <c r="A359" s="198" t="s">
        <v>1010</v>
      </c>
      <c r="B359" s="198" t="s">
        <v>1011</v>
      </c>
      <c r="C359" s="199">
        <v>6</v>
      </c>
    </row>
    <row r="360" spans="1:3" ht="15.5" x14ac:dyDescent="0.35">
      <c r="A360" s="198" t="s">
        <v>1012</v>
      </c>
      <c r="B360" s="198" t="s">
        <v>1013</v>
      </c>
      <c r="C360" s="199">
        <v>5</v>
      </c>
    </row>
    <row r="361" spans="1:3" ht="15.5" x14ac:dyDescent="0.35">
      <c r="A361" s="198" t="s">
        <v>1014</v>
      </c>
      <c r="B361" s="198" t="s">
        <v>1015</v>
      </c>
      <c r="C361" s="199">
        <v>4</v>
      </c>
    </row>
    <row r="362" spans="1:3" ht="15.5" x14ac:dyDescent="0.35">
      <c r="A362" s="198" t="s">
        <v>173</v>
      </c>
      <c r="B362" s="198" t="s">
        <v>1016</v>
      </c>
      <c r="C362" s="199">
        <v>2</v>
      </c>
    </row>
    <row r="363" spans="1:3" ht="15.5" x14ac:dyDescent="0.35">
      <c r="A363" s="198" t="s">
        <v>1017</v>
      </c>
      <c r="B363" s="198" t="s">
        <v>1018</v>
      </c>
      <c r="C363" s="199">
        <v>4</v>
      </c>
    </row>
    <row r="364" spans="1:3" ht="15.5" x14ac:dyDescent="0.35">
      <c r="A364" s="198" t="s">
        <v>1019</v>
      </c>
      <c r="B364" s="198" t="s">
        <v>1020</v>
      </c>
      <c r="C364" s="199">
        <v>4</v>
      </c>
    </row>
    <row r="365" spans="1:3" ht="15.5" x14ac:dyDescent="0.35">
      <c r="A365" s="198" t="s">
        <v>1021</v>
      </c>
      <c r="B365" s="198" t="s">
        <v>1022</v>
      </c>
      <c r="C365" s="199">
        <v>5</v>
      </c>
    </row>
    <row r="366" spans="1:3" ht="15.5" x14ac:dyDescent="0.35">
      <c r="A366" s="198" t="s">
        <v>1023</v>
      </c>
      <c r="B366" s="198" t="s">
        <v>1024</v>
      </c>
      <c r="C366" s="199">
        <v>2</v>
      </c>
    </row>
    <row r="367" spans="1:3" ht="15.5" x14ac:dyDescent="0.35">
      <c r="A367" s="198" t="s">
        <v>1025</v>
      </c>
      <c r="B367" s="198" t="s">
        <v>1026</v>
      </c>
      <c r="C367" s="199">
        <v>4</v>
      </c>
    </row>
    <row r="368" spans="1:3" ht="15.5" x14ac:dyDescent="0.35">
      <c r="A368" s="198" t="s">
        <v>1027</v>
      </c>
      <c r="B368" s="198" t="s">
        <v>1028</v>
      </c>
      <c r="C368" s="199">
        <v>4</v>
      </c>
    </row>
    <row r="369" spans="1:3" ht="15.5" x14ac:dyDescent="0.35">
      <c r="A369" s="198" t="s">
        <v>1029</v>
      </c>
      <c r="B369" s="198" t="s">
        <v>1030</v>
      </c>
      <c r="C369" s="199">
        <v>5</v>
      </c>
    </row>
    <row r="370" spans="1:3" ht="15.5" x14ac:dyDescent="0.35">
      <c r="A370" s="198" t="s">
        <v>1031</v>
      </c>
      <c r="B370" s="198" t="s">
        <v>1032</v>
      </c>
      <c r="C370" s="199">
        <v>8</v>
      </c>
    </row>
    <row r="371" spans="1:3" ht="15.5" x14ac:dyDescent="0.35">
      <c r="A371" s="198" t="s">
        <v>1033</v>
      </c>
      <c r="B371" s="198" t="s">
        <v>1034</v>
      </c>
      <c r="C371" s="199">
        <v>3</v>
      </c>
    </row>
    <row r="372" spans="1:3" ht="15.5" x14ac:dyDescent="0.35">
      <c r="A372" s="198" t="s">
        <v>152</v>
      </c>
      <c r="B372" s="198" t="s">
        <v>1035</v>
      </c>
      <c r="C372" s="199">
        <v>4</v>
      </c>
    </row>
    <row r="373" spans="1:3" ht="15.5" x14ac:dyDescent="0.35">
      <c r="A373" s="198" t="s">
        <v>157</v>
      </c>
      <c r="B373" s="198" t="s">
        <v>1036</v>
      </c>
      <c r="C373" s="199">
        <v>4</v>
      </c>
    </row>
    <row r="374" spans="1:3" ht="31" x14ac:dyDescent="0.35">
      <c r="A374" s="198" t="s">
        <v>1037</v>
      </c>
      <c r="B374" s="198" t="s">
        <v>1038</v>
      </c>
      <c r="C374" s="199">
        <v>4</v>
      </c>
    </row>
    <row r="375" spans="1:3" ht="15.5" x14ac:dyDescent="0.35">
      <c r="A375" s="198" t="s">
        <v>1039</v>
      </c>
      <c r="B375" s="198" t="s">
        <v>1040</v>
      </c>
      <c r="C375" s="199">
        <v>5</v>
      </c>
    </row>
    <row r="376" spans="1:3" ht="15.5" x14ac:dyDescent="0.35">
      <c r="A376" s="198" t="s">
        <v>1041</v>
      </c>
      <c r="B376" s="198" t="s">
        <v>1042</v>
      </c>
      <c r="C376" s="199">
        <v>5</v>
      </c>
    </row>
    <row r="377" spans="1:3" ht="15.5" x14ac:dyDescent="0.35">
      <c r="A377" s="198" t="s">
        <v>1043</v>
      </c>
      <c r="B377" s="198" t="s">
        <v>1044</v>
      </c>
      <c r="C377" s="199">
        <v>5</v>
      </c>
    </row>
    <row r="378" spans="1:3" ht="15.5" x14ac:dyDescent="0.35">
      <c r="A378" s="198" t="s">
        <v>1045</v>
      </c>
      <c r="B378" s="198" t="s">
        <v>1046</v>
      </c>
      <c r="C378" s="199">
        <v>4</v>
      </c>
    </row>
    <row r="379" spans="1:3" ht="15.5" x14ac:dyDescent="0.35">
      <c r="A379" s="198" t="s">
        <v>1047</v>
      </c>
      <c r="B379" s="198" t="s">
        <v>1048</v>
      </c>
      <c r="C379" s="199">
        <v>6</v>
      </c>
    </row>
    <row r="380" spans="1:3" ht="15.5" x14ac:dyDescent="0.35">
      <c r="A380" s="198" t="s">
        <v>1049</v>
      </c>
      <c r="B380" s="198" t="s">
        <v>1050</v>
      </c>
      <c r="C380" s="199">
        <v>4</v>
      </c>
    </row>
    <row r="381" spans="1:3" ht="15.5" x14ac:dyDescent="0.35">
      <c r="A381" s="198" t="s">
        <v>1051</v>
      </c>
      <c r="B381" s="198" t="s">
        <v>349</v>
      </c>
      <c r="C381" s="199">
        <v>2</v>
      </c>
    </row>
    <row r="382" spans="1:3" ht="15.5" x14ac:dyDescent="0.35">
      <c r="A382" s="198" t="s">
        <v>1052</v>
      </c>
      <c r="B382" s="198" t="s">
        <v>1053</v>
      </c>
      <c r="C382" s="199">
        <v>4</v>
      </c>
    </row>
    <row r="383" spans="1:3" ht="15.5" x14ac:dyDescent="0.35">
      <c r="A383" s="198" t="s">
        <v>1054</v>
      </c>
      <c r="B383" s="198" t="s">
        <v>1055</v>
      </c>
      <c r="C383" s="199">
        <v>1</v>
      </c>
    </row>
    <row r="384" spans="1:3" ht="15.5" x14ac:dyDescent="0.35">
      <c r="A384" s="198" t="s">
        <v>1056</v>
      </c>
      <c r="B384" s="198" t="s">
        <v>1057</v>
      </c>
      <c r="C384" s="199">
        <v>4</v>
      </c>
    </row>
    <row r="385" spans="1:3" ht="15.5" x14ac:dyDescent="0.35">
      <c r="A385" s="198" t="s">
        <v>1058</v>
      </c>
      <c r="B385" s="198" t="s">
        <v>1059</v>
      </c>
      <c r="C385" s="199">
        <v>3</v>
      </c>
    </row>
    <row r="386" spans="1:3" ht="15.5" x14ac:dyDescent="0.35">
      <c r="A386" s="198" t="s">
        <v>1060</v>
      </c>
      <c r="B386" s="198" t="s">
        <v>1061</v>
      </c>
      <c r="C386" s="199">
        <v>5</v>
      </c>
    </row>
    <row r="387" spans="1:3" ht="15.5" x14ac:dyDescent="0.35">
      <c r="A387" s="198" t="s">
        <v>1062</v>
      </c>
      <c r="B387" s="198" t="s">
        <v>1063</v>
      </c>
      <c r="C387" s="199">
        <v>4</v>
      </c>
    </row>
    <row r="388" spans="1:3" ht="15.5" x14ac:dyDescent="0.35">
      <c r="A388" s="198" t="s">
        <v>1064</v>
      </c>
      <c r="B388" s="198" t="s">
        <v>1065</v>
      </c>
      <c r="C388" s="199">
        <v>4</v>
      </c>
    </row>
    <row r="389" spans="1:3" ht="15.5" x14ac:dyDescent="0.35">
      <c r="A389" s="198" t="s">
        <v>1066</v>
      </c>
      <c r="B389" s="198" t="s">
        <v>1067</v>
      </c>
      <c r="C389" s="199">
        <v>5</v>
      </c>
    </row>
    <row r="390" spans="1:3" ht="15.5" x14ac:dyDescent="0.35">
      <c r="A390" s="198" t="s">
        <v>1068</v>
      </c>
      <c r="B390" s="198" t="s">
        <v>1069</v>
      </c>
      <c r="C390" s="199">
        <v>1</v>
      </c>
    </row>
    <row r="391" spans="1:3" ht="15.5" x14ac:dyDescent="0.35">
      <c r="A391" s="198" t="s">
        <v>1070</v>
      </c>
      <c r="B391" s="198" t="s">
        <v>1071</v>
      </c>
      <c r="C391" s="199">
        <v>1</v>
      </c>
    </row>
    <row r="392" spans="1:3" ht="15.5" x14ac:dyDescent="0.35">
      <c r="A392" s="198" t="s">
        <v>1072</v>
      </c>
      <c r="B392" s="198" t="s">
        <v>349</v>
      </c>
      <c r="C392" s="199">
        <v>2</v>
      </c>
    </row>
    <row r="393" spans="1:3" ht="15.5" x14ac:dyDescent="0.35">
      <c r="A393" s="198" t="s">
        <v>1073</v>
      </c>
      <c r="B393" s="198" t="s">
        <v>1074</v>
      </c>
      <c r="C393" s="199">
        <v>1</v>
      </c>
    </row>
    <row r="394" spans="1:3" ht="15.5" x14ac:dyDescent="0.35">
      <c r="A394" s="198" t="s">
        <v>1075</v>
      </c>
      <c r="B394" s="198" t="s">
        <v>1076</v>
      </c>
      <c r="C394" s="199">
        <v>1</v>
      </c>
    </row>
    <row r="395" spans="1:3" ht="15.5" x14ac:dyDescent="0.35">
      <c r="A395" s="198" t="s">
        <v>1077</v>
      </c>
      <c r="B395" s="198" t="s">
        <v>1078</v>
      </c>
      <c r="C395" s="199">
        <v>1</v>
      </c>
    </row>
    <row r="396" spans="1:3" ht="15.5" x14ac:dyDescent="0.35">
      <c r="A396" s="198" t="s">
        <v>1079</v>
      </c>
      <c r="B396" s="198" t="s">
        <v>1080</v>
      </c>
      <c r="C396" s="199">
        <v>1</v>
      </c>
    </row>
    <row r="397" spans="1:3" ht="15.5" x14ac:dyDescent="0.35">
      <c r="A397" s="198" t="s">
        <v>1081</v>
      </c>
      <c r="B397" s="198" t="s">
        <v>1082</v>
      </c>
      <c r="C397" s="199">
        <v>1</v>
      </c>
    </row>
    <row r="398" spans="1:3" ht="15.5" x14ac:dyDescent="0.35">
      <c r="A398" s="198" t="s">
        <v>1083</v>
      </c>
      <c r="B398" s="198" t="s">
        <v>1084</v>
      </c>
      <c r="C398" s="199">
        <v>1</v>
      </c>
    </row>
    <row r="399" spans="1:3" ht="15.5" x14ac:dyDescent="0.35">
      <c r="A399" s="198" t="s">
        <v>1085</v>
      </c>
      <c r="B399" s="198" t="s">
        <v>1086</v>
      </c>
      <c r="C399" s="199">
        <v>1</v>
      </c>
    </row>
    <row r="400" spans="1:3" ht="15.5" x14ac:dyDescent="0.35">
      <c r="A400" s="198" t="s">
        <v>1087</v>
      </c>
      <c r="B400" s="198" t="s">
        <v>1088</v>
      </c>
      <c r="C400" s="199">
        <v>1</v>
      </c>
    </row>
    <row r="401" spans="1:3" ht="15.5" x14ac:dyDescent="0.35">
      <c r="A401" s="198" t="s">
        <v>1089</v>
      </c>
      <c r="B401" s="198" t="s">
        <v>1090</v>
      </c>
      <c r="C401" s="199">
        <v>1</v>
      </c>
    </row>
    <row r="402" spans="1:3" ht="15.5" x14ac:dyDescent="0.35">
      <c r="A402" s="198" t="s">
        <v>1091</v>
      </c>
      <c r="B402" s="198" t="s">
        <v>1092</v>
      </c>
      <c r="C402" s="199">
        <v>1</v>
      </c>
    </row>
    <row r="403" spans="1:3" ht="15.5" x14ac:dyDescent="0.35">
      <c r="A403" s="198" t="s">
        <v>1093</v>
      </c>
      <c r="B403" s="198" t="s">
        <v>1094</v>
      </c>
      <c r="C403" s="199">
        <v>1</v>
      </c>
    </row>
    <row r="404" spans="1:3" ht="15.5" x14ac:dyDescent="0.35">
      <c r="A404" s="198" t="s">
        <v>1095</v>
      </c>
      <c r="B404" s="198" t="s">
        <v>1096</v>
      </c>
      <c r="C404" s="199">
        <v>1</v>
      </c>
    </row>
    <row r="405" spans="1:3" ht="15.5" x14ac:dyDescent="0.35">
      <c r="A405" s="198" t="s">
        <v>1097</v>
      </c>
      <c r="B405" s="198" t="s">
        <v>1098</v>
      </c>
      <c r="C405" s="199">
        <v>1</v>
      </c>
    </row>
    <row r="406" spans="1:3" ht="15.5" x14ac:dyDescent="0.35">
      <c r="A406" s="198" t="s">
        <v>1099</v>
      </c>
      <c r="B406" s="198" t="s">
        <v>1100</v>
      </c>
      <c r="C406" s="199">
        <v>1</v>
      </c>
    </row>
    <row r="407" spans="1:3" ht="15.5" x14ac:dyDescent="0.35">
      <c r="A407" s="198" t="s">
        <v>1101</v>
      </c>
      <c r="B407" s="198" t="s">
        <v>1102</v>
      </c>
      <c r="C407" s="199">
        <v>1</v>
      </c>
    </row>
    <row r="408" spans="1:3" ht="15.5" x14ac:dyDescent="0.35">
      <c r="A408" s="198" t="s">
        <v>1103</v>
      </c>
      <c r="B408" s="198" t="s">
        <v>1104</v>
      </c>
      <c r="C408" s="199">
        <v>1</v>
      </c>
    </row>
    <row r="409" spans="1:3" ht="15.5" x14ac:dyDescent="0.35">
      <c r="A409" s="198" t="s">
        <v>1105</v>
      </c>
      <c r="B409" s="198" t="s">
        <v>1106</v>
      </c>
      <c r="C409" s="199">
        <v>1</v>
      </c>
    </row>
    <row r="410" spans="1:3" ht="15.5" x14ac:dyDescent="0.35">
      <c r="A410" s="198" t="s">
        <v>1107</v>
      </c>
      <c r="B410" s="198" t="s">
        <v>1108</v>
      </c>
      <c r="C410" s="199">
        <v>1</v>
      </c>
    </row>
    <row r="411" spans="1:3" ht="15.5" x14ac:dyDescent="0.35">
      <c r="A411" s="198" t="s">
        <v>1109</v>
      </c>
      <c r="B411" s="198" t="s">
        <v>1110</v>
      </c>
      <c r="C411" s="199">
        <v>1</v>
      </c>
    </row>
    <row r="412" spans="1:3" ht="15.5" x14ac:dyDescent="0.35">
      <c r="A412" s="198" t="s">
        <v>1111</v>
      </c>
      <c r="B412" s="198" t="s">
        <v>1112</v>
      </c>
      <c r="C412" s="199">
        <v>1</v>
      </c>
    </row>
    <row r="413" spans="1:3" ht="15.5" x14ac:dyDescent="0.35">
      <c r="A413" s="198" t="s">
        <v>1113</v>
      </c>
      <c r="B413" s="198" t="s">
        <v>1114</v>
      </c>
      <c r="C413" s="199">
        <v>1</v>
      </c>
    </row>
    <row r="414" spans="1:3" ht="15.5" x14ac:dyDescent="0.35">
      <c r="A414" s="198" t="s">
        <v>1115</v>
      </c>
      <c r="B414" s="198" t="s">
        <v>1116</v>
      </c>
      <c r="C414" s="199">
        <v>1</v>
      </c>
    </row>
    <row r="415" spans="1:3" ht="15.5" x14ac:dyDescent="0.35">
      <c r="A415" s="198" t="s">
        <v>1117</v>
      </c>
      <c r="B415" s="198" t="s">
        <v>1118</v>
      </c>
      <c r="C415" s="199">
        <v>1</v>
      </c>
    </row>
    <row r="416" spans="1:3" ht="15.5" x14ac:dyDescent="0.35">
      <c r="A416" s="198" t="s">
        <v>1119</v>
      </c>
      <c r="B416" s="198" t="s">
        <v>1120</v>
      </c>
      <c r="C416" s="199">
        <v>1</v>
      </c>
    </row>
    <row r="417" spans="1:3" ht="15.5" x14ac:dyDescent="0.35">
      <c r="A417" s="198" t="s">
        <v>1121</v>
      </c>
      <c r="B417" s="198" t="s">
        <v>1122</v>
      </c>
      <c r="C417" s="199">
        <v>1</v>
      </c>
    </row>
    <row r="418" spans="1:3" ht="15.5" x14ac:dyDescent="0.35">
      <c r="A418" s="198" t="s">
        <v>1123</v>
      </c>
      <c r="B418" s="198" t="s">
        <v>1124</v>
      </c>
      <c r="C418" s="199">
        <v>1</v>
      </c>
    </row>
    <row r="419" spans="1:3" ht="15.5" x14ac:dyDescent="0.35">
      <c r="A419" s="198" t="s">
        <v>1125</v>
      </c>
      <c r="B419" s="198" t="s">
        <v>1126</v>
      </c>
      <c r="C419" s="199">
        <v>1</v>
      </c>
    </row>
    <row r="420" spans="1:3" ht="15.5" x14ac:dyDescent="0.35">
      <c r="A420" s="198" t="s">
        <v>1127</v>
      </c>
      <c r="B420" s="198" t="s">
        <v>1128</v>
      </c>
      <c r="C420" s="199">
        <v>1</v>
      </c>
    </row>
    <row r="421" spans="1:3" ht="15.5" x14ac:dyDescent="0.35">
      <c r="A421" s="198" t="s">
        <v>1129</v>
      </c>
      <c r="B421" s="198" t="s">
        <v>1130</v>
      </c>
      <c r="C421" s="199">
        <v>1</v>
      </c>
    </row>
    <row r="422" spans="1:3" ht="15.5" x14ac:dyDescent="0.35">
      <c r="A422" s="198" t="s">
        <v>1131</v>
      </c>
      <c r="B422" s="198" t="s">
        <v>1132</v>
      </c>
      <c r="C422" s="199">
        <v>1</v>
      </c>
    </row>
    <row r="423" spans="1:3" ht="15.5" x14ac:dyDescent="0.35">
      <c r="A423" s="198" t="s">
        <v>1133</v>
      </c>
      <c r="B423" s="198" t="s">
        <v>1134</v>
      </c>
      <c r="C423" s="199">
        <v>1</v>
      </c>
    </row>
    <row r="424" spans="1:3" ht="15.5" x14ac:dyDescent="0.35">
      <c r="A424" s="198" t="s">
        <v>1135</v>
      </c>
      <c r="B424" s="198" t="s">
        <v>1136</v>
      </c>
      <c r="C424" s="199">
        <v>1</v>
      </c>
    </row>
    <row r="425" spans="1:3" ht="15.5" x14ac:dyDescent="0.35">
      <c r="A425" s="198" t="s">
        <v>1137</v>
      </c>
      <c r="B425" s="198" t="s">
        <v>1138</v>
      </c>
      <c r="C425" s="199">
        <v>1</v>
      </c>
    </row>
    <row r="426" spans="1:3" ht="15.5" x14ac:dyDescent="0.35">
      <c r="A426" s="198" t="s">
        <v>1139</v>
      </c>
      <c r="B426" s="198" t="s">
        <v>1140</v>
      </c>
      <c r="C426" s="199">
        <v>1</v>
      </c>
    </row>
    <row r="427" spans="1:3" ht="15.5" x14ac:dyDescent="0.35">
      <c r="A427" s="198" t="s">
        <v>1141</v>
      </c>
      <c r="B427" s="198" t="s">
        <v>1142</v>
      </c>
      <c r="C427" s="199">
        <v>1</v>
      </c>
    </row>
    <row r="428" spans="1:3" ht="15.5" x14ac:dyDescent="0.35">
      <c r="A428" s="198" t="s">
        <v>1143</v>
      </c>
      <c r="B428" s="198" t="s">
        <v>1144</v>
      </c>
      <c r="C428" s="199">
        <v>1</v>
      </c>
    </row>
    <row r="429" spans="1:3" ht="15.5" x14ac:dyDescent="0.35">
      <c r="A429" s="198" t="s">
        <v>1145</v>
      </c>
      <c r="B429" s="198" t="s">
        <v>1132</v>
      </c>
      <c r="C429" s="199">
        <v>1</v>
      </c>
    </row>
    <row r="430" spans="1:3" ht="15.5" x14ac:dyDescent="0.35">
      <c r="A430" s="198" t="s">
        <v>1146</v>
      </c>
      <c r="B430" s="198" t="s">
        <v>1147</v>
      </c>
      <c r="C430" s="199">
        <v>1</v>
      </c>
    </row>
    <row r="431" spans="1:3" ht="15.5" x14ac:dyDescent="0.35">
      <c r="A431" s="198" t="s">
        <v>1148</v>
      </c>
      <c r="B431" s="198" t="s">
        <v>1149</v>
      </c>
      <c r="C431" s="199">
        <v>1</v>
      </c>
    </row>
    <row r="432" spans="1:3" ht="15.5" x14ac:dyDescent="0.35">
      <c r="A432" s="198" t="s">
        <v>1150</v>
      </c>
      <c r="B432" s="198" t="s">
        <v>1151</v>
      </c>
      <c r="C432" s="199">
        <v>1</v>
      </c>
    </row>
    <row r="433" spans="1:3" ht="15.5" x14ac:dyDescent="0.35">
      <c r="A433" s="198" t="s">
        <v>1152</v>
      </c>
      <c r="B433" s="198" t="s">
        <v>1153</v>
      </c>
      <c r="C433" s="199">
        <v>1</v>
      </c>
    </row>
    <row r="434" spans="1:3" ht="15.5" x14ac:dyDescent="0.35">
      <c r="A434" s="198" t="s">
        <v>1154</v>
      </c>
      <c r="B434" s="198" t="s">
        <v>1155</v>
      </c>
      <c r="C434" s="199">
        <v>1</v>
      </c>
    </row>
    <row r="435" spans="1:3" ht="15.5" x14ac:dyDescent="0.35">
      <c r="A435" s="198" t="s">
        <v>1156</v>
      </c>
      <c r="B435" s="198" t="s">
        <v>1157</v>
      </c>
      <c r="C435" s="199">
        <v>1</v>
      </c>
    </row>
    <row r="436" spans="1:3" ht="15.5" x14ac:dyDescent="0.35">
      <c r="A436" s="198" t="s">
        <v>1158</v>
      </c>
      <c r="B436" s="198" t="s">
        <v>1159</v>
      </c>
      <c r="C436" s="199">
        <v>1</v>
      </c>
    </row>
    <row r="437" spans="1:3" ht="15.5" x14ac:dyDescent="0.35">
      <c r="A437" s="198" t="s">
        <v>1160</v>
      </c>
      <c r="B437" s="198" t="s">
        <v>1161</v>
      </c>
      <c r="C437" s="199">
        <v>1</v>
      </c>
    </row>
    <row r="438" spans="1:3" ht="15.5" x14ac:dyDescent="0.35">
      <c r="A438" s="198" t="s">
        <v>1162</v>
      </c>
      <c r="B438" s="198" t="s">
        <v>1163</v>
      </c>
      <c r="C438" s="199">
        <v>1</v>
      </c>
    </row>
    <row r="439" spans="1:3" ht="15.5" x14ac:dyDescent="0.35">
      <c r="A439" s="198" t="s">
        <v>1164</v>
      </c>
      <c r="B439" s="198" t="s">
        <v>1165</v>
      </c>
      <c r="C439" s="199">
        <v>1</v>
      </c>
    </row>
    <row r="440" spans="1:3" ht="15.5" x14ac:dyDescent="0.35">
      <c r="A440" s="198" t="s">
        <v>1166</v>
      </c>
      <c r="B440" s="198" t="s">
        <v>1167</v>
      </c>
      <c r="C440" s="199">
        <v>1</v>
      </c>
    </row>
    <row r="441" spans="1:3" ht="15.5" x14ac:dyDescent="0.35">
      <c r="A441" s="198" t="s">
        <v>1168</v>
      </c>
      <c r="B441" s="198" t="s">
        <v>1169</v>
      </c>
      <c r="C441" s="199">
        <v>1</v>
      </c>
    </row>
    <row r="442" spans="1:3" ht="15.5" x14ac:dyDescent="0.35">
      <c r="A442" s="198" t="s">
        <v>1170</v>
      </c>
      <c r="B442" s="198" t="s">
        <v>1171</v>
      </c>
      <c r="C442" s="199">
        <v>1</v>
      </c>
    </row>
    <row r="443" spans="1:3" ht="15.5" x14ac:dyDescent="0.35">
      <c r="A443" s="198" t="s">
        <v>1172</v>
      </c>
      <c r="B443" s="198" t="s">
        <v>1173</v>
      </c>
      <c r="C443" s="199">
        <v>1</v>
      </c>
    </row>
    <row r="444" spans="1:3" ht="15.5" x14ac:dyDescent="0.35">
      <c r="A444" s="198" t="s">
        <v>1174</v>
      </c>
      <c r="B444" s="198" t="s">
        <v>1175</v>
      </c>
      <c r="C444" s="199">
        <v>1</v>
      </c>
    </row>
    <row r="445" spans="1:3" ht="15.5" x14ac:dyDescent="0.35">
      <c r="A445" s="198" t="s">
        <v>1176</v>
      </c>
      <c r="B445" s="198" t="s">
        <v>1177</v>
      </c>
      <c r="C445" s="199">
        <v>1</v>
      </c>
    </row>
    <row r="446" spans="1:3" ht="15.5" x14ac:dyDescent="0.35">
      <c r="A446" s="198" t="s">
        <v>1178</v>
      </c>
      <c r="B446" s="198" t="s">
        <v>1179</v>
      </c>
      <c r="C446" s="199">
        <v>1</v>
      </c>
    </row>
    <row r="447" spans="1:3" ht="15.5" x14ac:dyDescent="0.35">
      <c r="A447" s="198" t="s">
        <v>1180</v>
      </c>
      <c r="B447" s="198" t="s">
        <v>1181</v>
      </c>
      <c r="C447" s="199">
        <v>1</v>
      </c>
    </row>
    <row r="448" spans="1:3" ht="15.5" x14ac:dyDescent="0.35">
      <c r="A448" s="198" t="s">
        <v>1182</v>
      </c>
      <c r="B448" s="198" t="s">
        <v>1183</v>
      </c>
      <c r="C448" s="199">
        <v>1</v>
      </c>
    </row>
    <row r="449" spans="1:3" ht="15.5" x14ac:dyDescent="0.35">
      <c r="A449" s="198" t="s">
        <v>1184</v>
      </c>
      <c r="B449" s="198" t="s">
        <v>1185</v>
      </c>
      <c r="C449" s="199">
        <v>1</v>
      </c>
    </row>
    <row r="450" spans="1:3" ht="15.5" x14ac:dyDescent="0.35">
      <c r="A450" s="198" t="s">
        <v>1186</v>
      </c>
      <c r="B450" s="198" t="s">
        <v>1187</v>
      </c>
      <c r="C450" s="199">
        <v>1</v>
      </c>
    </row>
    <row r="451" spans="1:3" ht="15.5" x14ac:dyDescent="0.35">
      <c r="A451" s="198" t="s">
        <v>1188</v>
      </c>
      <c r="B451" s="198" t="s">
        <v>1189</v>
      </c>
      <c r="C451" s="199">
        <v>1</v>
      </c>
    </row>
    <row r="452" spans="1:3" ht="15.5" x14ac:dyDescent="0.35">
      <c r="A452" s="198" t="s">
        <v>1190</v>
      </c>
      <c r="B452" s="198" t="s">
        <v>1191</v>
      </c>
      <c r="C452" s="199">
        <v>1</v>
      </c>
    </row>
    <row r="453" spans="1:3" ht="15.5" x14ac:dyDescent="0.35">
      <c r="A453" s="198" t="s">
        <v>1192</v>
      </c>
      <c r="B453" s="198" t="s">
        <v>1193</v>
      </c>
      <c r="C453" s="199">
        <v>1</v>
      </c>
    </row>
    <row r="454" spans="1:3" ht="15.5" x14ac:dyDescent="0.35">
      <c r="A454" s="198" t="s">
        <v>1194</v>
      </c>
      <c r="B454" s="198" t="s">
        <v>1195</v>
      </c>
      <c r="C454" s="199">
        <v>1</v>
      </c>
    </row>
    <row r="455" spans="1:3" ht="15.5" x14ac:dyDescent="0.35">
      <c r="A455" s="198" t="s">
        <v>1196</v>
      </c>
      <c r="B455" s="198" t="s">
        <v>1197</v>
      </c>
      <c r="C455" s="199">
        <v>1</v>
      </c>
    </row>
    <row r="456" spans="1:3" ht="15.5" x14ac:dyDescent="0.35">
      <c r="A456" s="198" t="s">
        <v>1198</v>
      </c>
      <c r="B456" s="198" t="s">
        <v>1199</v>
      </c>
      <c r="C456" s="199">
        <v>1</v>
      </c>
    </row>
    <row r="457" spans="1:3" ht="15.5" x14ac:dyDescent="0.35">
      <c r="A457" s="198" t="s">
        <v>1200</v>
      </c>
      <c r="B457" s="198" t="s">
        <v>1201</v>
      </c>
      <c r="C457" s="199">
        <v>1</v>
      </c>
    </row>
    <row r="458" spans="1:3" ht="15.5" x14ac:dyDescent="0.35">
      <c r="A458" s="198" t="s">
        <v>1202</v>
      </c>
      <c r="B458" s="198" t="s">
        <v>1203</v>
      </c>
      <c r="C458" s="199">
        <v>1</v>
      </c>
    </row>
    <row r="459" spans="1:3" ht="15.5" x14ac:dyDescent="0.35">
      <c r="A459" s="198" t="s">
        <v>1204</v>
      </c>
      <c r="B459" s="198" t="s">
        <v>1205</v>
      </c>
      <c r="C459" s="199">
        <v>1</v>
      </c>
    </row>
    <row r="460" spans="1:3" ht="15.5" x14ac:dyDescent="0.35">
      <c r="A460" s="198" t="s">
        <v>1206</v>
      </c>
      <c r="B460" s="198" t="s">
        <v>1207</v>
      </c>
      <c r="C460" s="199">
        <v>1</v>
      </c>
    </row>
    <row r="461" spans="1:3" ht="15.5" x14ac:dyDescent="0.35">
      <c r="A461" s="198" t="s">
        <v>1208</v>
      </c>
      <c r="B461" s="198" t="s">
        <v>1209</v>
      </c>
      <c r="C461" s="199">
        <v>1</v>
      </c>
    </row>
    <row r="462" spans="1:3" ht="15.5" x14ac:dyDescent="0.35">
      <c r="A462" s="198" t="s">
        <v>1210</v>
      </c>
      <c r="B462" s="198" t="s">
        <v>1211</v>
      </c>
      <c r="C462" s="199">
        <v>1</v>
      </c>
    </row>
    <row r="463" spans="1:3" ht="15.5" x14ac:dyDescent="0.35">
      <c r="A463" s="198" t="s">
        <v>1212</v>
      </c>
      <c r="B463" s="198" t="s">
        <v>1213</v>
      </c>
      <c r="C463" s="199">
        <v>1</v>
      </c>
    </row>
    <row r="464" spans="1:3" ht="15.5" x14ac:dyDescent="0.35">
      <c r="A464" s="198" t="s">
        <v>1214</v>
      </c>
      <c r="B464" s="198" t="s">
        <v>1215</v>
      </c>
      <c r="C464" s="199">
        <v>1</v>
      </c>
    </row>
    <row r="465" spans="1:3" ht="15.5" x14ac:dyDescent="0.35">
      <c r="A465" s="198" t="s">
        <v>1216</v>
      </c>
      <c r="B465" s="198" t="s">
        <v>1217</v>
      </c>
      <c r="C465" s="199">
        <v>1</v>
      </c>
    </row>
    <row r="466" spans="1:3" ht="15.5" x14ac:dyDescent="0.35">
      <c r="A466" s="198" t="s">
        <v>1218</v>
      </c>
      <c r="B466" s="198" t="s">
        <v>1219</v>
      </c>
      <c r="C466" s="199">
        <v>1</v>
      </c>
    </row>
    <row r="467" spans="1:3" ht="15.5" x14ac:dyDescent="0.35">
      <c r="A467" s="198" t="s">
        <v>1220</v>
      </c>
      <c r="B467" s="198" t="s">
        <v>1221</v>
      </c>
      <c r="C467" s="199">
        <v>1</v>
      </c>
    </row>
    <row r="468" spans="1:3" ht="15.5" x14ac:dyDescent="0.35">
      <c r="A468" s="198" t="s">
        <v>1222</v>
      </c>
      <c r="B468" s="198" t="s">
        <v>1223</v>
      </c>
      <c r="C468" s="199">
        <v>1</v>
      </c>
    </row>
    <row r="469" spans="1:3" ht="15.5" x14ac:dyDescent="0.35">
      <c r="A469" s="198" t="s">
        <v>1224</v>
      </c>
      <c r="B469" s="198" t="s">
        <v>1225</v>
      </c>
      <c r="C469" s="199">
        <v>1</v>
      </c>
    </row>
    <row r="470" spans="1:3" ht="15.5" x14ac:dyDescent="0.35">
      <c r="A470" s="198" t="s">
        <v>1226</v>
      </c>
      <c r="B470" s="198" t="s">
        <v>1227</v>
      </c>
      <c r="C470" s="199">
        <v>1</v>
      </c>
    </row>
    <row r="471" spans="1:3" ht="15.5" x14ac:dyDescent="0.35">
      <c r="A471" s="198" t="s">
        <v>1228</v>
      </c>
      <c r="B471" s="198" t="s">
        <v>1229</v>
      </c>
      <c r="C471" s="199">
        <v>1</v>
      </c>
    </row>
    <row r="472" spans="1:3" ht="15.5" x14ac:dyDescent="0.35">
      <c r="A472" s="198" t="s">
        <v>1230</v>
      </c>
      <c r="B472" s="198" t="s">
        <v>1231</v>
      </c>
      <c r="C472" s="199">
        <v>1</v>
      </c>
    </row>
    <row r="473" spans="1:3" ht="15.5" x14ac:dyDescent="0.35">
      <c r="A473" s="198" t="s">
        <v>1232</v>
      </c>
      <c r="B473" s="198" t="s">
        <v>1233</v>
      </c>
      <c r="C473" s="199">
        <v>1</v>
      </c>
    </row>
    <row r="474" spans="1:3" ht="15.5" x14ac:dyDescent="0.35">
      <c r="A474" s="198" t="s">
        <v>1234</v>
      </c>
      <c r="B474" s="198" t="s">
        <v>1235</v>
      </c>
      <c r="C474" s="199">
        <v>1</v>
      </c>
    </row>
    <row r="475" spans="1:3" ht="15.5" x14ac:dyDescent="0.35">
      <c r="A475" s="198" t="s">
        <v>1236</v>
      </c>
      <c r="B475" s="198" t="s">
        <v>1237</v>
      </c>
      <c r="C475" s="199">
        <v>5</v>
      </c>
    </row>
    <row r="476" spans="1:3" ht="15.5" x14ac:dyDescent="0.35">
      <c r="A476" s="198" t="s">
        <v>1238</v>
      </c>
      <c r="B476" s="198" t="s">
        <v>1239</v>
      </c>
      <c r="C476" s="199">
        <v>4</v>
      </c>
    </row>
    <row r="477" spans="1:3" ht="15.5" x14ac:dyDescent="0.35">
      <c r="A477" s="198" t="s">
        <v>1240</v>
      </c>
      <c r="B477" s="198" t="s">
        <v>1241</v>
      </c>
      <c r="C477" s="199">
        <v>1</v>
      </c>
    </row>
    <row r="478" spans="1:3" ht="15.5" x14ac:dyDescent="0.35">
      <c r="A478" s="198" t="s">
        <v>1242</v>
      </c>
      <c r="B478" s="198" t="s">
        <v>1243</v>
      </c>
      <c r="C478" s="199">
        <v>1</v>
      </c>
    </row>
    <row r="479" spans="1:3" ht="15.5" x14ac:dyDescent="0.35">
      <c r="A479" s="198" t="s">
        <v>1244</v>
      </c>
      <c r="B479" s="198" t="s">
        <v>1245</v>
      </c>
      <c r="C479" s="199">
        <v>1</v>
      </c>
    </row>
    <row r="480" spans="1:3" ht="15.5" x14ac:dyDescent="0.35">
      <c r="A480" s="198" t="s">
        <v>1246</v>
      </c>
      <c r="B480" s="198" t="s">
        <v>1247</v>
      </c>
      <c r="C480" s="199">
        <v>1</v>
      </c>
    </row>
    <row r="481" spans="1:3" ht="15.5" x14ac:dyDescent="0.35">
      <c r="A481" s="198" t="s">
        <v>1248</v>
      </c>
      <c r="B481" s="198" t="s">
        <v>1249</v>
      </c>
      <c r="C481" s="199">
        <v>1</v>
      </c>
    </row>
    <row r="482" spans="1:3" ht="15.5" x14ac:dyDescent="0.35">
      <c r="A482" s="198" t="s">
        <v>1250</v>
      </c>
      <c r="B482" s="198" t="s">
        <v>1251</v>
      </c>
      <c r="C482" s="199">
        <v>1</v>
      </c>
    </row>
    <row r="483" spans="1:3" ht="15.5" x14ac:dyDescent="0.35">
      <c r="A483" s="198" t="s">
        <v>1252</v>
      </c>
      <c r="B483" s="198" t="s">
        <v>1253</v>
      </c>
      <c r="C483" s="199">
        <v>1</v>
      </c>
    </row>
    <row r="484" spans="1:3" ht="15.5" x14ac:dyDescent="0.35">
      <c r="A484" s="198" t="s">
        <v>1254</v>
      </c>
      <c r="B484" s="198" t="s">
        <v>1255</v>
      </c>
      <c r="C484" s="199">
        <v>1</v>
      </c>
    </row>
    <row r="485" spans="1:3" ht="15.5" x14ac:dyDescent="0.35">
      <c r="A485" s="198" t="s">
        <v>1256</v>
      </c>
      <c r="B485" s="198" t="s">
        <v>1257</v>
      </c>
      <c r="C485" s="199">
        <v>1</v>
      </c>
    </row>
    <row r="486" spans="1:3" ht="15.5" x14ac:dyDescent="0.35">
      <c r="A486" s="198" t="s">
        <v>1258</v>
      </c>
      <c r="B486" s="198" t="s">
        <v>1259</v>
      </c>
      <c r="C486" s="199">
        <v>1</v>
      </c>
    </row>
    <row r="487" spans="1:3" ht="15.5" x14ac:dyDescent="0.35">
      <c r="A487" s="198" t="s">
        <v>1260</v>
      </c>
      <c r="B487" s="198" t="s">
        <v>1261</v>
      </c>
      <c r="C487" s="199">
        <v>1</v>
      </c>
    </row>
    <row r="488" spans="1:3" ht="15.5" x14ac:dyDescent="0.35">
      <c r="A488" s="198" t="s">
        <v>1262</v>
      </c>
      <c r="B488" s="198" t="s">
        <v>1263</v>
      </c>
      <c r="C488" s="199">
        <v>1</v>
      </c>
    </row>
    <row r="489" spans="1:3" ht="15.5" x14ac:dyDescent="0.35">
      <c r="A489" s="198" t="s">
        <v>1264</v>
      </c>
      <c r="B489" s="198" t="s">
        <v>1265</v>
      </c>
      <c r="C489" s="199">
        <v>1</v>
      </c>
    </row>
    <row r="490" spans="1:3" ht="15.5" x14ac:dyDescent="0.35">
      <c r="A490" s="198" t="s">
        <v>1266</v>
      </c>
      <c r="B490" s="198" t="s">
        <v>1267</v>
      </c>
      <c r="C490" s="199">
        <v>8</v>
      </c>
    </row>
    <row r="491" spans="1:3" ht="15.5" x14ac:dyDescent="0.35">
      <c r="A491" s="198" t="s">
        <v>1268</v>
      </c>
      <c r="B491" s="198" t="s">
        <v>1269</v>
      </c>
      <c r="C491" s="199">
        <v>1</v>
      </c>
    </row>
    <row r="492" spans="1:3" ht="15.5" x14ac:dyDescent="0.35">
      <c r="A492" s="198" t="s">
        <v>1270</v>
      </c>
      <c r="B492" s="198" t="s">
        <v>1271</v>
      </c>
      <c r="C492" s="199">
        <v>1</v>
      </c>
    </row>
    <row r="493" spans="1:3" ht="15.5" x14ac:dyDescent="0.35">
      <c r="A493" s="198" t="s">
        <v>1272</v>
      </c>
      <c r="B493" s="198" t="s">
        <v>1273</v>
      </c>
      <c r="C493" s="199">
        <v>1</v>
      </c>
    </row>
    <row r="494" spans="1:3" ht="15.5" x14ac:dyDescent="0.35">
      <c r="A494" s="198" t="s">
        <v>1274</v>
      </c>
      <c r="B494" s="198" t="s">
        <v>1275</v>
      </c>
      <c r="C494" s="199">
        <v>1</v>
      </c>
    </row>
    <row r="495" spans="1:3" ht="15.5" x14ac:dyDescent="0.35">
      <c r="A495" s="198" t="s">
        <v>1276</v>
      </c>
      <c r="B495" s="198" t="s">
        <v>1277</v>
      </c>
      <c r="C495" s="199">
        <v>1</v>
      </c>
    </row>
    <row r="496" spans="1:3" ht="15.5" x14ac:dyDescent="0.35">
      <c r="A496" s="198" t="s">
        <v>1278</v>
      </c>
      <c r="B496" s="198" t="s">
        <v>1279</v>
      </c>
      <c r="C496" s="199">
        <v>1</v>
      </c>
    </row>
    <row r="497" spans="1:3" ht="15.5" x14ac:dyDescent="0.35">
      <c r="A497" s="198" t="s">
        <v>1280</v>
      </c>
      <c r="B497" s="198" t="s">
        <v>1281</v>
      </c>
      <c r="C497" s="199">
        <v>1</v>
      </c>
    </row>
    <row r="498" spans="1:3" ht="15.5" x14ac:dyDescent="0.35">
      <c r="A498" s="198" t="s">
        <v>1282</v>
      </c>
      <c r="B498" s="198" t="s">
        <v>1283</v>
      </c>
      <c r="C498" s="199">
        <v>1</v>
      </c>
    </row>
    <row r="499" spans="1:3" ht="15.5" x14ac:dyDescent="0.35">
      <c r="A499" s="198" t="s">
        <v>1284</v>
      </c>
      <c r="B499" s="198" t="s">
        <v>1285</v>
      </c>
      <c r="C499" s="199">
        <v>1</v>
      </c>
    </row>
    <row r="500" spans="1:3" ht="15.5" x14ac:dyDescent="0.35">
      <c r="A500" s="198" t="s">
        <v>1286</v>
      </c>
      <c r="B500" s="198" t="s">
        <v>1287</v>
      </c>
      <c r="C500" s="199">
        <v>1</v>
      </c>
    </row>
    <row r="501" spans="1:3" ht="15.5" x14ac:dyDescent="0.35">
      <c r="A501" s="198" t="s">
        <v>1288</v>
      </c>
      <c r="B501" s="198" t="s">
        <v>1289</v>
      </c>
      <c r="C501" s="199">
        <v>1</v>
      </c>
    </row>
    <row r="502" spans="1:3" ht="15.5" x14ac:dyDescent="0.35">
      <c r="A502" s="198" t="s">
        <v>1290</v>
      </c>
      <c r="B502" s="198" t="s">
        <v>1291</v>
      </c>
      <c r="C502" s="199">
        <v>1</v>
      </c>
    </row>
    <row r="503" spans="1:3" ht="15.5" x14ac:dyDescent="0.35">
      <c r="A503" s="198" t="s">
        <v>1292</v>
      </c>
      <c r="B503" s="198" t="s">
        <v>1293</v>
      </c>
      <c r="C503" s="199">
        <v>1</v>
      </c>
    </row>
    <row r="504" spans="1:3" ht="15.5" x14ac:dyDescent="0.35">
      <c r="A504" s="198" t="s">
        <v>1294</v>
      </c>
      <c r="B504" s="198" t="s">
        <v>1295</v>
      </c>
      <c r="C504" s="199">
        <v>1</v>
      </c>
    </row>
    <row r="505" spans="1:3" ht="15.5" x14ac:dyDescent="0.35">
      <c r="A505" s="198" t="s">
        <v>1296</v>
      </c>
      <c r="B505" s="198" t="s">
        <v>1297</v>
      </c>
      <c r="C505" s="199">
        <v>1</v>
      </c>
    </row>
    <row r="506" spans="1:3" ht="15.5" x14ac:dyDescent="0.35">
      <c r="A506" s="198" t="s">
        <v>1298</v>
      </c>
      <c r="B506" s="198" t="s">
        <v>1299</v>
      </c>
      <c r="C506" s="199">
        <v>1</v>
      </c>
    </row>
    <row r="507" spans="1:3" ht="15.5" x14ac:dyDescent="0.35">
      <c r="A507" s="198" t="s">
        <v>1300</v>
      </c>
      <c r="B507" s="198" t="s">
        <v>1301</v>
      </c>
      <c r="C507" s="199">
        <v>1</v>
      </c>
    </row>
    <row r="508" spans="1:3" ht="15.5" x14ac:dyDescent="0.35">
      <c r="A508" s="198" t="s">
        <v>1302</v>
      </c>
      <c r="B508" s="198" t="s">
        <v>1303</v>
      </c>
      <c r="C508" s="199">
        <v>1</v>
      </c>
    </row>
    <row r="509" spans="1:3" ht="15.5" x14ac:dyDescent="0.35">
      <c r="A509" s="198" t="s">
        <v>1304</v>
      </c>
      <c r="B509" s="198" t="s">
        <v>1305</v>
      </c>
      <c r="C509" s="199">
        <v>1</v>
      </c>
    </row>
    <row r="510" spans="1:3" ht="15.5" x14ac:dyDescent="0.35">
      <c r="A510" s="198" t="s">
        <v>1306</v>
      </c>
      <c r="B510" s="198" t="s">
        <v>1307</v>
      </c>
      <c r="C510" s="199">
        <v>1</v>
      </c>
    </row>
    <row r="511" spans="1:3" ht="15.5" x14ac:dyDescent="0.35">
      <c r="A511" s="198" t="s">
        <v>1308</v>
      </c>
      <c r="B511" s="198" t="s">
        <v>1309</v>
      </c>
      <c r="C511" s="199">
        <v>1</v>
      </c>
    </row>
    <row r="512" spans="1:3" ht="15.5" x14ac:dyDescent="0.35">
      <c r="A512" s="198" t="s">
        <v>1310</v>
      </c>
      <c r="B512" s="198" t="s">
        <v>1311</v>
      </c>
      <c r="C512" s="199">
        <v>1</v>
      </c>
    </row>
    <row r="513" spans="1:3" ht="15.5" x14ac:dyDescent="0.35">
      <c r="A513" s="198" t="s">
        <v>1312</v>
      </c>
      <c r="B513" s="198" t="s">
        <v>1313</v>
      </c>
      <c r="C513" s="199">
        <v>1</v>
      </c>
    </row>
    <row r="514" spans="1:3" ht="15.5" x14ac:dyDescent="0.35">
      <c r="A514" s="198" t="s">
        <v>1314</v>
      </c>
      <c r="B514" s="198" t="s">
        <v>1315</v>
      </c>
      <c r="C514" s="199">
        <v>1</v>
      </c>
    </row>
    <row r="515" spans="1:3" ht="15.5" x14ac:dyDescent="0.35">
      <c r="A515" s="198" t="s">
        <v>1316</v>
      </c>
      <c r="B515" s="198" t="s">
        <v>1317</v>
      </c>
      <c r="C515" s="199">
        <v>1</v>
      </c>
    </row>
    <row r="516" spans="1:3" ht="15.5" x14ac:dyDescent="0.35">
      <c r="A516" s="198" t="s">
        <v>1318</v>
      </c>
      <c r="B516" s="198" t="s">
        <v>1319</v>
      </c>
      <c r="C516" s="199">
        <v>1</v>
      </c>
    </row>
    <row r="517" spans="1:3" ht="15.5" x14ac:dyDescent="0.35">
      <c r="A517" s="198" t="s">
        <v>1320</v>
      </c>
      <c r="B517" s="198" t="s">
        <v>1321</v>
      </c>
      <c r="C517" s="199">
        <v>1</v>
      </c>
    </row>
    <row r="518" spans="1:3" ht="15.5" x14ac:dyDescent="0.35">
      <c r="A518" s="198" t="s">
        <v>1322</v>
      </c>
      <c r="B518" s="198" t="s">
        <v>1323</v>
      </c>
      <c r="C518" s="199">
        <v>1</v>
      </c>
    </row>
    <row r="519" spans="1:3" ht="15.5" x14ac:dyDescent="0.35">
      <c r="A519" s="198" t="s">
        <v>1324</v>
      </c>
      <c r="B519" s="198" t="s">
        <v>1325</v>
      </c>
      <c r="C519" s="199">
        <v>1</v>
      </c>
    </row>
    <row r="520" spans="1:3" ht="15.5" x14ac:dyDescent="0.35">
      <c r="A520" s="198" t="s">
        <v>1326</v>
      </c>
      <c r="B520" s="198" t="s">
        <v>1327</v>
      </c>
      <c r="C520" s="199">
        <v>1</v>
      </c>
    </row>
    <row r="521" spans="1:3" ht="15.5" x14ac:dyDescent="0.35">
      <c r="A521" s="198" t="s">
        <v>1328</v>
      </c>
      <c r="B521" s="198" t="s">
        <v>1329</v>
      </c>
      <c r="C521" s="199">
        <v>1</v>
      </c>
    </row>
    <row r="522" spans="1:3" ht="15.5" x14ac:dyDescent="0.35">
      <c r="A522" s="198" t="s">
        <v>1330</v>
      </c>
      <c r="B522" s="198" t="s">
        <v>1331</v>
      </c>
      <c r="C522" s="199">
        <v>1</v>
      </c>
    </row>
    <row r="523" spans="1:3" ht="15.5" x14ac:dyDescent="0.35">
      <c r="A523" s="198" t="s">
        <v>1332</v>
      </c>
      <c r="B523" s="198" t="s">
        <v>1333</v>
      </c>
      <c r="C523" s="199">
        <v>1</v>
      </c>
    </row>
    <row r="524" spans="1:3" ht="15.5" x14ac:dyDescent="0.35">
      <c r="A524" s="198" t="s">
        <v>1334</v>
      </c>
      <c r="B524" s="198" t="s">
        <v>1335</v>
      </c>
      <c r="C524" s="199">
        <v>1</v>
      </c>
    </row>
    <row r="525" spans="1:3" ht="15.5" x14ac:dyDescent="0.35">
      <c r="A525" s="198" t="s">
        <v>1336</v>
      </c>
      <c r="B525" s="198" t="s">
        <v>1337</v>
      </c>
      <c r="C525" s="199">
        <v>1</v>
      </c>
    </row>
    <row r="526" spans="1:3" ht="15.5" x14ac:dyDescent="0.35">
      <c r="A526" s="198" t="s">
        <v>1338</v>
      </c>
      <c r="B526" s="198" t="s">
        <v>1339</v>
      </c>
      <c r="C526" s="199">
        <v>1</v>
      </c>
    </row>
    <row r="527" spans="1:3" ht="15.5" x14ac:dyDescent="0.35">
      <c r="A527" s="198" t="s">
        <v>1340</v>
      </c>
      <c r="B527" s="198" t="s">
        <v>1341</v>
      </c>
      <c r="C527" s="199">
        <v>1</v>
      </c>
    </row>
    <row r="528" spans="1:3" ht="15.5" x14ac:dyDescent="0.35">
      <c r="A528" s="198" t="s">
        <v>1355</v>
      </c>
      <c r="B528" s="198" t="s">
        <v>1356</v>
      </c>
      <c r="C528" s="199">
        <v>1</v>
      </c>
    </row>
    <row r="529" spans="1:3" ht="15.5" x14ac:dyDescent="0.35">
      <c r="A529" s="198" t="s">
        <v>1357</v>
      </c>
      <c r="B529" s="198" t="s">
        <v>1358</v>
      </c>
      <c r="C529" s="199">
        <v>1</v>
      </c>
    </row>
    <row r="530" spans="1:3" ht="15.5" x14ac:dyDescent="0.35">
      <c r="A530" s="198" t="s">
        <v>1359</v>
      </c>
      <c r="B530" s="198" t="s">
        <v>1360</v>
      </c>
      <c r="C530" s="199">
        <v>1</v>
      </c>
    </row>
    <row r="531" spans="1:3" ht="15.5" x14ac:dyDescent="0.35">
      <c r="A531" s="198" t="s">
        <v>1361</v>
      </c>
      <c r="B531" s="198" t="s">
        <v>1362</v>
      </c>
      <c r="C531" s="199">
        <v>1</v>
      </c>
    </row>
    <row r="532" spans="1:3" ht="15.5" x14ac:dyDescent="0.35">
      <c r="A532" s="198" t="s">
        <v>1363</v>
      </c>
      <c r="B532" s="198" t="s">
        <v>1364</v>
      </c>
      <c r="C532" s="199">
        <v>1</v>
      </c>
    </row>
    <row r="533" spans="1:3" ht="15.5" x14ac:dyDescent="0.35">
      <c r="A533" s="198" t="s">
        <v>1365</v>
      </c>
      <c r="B533" s="198" t="s">
        <v>1366</v>
      </c>
      <c r="C533" s="199">
        <v>1</v>
      </c>
    </row>
    <row r="534" spans="1:3" ht="31" x14ac:dyDescent="0.35">
      <c r="A534" s="198" t="s">
        <v>1367</v>
      </c>
      <c r="B534" s="198" t="s">
        <v>1368</v>
      </c>
      <c r="C534" s="199">
        <v>1</v>
      </c>
    </row>
    <row r="535" spans="1:3" ht="31" x14ac:dyDescent="0.35">
      <c r="A535" s="198" t="s">
        <v>1369</v>
      </c>
      <c r="B535" s="198" t="s">
        <v>1370</v>
      </c>
      <c r="C535" s="199">
        <v>1</v>
      </c>
    </row>
    <row r="536" spans="1:3" ht="15.5" x14ac:dyDescent="0.35">
      <c r="A536" s="198" t="s">
        <v>1371</v>
      </c>
      <c r="B536" s="198" t="s">
        <v>1372</v>
      </c>
      <c r="C536" s="199">
        <v>1</v>
      </c>
    </row>
    <row r="537" spans="1:3" ht="15.5" x14ac:dyDescent="0.35">
      <c r="A537" s="198" t="s">
        <v>1373</v>
      </c>
      <c r="B537" s="198" t="s">
        <v>1374</v>
      </c>
      <c r="C537" s="199">
        <v>1</v>
      </c>
    </row>
    <row r="538" spans="1:3" ht="15.5" x14ac:dyDescent="0.35">
      <c r="A538" s="198" t="s">
        <v>1375</v>
      </c>
      <c r="B538" s="198" t="s">
        <v>1376</v>
      </c>
      <c r="C538" s="199">
        <v>1</v>
      </c>
    </row>
    <row r="539" spans="1:3" ht="15.5" x14ac:dyDescent="0.35">
      <c r="A539" s="198" t="s">
        <v>1377</v>
      </c>
      <c r="B539" s="198" t="s">
        <v>1406</v>
      </c>
      <c r="C539" s="199">
        <v>1</v>
      </c>
    </row>
    <row r="540" spans="1:3" ht="15.5" x14ac:dyDescent="0.35">
      <c r="A540" s="198" t="s">
        <v>1407</v>
      </c>
      <c r="B540" s="198" t="s">
        <v>1408</v>
      </c>
      <c r="C540" s="199">
        <v>1</v>
      </c>
    </row>
    <row r="541" spans="1:3" ht="15.5" x14ac:dyDescent="0.35">
      <c r="A541" s="198" t="s">
        <v>1409</v>
      </c>
      <c r="B541" s="198" t="s">
        <v>1410</v>
      </c>
      <c r="C541" s="199">
        <v>1</v>
      </c>
    </row>
    <row r="542" spans="1:3" ht="15.5" x14ac:dyDescent="0.35">
      <c r="A542" s="198" t="s">
        <v>1411</v>
      </c>
      <c r="B542" s="198" t="s">
        <v>1412</v>
      </c>
      <c r="C542" s="199">
        <v>1</v>
      </c>
    </row>
    <row r="543" spans="1:3" ht="15.5" x14ac:dyDescent="0.35">
      <c r="A543" s="198" t="s">
        <v>1413</v>
      </c>
      <c r="B543" s="198" t="s">
        <v>1414</v>
      </c>
      <c r="C543" s="199">
        <v>1</v>
      </c>
    </row>
    <row r="544" spans="1:3" ht="15.5" x14ac:dyDescent="0.35">
      <c r="A544" s="198" t="s">
        <v>1415</v>
      </c>
      <c r="B544" s="198" t="s">
        <v>1416</v>
      </c>
      <c r="C544" s="199">
        <v>1</v>
      </c>
    </row>
    <row r="545" spans="1:3" ht="15.5" x14ac:dyDescent="0.35">
      <c r="A545" s="198" t="s">
        <v>1417</v>
      </c>
      <c r="B545" s="198" t="s">
        <v>1418</v>
      </c>
      <c r="C545" s="199">
        <v>1</v>
      </c>
    </row>
    <row r="546" spans="1:3" ht="15.5" x14ac:dyDescent="0.35">
      <c r="A546" s="198" t="s">
        <v>1419</v>
      </c>
      <c r="B546" s="198" t="s">
        <v>1420</v>
      </c>
      <c r="C546" s="199">
        <v>1</v>
      </c>
    </row>
    <row r="547" spans="1:3" ht="15.5" x14ac:dyDescent="0.35">
      <c r="A547" s="198" t="s">
        <v>1421</v>
      </c>
      <c r="B547" s="198" t="s">
        <v>1422</v>
      </c>
      <c r="C547" s="199">
        <v>1</v>
      </c>
    </row>
    <row r="548" spans="1:3" ht="15.5" x14ac:dyDescent="0.35">
      <c r="A548" s="198" t="s">
        <v>1423</v>
      </c>
      <c r="B548" s="198" t="s">
        <v>1424</v>
      </c>
      <c r="C548" s="199">
        <v>1</v>
      </c>
    </row>
  </sheetData>
  <autoFilter ref="A1:D527" xr:uid="{00000000-0001-0000-0500-000000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B5B4DEE38E943499C2C7511919B72BA" ma:contentTypeVersion="14" ma:contentTypeDescription="Create a new document." ma:contentTypeScope="" ma:versionID="fc42658f6af853bf54f81a61a3f212e3">
  <xsd:schema xmlns:xsd="http://www.w3.org/2001/XMLSchema" xmlns:xs="http://www.w3.org/2001/XMLSchema" xmlns:p="http://schemas.microsoft.com/office/2006/metadata/properties" xmlns:ns1="http://schemas.microsoft.com/sharepoint/v3" xmlns:ns2="33874043-1092-46f2-b7ed-3863b0441e79" xmlns:ns3="2c75e67c-ed2d-4c91-baba-8aa4949e551e" targetNamespace="http://schemas.microsoft.com/office/2006/metadata/properties" ma:root="true" ma:fieldsID="d9f091e4208c45b1fc7767885202b3b3" ns1:_="" ns2:_="" ns3:_="">
    <xsd:import namespace="http://schemas.microsoft.com/sharepoint/v3"/>
    <xsd:import namespace="33874043-1092-46f2-b7ed-3863b0441e79"/>
    <xsd:import namespace="2c75e67c-ed2d-4c91-baba-8aa4949e551e"/>
    <xsd:element name="properties">
      <xsd:complexType>
        <xsd:sequence>
          <xsd:element name="documentManagement">
            <xsd:complexType>
              <xsd:all>
                <xsd:element ref="ns2:MediaServiceMetadata" minOccurs="0"/>
                <xsd:element ref="ns2:MediaServiceFastMetadata" minOccurs="0"/>
                <xsd:element ref="ns1:_ip_UnifiedCompliancePolicyProperties" minOccurs="0"/>
                <xsd:element ref="ns1:_ip_UnifiedCompliancePolicyUIAction"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0" nillable="true" ma:displayName="Unified Compliance Policy Properties" ma:hidden="true" ma:internalName="_ip_UnifiedCompliancePolicyProperties">
      <xsd:simpleType>
        <xsd:restriction base="dms:Note"/>
      </xsd:simpleType>
    </xsd:element>
    <xsd:element name="_ip_UnifiedCompliancePolicyUIAction" ma:index="1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3874043-1092-46f2-b7ed-3863b0441e7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68893229-fc1a-4591-9812-6a184d4b58bc"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c75e67c-ed2d-4c91-baba-8aa4949e551e"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80283ac5-ee11-4a8b-b790-93b8efa1ecd9}" ma:internalName="TaxCatchAll" ma:showField="CatchAllData" ma:web="2c75e67c-ed2d-4c91-baba-8aa4949e551e">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2c75e67c-ed2d-4c91-baba-8aa4949e551e" xsi:nil="true"/>
    <lcf76f155ced4ddcb4097134ff3c332f xmlns="33874043-1092-46f2-b7ed-3863b0441e79">
      <Terms xmlns="http://schemas.microsoft.com/office/infopath/2007/PartnerControls"/>
    </lcf76f155ced4ddcb4097134ff3c332f>
    <_ip_UnifiedCompliancePolicyUIAction xmlns="http://schemas.microsoft.com/sharepoint/v3" xsi:nil="true"/>
    <_ip_UnifiedCompliancePolicyProperties xmlns="http://schemas.microsoft.com/sharepoint/v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9353C99-6CD7-4289-835D-5FB1E553D82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33874043-1092-46f2-b7ed-3863b0441e79"/>
    <ds:schemaRef ds:uri="2c75e67c-ed2d-4c91-baba-8aa4949e551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17C2BE4-91AD-4D80-ADC6-EAED54E0E76E}">
  <ds:schemaRefs>
    <ds:schemaRef ds:uri="http://schemas.microsoft.com/office/2006/metadata/properties"/>
    <ds:schemaRef ds:uri="http://purl.org/dc/elements/1.1/"/>
    <ds:schemaRef ds:uri="http://schemas.microsoft.com/sharepoint/v3"/>
    <ds:schemaRef ds:uri="2c75e67c-ed2d-4c91-baba-8aa4949e551e"/>
    <ds:schemaRef ds:uri="http://schemas.openxmlformats.org/package/2006/metadata/core-properties"/>
    <ds:schemaRef ds:uri="http://purl.org/dc/terms/"/>
    <ds:schemaRef ds:uri="http://schemas.microsoft.com/office/infopath/2007/PartnerControls"/>
    <ds:schemaRef ds:uri="http://purl.org/dc/dcmitype/"/>
    <ds:schemaRef ds:uri="http://schemas.microsoft.com/office/2006/documentManagement/types"/>
    <ds:schemaRef ds:uri="33874043-1092-46f2-b7ed-3863b0441e79"/>
    <ds:schemaRef ds:uri="http://www.w3.org/XML/1998/namespace"/>
  </ds:schemaRefs>
</ds:datastoreItem>
</file>

<file path=customXml/itemProps3.xml><?xml version="1.0" encoding="utf-8"?>
<ds:datastoreItem xmlns:ds="http://schemas.openxmlformats.org/officeDocument/2006/customXml" ds:itemID="{93601227-02CD-43DA-B3BA-1068F1C95F5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7</vt:i4>
      </vt:variant>
    </vt:vector>
  </HeadingPairs>
  <TitlesOfParts>
    <vt:vector size="14" baseType="lpstr">
      <vt:lpstr>Dashboard</vt:lpstr>
      <vt:lpstr>Results</vt:lpstr>
      <vt:lpstr>Instructions</vt:lpstr>
      <vt:lpstr>Test Cases</vt:lpstr>
      <vt:lpstr>Change Log</vt:lpstr>
      <vt:lpstr>New Release Changes</vt:lpstr>
      <vt:lpstr>Issue Code Table</vt:lpstr>
      <vt:lpstr>'Change Log'!Print_Area</vt:lpstr>
      <vt:lpstr>Dashboard!Print_Area</vt:lpstr>
      <vt:lpstr>Instructions!Print_Area</vt:lpstr>
      <vt:lpstr>'New Release Changes'!Print_Area</vt:lpstr>
      <vt:lpstr>Results!Print_Area</vt:lpstr>
      <vt:lpstr>'Test Cases'!Print_Area</vt:lpstr>
      <vt:lpstr>'Test Cases'!Print_Titles</vt:lpstr>
    </vt:vector>
  </TitlesOfParts>
  <Manager>Office of Safeguards</Manager>
  <Company>Internal Revenue Service</Company>
  <LinksUpToDate>false</LinksUpToDate>
  <SharedDoc>false</SharedDoc>
  <HyperlinkBase>http://www.irs.gov/uac/Safeguards-Program</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IRS Office of Safeguards SCSEM</dc:title>
  <dc:subject>IT Security Compliance Evaluation</dc:subject>
  <dc:creator>Booz Allen Hamilton</dc:creator>
  <cp:keywords>usgcb, stig, pub1075</cp:keywords>
  <dc:description/>
  <cp:lastModifiedBy>McFadden Shanee</cp:lastModifiedBy>
  <cp:revision/>
  <dcterms:created xsi:type="dcterms:W3CDTF">2012-09-21T14:43:24Z</dcterms:created>
  <dcterms:modified xsi:type="dcterms:W3CDTF">2023-11-20T18:56:16Z</dcterms:modified>
  <cp:category>security</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MediaServiceImageTags">
    <vt:lpwstr/>
  </property>
  <property fmtid="{D5CDD505-2E9C-101B-9397-08002B2CF9AE}" pid="4" name="ContentTypeId">
    <vt:lpwstr>0x010100BB5B4DEE38E943499C2C7511919B72BA</vt:lpwstr>
  </property>
</Properties>
</file>