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codeName="ThisWorkbook"/>
  <mc:AlternateContent xmlns:mc="http://schemas.openxmlformats.org/markup-compatibility/2006">
    <mc:Choice Requires="x15">
      <x15ac:absPath xmlns:x15ac="http://schemas.microsoft.com/office/spreadsheetml/2010/11/ac" url="https://irsgov-my.sharepoint.com/personal/5vlpb_ds_irsnet_gov/Documents/WCMS Requests/"/>
    </mc:Choice>
  </mc:AlternateContent>
  <xr:revisionPtr revIDLastSave="0" documentId="14_{92399583-7729-4AB5-A99F-D80EBE69F589}" xr6:coauthVersionLast="47" xr6:coauthVersionMax="47" xr10:uidLastSave="{00000000-0000-0000-0000-000000000000}"/>
  <bookViews>
    <workbookView xWindow="3900" yWindow="3900" windowWidth="21600" windowHeight="11835" tabRatio="732" activeTab="1" xr2:uid="{00000000-000D-0000-FFFF-FFFF00000000}"/>
  </bookViews>
  <sheets>
    <sheet name="Dashboard" sheetId="5" r:id="rId1"/>
    <sheet name="Results" sheetId="4" r:id="rId2"/>
    <sheet name="Instructions" sheetId="6" r:id="rId3"/>
    <sheet name="Gen Test Cases" sheetId="20" r:id="rId4"/>
    <sheet name="Kubernetes" sheetId="19" r:id="rId5"/>
    <sheet name="Docker" sheetId="23" r:id="rId6"/>
    <sheet name="RedHat OpenShift" sheetId="21" r:id="rId7"/>
    <sheet name="Change Log" sheetId="7" r:id="rId8"/>
    <sheet name="New Release Changes" sheetId="24" r:id="rId9"/>
    <sheet name="Issue Code Table" sheetId="16" r:id="rId10"/>
  </sheets>
  <definedNames>
    <definedName name="_xlnm._FilterDatabase" localSheetId="5" hidden="1">Docker!$A$2:$O$88</definedName>
    <definedName name="_xlnm._FilterDatabase" localSheetId="3" hidden="1">'Gen Test Cases'!$A$2:$M$22</definedName>
    <definedName name="_xlnm._FilterDatabase" localSheetId="9" hidden="1">'Issue Code Table'!$A$1:$C$567</definedName>
    <definedName name="_xlnm._FilterDatabase" localSheetId="4" hidden="1">Kubernetes!$A$2:$AB$117</definedName>
    <definedName name="_xlnm._FilterDatabase" localSheetId="8" hidden="1">'New Release Changes'!$A$2:$D$531</definedName>
    <definedName name="_xlnm._FilterDatabase" localSheetId="6" hidden="1">'RedHat OpenShift'!$A$2:$O$27</definedName>
    <definedName name="_xlnm.Print_Area" localSheetId="8">'New Release Changes'!$A$1:$D$2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4" l="1"/>
  <c r="E25" i="4"/>
  <c r="E51" i="4" l="1"/>
  <c r="D51" i="4"/>
  <c r="C51" i="4"/>
  <c r="B51" i="4"/>
  <c r="E32" i="4"/>
  <c r="D32" i="4"/>
  <c r="C32" i="4"/>
  <c r="B32" i="4"/>
  <c r="E13" i="4"/>
  <c r="D13" i="4"/>
  <c r="C13" i="4"/>
  <c r="B13" i="4"/>
  <c r="M51" i="4"/>
  <c r="M32" i="4"/>
  <c r="M13" i="4"/>
  <c r="AB26" i="21"/>
  <c r="V26" i="21"/>
  <c r="O51" i="4"/>
  <c r="O32" i="4"/>
  <c r="O13" i="4"/>
  <c r="AB27" i="21"/>
  <c r="R21" i="20"/>
  <c r="AB4" i="23"/>
  <c r="AB5" i="23"/>
  <c r="AB27" i="23"/>
  <c r="AB7" i="23"/>
  <c r="AB8" i="23"/>
  <c r="AB9" i="23"/>
  <c r="AB81" i="23"/>
  <c r="AB11" i="23"/>
  <c r="AB82" i="23"/>
  <c r="AB56" i="23"/>
  <c r="AB6" i="23"/>
  <c r="AB15" i="23"/>
  <c r="AB16" i="23"/>
  <c r="AB10" i="23"/>
  <c r="AB17" i="23"/>
  <c r="AB83" i="23"/>
  <c r="AB20" i="23"/>
  <c r="AB43" i="23"/>
  <c r="AB40" i="23"/>
  <c r="AB37" i="23"/>
  <c r="AB84" i="23"/>
  <c r="AB31" i="23"/>
  <c r="AB38" i="23"/>
  <c r="AB36" i="23"/>
  <c r="AB41" i="23"/>
  <c r="AB34" i="23"/>
  <c r="AB42" i="23"/>
  <c r="AB32" i="23"/>
  <c r="AB28" i="23"/>
  <c r="AB33" i="23"/>
  <c r="AB53" i="23"/>
  <c r="AB35" i="23"/>
  <c r="AB46" i="23"/>
  <c r="AB88" i="23"/>
  <c r="AB86" i="23"/>
  <c r="AB39" i="23"/>
  <c r="AB13" i="23"/>
  <c r="AB30" i="23"/>
  <c r="AB60" i="23"/>
  <c r="AB55" i="23"/>
  <c r="AB44" i="23"/>
  <c r="AB54" i="23"/>
  <c r="AB29" i="23"/>
  <c r="AB58" i="23"/>
  <c r="AB80" i="23"/>
  <c r="AB49" i="23"/>
  <c r="AB18" i="23"/>
  <c r="AB24" i="23"/>
  <c r="AB52" i="23"/>
  <c r="AB63" i="23"/>
  <c r="AB62" i="23"/>
  <c r="AB51" i="23"/>
  <c r="AB67" i="23"/>
  <c r="AB57" i="23"/>
  <c r="AB65" i="23"/>
  <c r="AB59" i="23"/>
  <c r="AB66" i="23"/>
  <c r="AB85" i="23"/>
  <c r="AB79" i="23"/>
  <c r="AB87" i="23"/>
  <c r="AB64" i="23"/>
  <c r="AB61" i="23"/>
  <c r="AB26" i="23"/>
  <c r="AB14" i="23"/>
  <c r="AB68" i="23"/>
  <c r="AB69" i="23"/>
  <c r="AB25" i="23"/>
  <c r="AB77" i="23"/>
  <c r="AB72" i="23"/>
  <c r="AB12" i="23"/>
  <c r="AB74" i="23"/>
  <c r="AB75" i="23"/>
  <c r="AB76" i="23"/>
  <c r="AB19" i="23"/>
  <c r="AB21" i="23"/>
  <c r="AB22" i="23"/>
  <c r="AB23" i="23"/>
  <c r="AB45" i="23"/>
  <c r="AB47" i="23"/>
  <c r="AB48" i="23"/>
  <c r="AB50" i="23"/>
  <c r="AB70" i="23"/>
  <c r="AB71" i="23"/>
  <c r="AB73" i="23"/>
  <c r="AB78" i="23"/>
  <c r="AB3" i="21" l="1"/>
  <c r="AB4" i="21"/>
  <c r="AB5" i="21"/>
  <c r="AB6" i="21"/>
  <c r="AB7" i="21"/>
  <c r="AB8" i="21"/>
  <c r="AB9" i="21"/>
  <c r="AB10" i="21"/>
  <c r="AB11" i="21"/>
  <c r="AB12" i="21"/>
  <c r="AB13" i="21"/>
  <c r="AB14" i="21"/>
  <c r="AB15" i="21"/>
  <c r="AB16" i="21"/>
  <c r="AB17" i="21"/>
  <c r="AB18" i="21"/>
  <c r="AB19" i="21"/>
  <c r="AB20" i="21"/>
  <c r="AB21" i="21"/>
  <c r="AB22" i="21"/>
  <c r="AB23" i="21"/>
  <c r="AB24" i="21"/>
  <c r="AB25" i="21"/>
  <c r="V23" i="21"/>
  <c r="V24" i="21"/>
  <c r="V25" i="21"/>
  <c r="AB104" i="19"/>
  <c r="AB103" i="19"/>
  <c r="AB41" i="19"/>
  <c r="AB40" i="19"/>
  <c r="AB39" i="19"/>
  <c r="AB38" i="19"/>
  <c r="AB37" i="19"/>
  <c r="AB102" i="19"/>
  <c r="AB101" i="19"/>
  <c r="AB100" i="19"/>
  <c r="AB99" i="19"/>
  <c r="AB98" i="19"/>
  <c r="AB97" i="19"/>
  <c r="AB36" i="19"/>
  <c r="AB35" i="19"/>
  <c r="AB33" i="19"/>
  <c r="AB32" i="19"/>
  <c r="AB31" i="19"/>
  <c r="AB30" i="19"/>
  <c r="AB29" i="19"/>
  <c r="AB28" i="19"/>
  <c r="AB96" i="19"/>
  <c r="AB95" i="19"/>
  <c r="AB94" i="19"/>
  <c r="AB93" i="19"/>
  <c r="AB92" i="19"/>
  <c r="AB27" i="19"/>
  <c r="AB26" i="19"/>
  <c r="AB25" i="19"/>
  <c r="AB24" i="19"/>
  <c r="AB22" i="19"/>
  <c r="AB21" i="19"/>
  <c r="AB20" i="19"/>
  <c r="AB19" i="19"/>
  <c r="AB18" i="19"/>
  <c r="AB17" i="19"/>
  <c r="AB16" i="19"/>
  <c r="AB15" i="19"/>
  <c r="AB14" i="19"/>
  <c r="AB13" i="19"/>
  <c r="AB117" i="19"/>
  <c r="AB116" i="19"/>
  <c r="AB115" i="19"/>
  <c r="AB114" i="19"/>
  <c r="AB113" i="19"/>
  <c r="AB112" i="19"/>
  <c r="AB111" i="19"/>
  <c r="AB110" i="19"/>
  <c r="AB109" i="19"/>
  <c r="AB108" i="19"/>
  <c r="AB107" i="19"/>
  <c r="AB106" i="19"/>
  <c r="AB91" i="19"/>
  <c r="AB90" i="19"/>
  <c r="AB89" i="19"/>
  <c r="AB88" i="19"/>
  <c r="AB87" i="19"/>
  <c r="AB86" i="19"/>
  <c r="AB85" i="19"/>
  <c r="AB84" i="19"/>
  <c r="AB105" i="19"/>
  <c r="AB82" i="19"/>
  <c r="AB81" i="19"/>
  <c r="AB80" i="19"/>
  <c r="AB79" i="19"/>
  <c r="AB77" i="19"/>
  <c r="AB83" i="19"/>
  <c r="AB78" i="19"/>
  <c r="AB76" i="19"/>
  <c r="AB75" i="19"/>
  <c r="AB74" i="19"/>
  <c r="AB73" i="19"/>
  <c r="AB72" i="19"/>
  <c r="AB71" i="19"/>
  <c r="AB70" i="19"/>
  <c r="AB69" i="19"/>
  <c r="AB68" i="19"/>
  <c r="AB67" i="19"/>
  <c r="AB66" i="19"/>
  <c r="AB65" i="19"/>
  <c r="AB64" i="19"/>
  <c r="AB63" i="19"/>
  <c r="AB62" i="19"/>
  <c r="AB61" i="19"/>
  <c r="AB60" i="19"/>
  <c r="AB59" i="19"/>
  <c r="AB58" i="19"/>
  <c r="AB57" i="19"/>
  <c r="AB56" i="19"/>
  <c r="AB55" i="19"/>
  <c r="AB54" i="19"/>
  <c r="AB53" i="19"/>
  <c r="AB52" i="19"/>
  <c r="AB51" i="19"/>
  <c r="AB50" i="19"/>
  <c r="AB49" i="19"/>
  <c r="AB48" i="19"/>
  <c r="AB47" i="19"/>
  <c r="AB46" i="19"/>
  <c r="AB45" i="19"/>
  <c r="AB44" i="19"/>
  <c r="AB43" i="19"/>
  <c r="AB42" i="19"/>
  <c r="AB34" i="19"/>
  <c r="AB23" i="19"/>
  <c r="AB12" i="19"/>
  <c r="AB11" i="19"/>
  <c r="AB10" i="19"/>
  <c r="AB9" i="19"/>
  <c r="AB8" i="19"/>
  <c r="AB7" i="19"/>
  <c r="AB6" i="19"/>
  <c r="AB5" i="19"/>
  <c r="AB4" i="19"/>
  <c r="E63" i="4" l="1"/>
  <c r="K60" i="4"/>
  <c r="K59" i="4"/>
  <c r="K56" i="4"/>
  <c r="K55" i="4"/>
  <c r="K41" i="4"/>
  <c r="K40" i="4"/>
  <c r="K37" i="4"/>
  <c r="K36" i="4"/>
  <c r="N32" i="4"/>
  <c r="F32" i="4"/>
  <c r="AB3" i="23"/>
  <c r="N51" i="4" l="1"/>
  <c r="J55" i="4" s="1"/>
  <c r="F51" i="4"/>
  <c r="J36" i="4"/>
  <c r="N13" i="4" l="1"/>
  <c r="R4" i="20"/>
  <c r="R5" i="20"/>
  <c r="R6" i="20"/>
  <c r="R7" i="20"/>
  <c r="R8" i="20"/>
  <c r="R9" i="20"/>
  <c r="R10" i="20"/>
  <c r="R11" i="20"/>
  <c r="R12" i="20"/>
  <c r="R13" i="20"/>
  <c r="R14" i="20"/>
  <c r="R15" i="20"/>
  <c r="R16" i="20"/>
  <c r="R17" i="20"/>
  <c r="R18" i="20"/>
  <c r="R19" i="20"/>
  <c r="R20" i="20"/>
  <c r="R3" i="20"/>
  <c r="F56" i="4" l="1"/>
  <c r="E59" i="4"/>
  <c r="E57" i="4"/>
  <c r="E60" i="4"/>
  <c r="E58" i="4"/>
  <c r="F60" i="4"/>
  <c r="F62" i="4"/>
  <c r="E61" i="4"/>
  <c r="E55" i="4"/>
  <c r="F57" i="4"/>
  <c r="F61" i="4"/>
  <c r="E62" i="4"/>
  <c r="E56" i="4"/>
  <c r="F58" i="4"/>
  <c r="F59" i="4"/>
  <c r="E38" i="4"/>
  <c r="D55" i="4"/>
  <c r="I55" i="4" s="1"/>
  <c r="D60" i="4"/>
  <c r="I60" i="4" s="1"/>
  <c r="D62" i="4"/>
  <c r="I62" i="4" s="1"/>
  <c r="D58" i="4"/>
  <c r="I58" i="4" s="1"/>
  <c r="D56" i="4"/>
  <c r="I56" i="4" s="1"/>
  <c r="D57" i="4"/>
  <c r="I57" i="4" s="1"/>
  <c r="D59" i="4"/>
  <c r="I59" i="4" s="1"/>
  <c r="D61" i="4"/>
  <c r="I61" i="4" s="1"/>
  <c r="D36" i="4"/>
  <c r="I36" i="4" s="1"/>
  <c r="E43" i="4"/>
  <c r="E36" i="4"/>
  <c r="D40" i="4"/>
  <c r="I40" i="4" s="1"/>
  <c r="D42" i="4"/>
  <c r="I42" i="4" s="1"/>
  <c r="F55" i="4"/>
  <c r="D43" i="4"/>
  <c r="I43" i="4" s="1"/>
  <c r="F43" i="4"/>
  <c r="E41" i="4"/>
  <c r="F38" i="4"/>
  <c r="C38" i="4"/>
  <c r="E42" i="4"/>
  <c r="D38" i="4"/>
  <c r="I38" i="4" s="1"/>
  <c r="C37" i="4"/>
  <c r="F40" i="4"/>
  <c r="D39" i="4"/>
  <c r="I39" i="4" s="1"/>
  <c r="D37" i="4"/>
  <c r="I37" i="4" s="1"/>
  <c r="C40" i="4"/>
  <c r="F41" i="4"/>
  <c r="E37" i="4"/>
  <c r="F36" i="4"/>
  <c r="E40" i="4"/>
  <c r="C42" i="4"/>
  <c r="C39" i="4"/>
  <c r="C41" i="4"/>
  <c r="E39" i="4"/>
  <c r="D41" i="4"/>
  <c r="I41" i="4" s="1"/>
  <c r="F39" i="4"/>
  <c r="F37" i="4"/>
  <c r="F42" i="4"/>
  <c r="C36" i="4"/>
  <c r="C43" i="4"/>
  <c r="C58" i="4"/>
  <c r="C60" i="4"/>
  <c r="C55" i="4"/>
  <c r="C59" i="4"/>
  <c r="C61" i="4"/>
  <c r="C56" i="4"/>
  <c r="C57" i="4"/>
  <c r="C62" i="4"/>
  <c r="H55" i="4" l="1"/>
  <c r="H43" i="4"/>
  <c r="H41" i="4"/>
  <c r="H37" i="4"/>
  <c r="H38" i="4"/>
  <c r="H40" i="4"/>
  <c r="H39" i="4"/>
  <c r="H36" i="4"/>
  <c r="H42" i="4"/>
  <c r="D44" i="4" l="1"/>
  <c r="G32" i="4" s="1"/>
  <c r="AB3" i="19"/>
  <c r="H57" i="4" l="1"/>
  <c r="H62" i="4"/>
  <c r="H56" i="4"/>
  <c r="H60" i="4"/>
  <c r="H61" i="4"/>
  <c r="H58" i="4"/>
  <c r="H59" i="4"/>
  <c r="D19" i="4"/>
  <c r="D23" i="4"/>
  <c r="E20" i="4"/>
  <c r="E24" i="4"/>
  <c r="F21" i="4"/>
  <c r="F17" i="4"/>
  <c r="D20" i="4"/>
  <c r="D24" i="4"/>
  <c r="E21" i="4"/>
  <c r="F18" i="4"/>
  <c r="F22" i="4"/>
  <c r="E17" i="4"/>
  <c r="C20" i="4"/>
  <c r="C24" i="4"/>
  <c r="C21" i="4"/>
  <c r="C17" i="4"/>
  <c r="C18" i="4"/>
  <c r="C22" i="4"/>
  <c r="C19" i="4"/>
  <c r="C23" i="4"/>
  <c r="D21" i="4"/>
  <c r="E18" i="4"/>
  <c r="E22" i="4"/>
  <c r="F19" i="4"/>
  <c r="F23" i="4"/>
  <c r="D17" i="4"/>
  <c r="D18" i="4"/>
  <c r="D22" i="4"/>
  <c r="E19" i="4"/>
  <c r="E23" i="4"/>
  <c r="F20" i="4"/>
  <c r="F24" i="4"/>
  <c r="K22" i="4"/>
  <c r="K21" i="4"/>
  <c r="K18" i="4"/>
  <c r="K17" i="4"/>
  <c r="D63" i="4" l="1"/>
  <c r="G51" i="4" s="1"/>
  <c r="F13" i="4"/>
  <c r="J17" i="4"/>
  <c r="I20" i="4"/>
  <c r="I19" i="4"/>
  <c r="I22" i="4"/>
  <c r="I24" i="4"/>
  <c r="I17" i="4"/>
  <c r="I18" i="4"/>
  <c r="I23" i="4"/>
  <c r="I21" i="4"/>
  <c r="H21" i="4" l="1"/>
  <c r="H22" i="4"/>
  <c r="H18" i="4"/>
  <c r="H24" i="4"/>
  <c r="H17" i="4"/>
  <c r="H20" i="4"/>
  <c r="H23" i="4"/>
  <c r="H19" i="4"/>
  <c r="D25" i="4" l="1"/>
  <c r="G13" i="4" s="1"/>
</calcChain>
</file>

<file path=xl/sharedStrings.xml><?xml version="1.0" encoding="utf-8"?>
<sst xmlns="http://schemas.openxmlformats.org/spreadsheetml/2006/main" count="7503" uniqueCount="3976">
  <si>
    <t>Internal Revenue Service</t>
  </si>
  <si>
    <t>Office of Safeguards</t>
  </si>
  <si>
    <t xml:space="preserve"> ▪ SCSEM Subject: Containers</t>
  </si>
  <si>
    <t xml:space="preserve"> ▪ SCSEM Version: 2.0</t>
  </si>
  <si>
    <t xml:space="preserve"> ▪ SCSEM Release Date: June 30, 2025</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</si>
  <si>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</si>
  <si>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</si>
  <si>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</si>
  <si>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</si>
  <si>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</si>
  <si>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</si>
  <si>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</si>
  <si>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</si>
  <si>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</si>
  <si>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</si>
  <si>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</si>
  <si>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</si>
  <si>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</si>
  <si>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</si>
  <si>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</si>
  <si>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</si>
  <si>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</si>
  <si>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</si>
  <si>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</si>
  <si>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</si>
  <si>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</si>
  <si>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</si>
  <si>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</si>
  <si>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</si>
  <si>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</si>
  <si>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</si>
  <si>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</si>
  <si>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</si>
  <si>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</si>
  <si>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</si>
  <si>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 xml:space="preserve">    </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</si>
  <si>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</si>
  <si>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</si>
  <si>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</si>
  <si>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</si>
  <si>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</si>
  <si>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Kubernetes Container Test Results</t>
  </si>
  <si>
    <t xml:space="preserve">       Use this box if Kubernetes Container SCSEM tests were conducted.</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</si>
  <si>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</si>
  <si>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</si>
  <si>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</si>
  <si>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</si>
  <si>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</si>
  <si>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</si>
  <si>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</si>
  <si>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</si>
  <si>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</si>
  <si>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</si>
  <si>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</si>
  <si>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</si>
  <si>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</si>
  <si>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</si>
  <si>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</si>
  <si>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</si>
  <si>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</si>
  <si>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</si>
  <si>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</si>
  <si>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</si>
  <si>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</si>
  <si>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</si>
  <si>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RedHat OpenShift Container Test Results</t>
  </si>
  <si>
    <t xml:space="preserve">       Use this box if RedHat OpenShift Container SCSEM tests were conducted.</t>
  </si>
  <si>
    <t>3. Docker Container Test Results</t>
  </si>
  <si>
    <t xml:space="preserve">       Use this box if Docker Container SCSEM tests were conducted.</t>
  </si>
  <si>
    <t>Instructions</t>
  </si>
  <si>
    <t>Introduction and Purpose:</t>
  </si>
  <si>
    <t xml:space="preserve">This SCSEM is used by the IRS Office of Safeguards to evaluate compliance with IRS Publication 1075 for agencies that have implemented containerized environments (such as Docker, Kubernetes, or OpenShift) on systems that receive, store,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These selected set of security controls satisfy the minimum general requirements of IRS Publication 1075.  Agencies must always assess the performance of these security controls to ensure that they were implemented correctly, operate correctly, and satisfy all minimum requirements of IRS Publication 1075 requirements.  Technology specific controls are specified in their respective tabs.         
</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</si>
  <si>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</si>
  <si>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</si>
  <si>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</si>
  <si>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</si>
  <si>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</si>
  <si>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</si>
  <si>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</si>
  <si>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</si>
  <si>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</si>
  <si>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</si>
  <si>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</si>
  <si>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</si>
  <si>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</si>
  <si>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</si>
  <si>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</si>
  <si>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</si>
  <si>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</si>
  <si>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</si>
  <si>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</si>
  <si>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</si>
  <si>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</si>
  <si>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</si>
  <si>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</si>
  <si>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</si>
  <si>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</si>
  <si>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</si>
  <si>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</si>
  <si>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</si>
  <si>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</si>
  <si>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</si>
  <si>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</si>
  <si>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</si>
  <si>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</si>
  <si>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</si>
  <si>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</si>
  <si>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</si>
  <si>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</si>
  <si>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</si>
  <si>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</si>
  <si>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</si>
  <si>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</si>
  <si>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</si>
  <si>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</si>
  <si>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</si>
  <si>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t>
  </si>
  <si>
    <t>NIST ID</t>
  </si>
  <si>
    <t>NIST Control Name</t>
  </si>
  <si>
    <t>Test Method</t>
  </si>
  <si>
    <t>Description</t>
  </si>
  <si>
    <t>Test Procedures</t>
  </si>
  <si>
    <t>Expected Results</t>
  </si>
  <si>
    <t>Actual Results</t>
  </si>
  <si>
    <t>Status</t>
  </si>
  <si>
    <t>Notes/Evidence</t>
  </si>
  <si>
    <t>Criticality Rating</t>
  </si>
  <si>
    <t>Issue Code</t>
  </si>
  <si>
    <t>Risk Rating (Do Not Edit)</t>
  </si>
  <si>
    <t>Gen-Container01</t>
  </si>
  <si>
    <t>SA-22</t>
  </si>
  <si>
    <t>Unsupported System Components</t>
  </si>
  <si>
    <t>Test (Manual)</t>
  </si>
  <si>
    <t>Verify that system maintenance is in place and the container platform is supported by the vendor.</t>
  </si>
  <si>
    <t xml:space="preserve">1. Review container platform registry documentation and platform configuration to determine if organization-defined images contain a supported vendor software version. </t>
  </si>
  <si>
    <t xml:space="preserve">Support for the installed version has not expired.  Security updates or hot fixes are available to address any security flaws discovered.  </t>
  </si>
  <si>
    <t>Critical</t>
  </si>
  <si>
    <t>HSA7
HSA10
HSA11</t>
  </si>
  <si>
    <t>HSA7: The external facing system is no longer supported by the vendor
HSA10: The internally hosted software's major release is no longer supported by the vendor
HSA11: The internally hosted software's minor release is no longer supported by the vendor</t>
  </si>
  <si>
    <t>Gen-Container02</t>
  </si>
  <si>
    <t>SI-2</t>
  </si>
  <si>
    <t>Flaw Remediation</t>
  </si>
  <si>
    <t>The container platform is running the latest supported version, and old components are removed from the system after updated versions have been applied.</t>
  </si>
  <si>
    <t>1. Review container platform registry documentation and configuration to determine if organization-defined images contains latest approved vendor software image version. 
2. Review container platform registry documentation and configuration to determine if organization-defined images are removed after updated versions have been installed.</t>
  </si>
  <si>
    <t>1. The container platform registry is configured to update organization-defined images with current approved vendor version.
2. Obsolete images are removed after updated versions have been installed.
(Note - This should be updated to critical if critical updates are missing. Check https://nvd.nist.gov and search for the product/version.</t>
  </si>
  <si>
    <t>Significant</t>
  </si>
  <si>
    <t>HSI2: System patch level is insufficient
HSI27: Critical security patches have not been applied</t>
  </si>
  <si>
    <t>Gen-Container03</t>
  </si>
  <si>
    <t>AC-2</t>
  </si>
  <si>
    <t>Account Management</t>
  </si>
  <si>
    <t xml:space="preserve">The container platform has a defined account management process and uses a centralized user management solution to support account management functions.
</t>
  </si>
  <si>
    <t xml:space="preserve">1. Interview the administrator to verify account management processes exist and are implemented for user and system account creation, termination, and expiration.
2, Review the container platform to determine if it is using a centralized user management system for user management functions. 
</t>
  </si>
  <si>
    <t xml:space="preserve">An account management process exists and has been implemented for approving and managing account access to the container under the agency defined authentication method. </t>
  </si>
  <si>
    <t>HAC37</t>
  </si>
  <si>
    <t>HAC37: Account management procedures are not implemented</t>
  </si>
  <si>
    <t>Gen-Container04</t>
  </si>
  <si>
    <t>IA-2</t>
  </si>
  <si>
    <t>Identification and Authentication</t>
  </si>
  <si>
    <t>Ensure identification and authentication controls are implemented.</t>
  </si>
  <si>
    <t xml:space="preserve">1. Determine if access attempts to the container platform require the user or service to be identified and authenticated prior to access being granted.
2. Determine if there are any automated processes that access the container platform and verify the identification and authentication mechanism in place for these processes. 
</t>
  </si>
  <si>
    <t>1. Identification and authentication is required for the container platform.
2. Automated processes that access the container platform are identified and authenticated using process account credentials or certificates.</t>
  </si>
  <si>
    <t>HAC29</t>
  </si>
  <si>
    <t>HAC29: Access to system functionality without identification and authentication</t>
  </si>
  <si>
    <t>Gen-Container05</t>
  </si>
  <si>
    <t>IA-4</t>
  </si>
  <si>
    <t>Identifier Management</t>
  </si>
  <si>
    <t>Verify all usernames are unique and administrators are valid (authentication server or local accounts).</t>
  </si>
  <si>
    <t>Work with the administrator to view a list of all users of the system.</t>
  </si>
  <si>
    <t>All usernames are unique.
All administrative accounts are valid and all users have a need for access.</t>
  </si>
  <si>
    <t>HAC20
HAC11</t>
  </si>
  <si>
    <t>HAC20: Agency duplicates usernames
HAC11: User access was not established with concept of least privilege</t>
  </si>
  <si>
    <t>Gen-Container06</t>
  </si>
  <si>
    <t>IA-5</t>
  </si>
  <si>
    <t>Authenticator Management</t>
  </si>
  <si>
    <t>The container platform must use multifactor authentication for network access to privileged accounts.</t>
  </si>
  <si>
    <t>1. Interview the admin to determine how they log onto the container platform.
2. Ensure the platform requires two or more factors to achieve authentication.</t>
  </si>
  <si>
    <t>MFA is used to authenticate to the platform.</t>
  </si>
  <si>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</si>
  <si>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</si>
  <si>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</si>
  <si>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Gen-Container07</t>
  </si>
  <si>
    <t>If passwords are used, verify password minimum character length requirements (authentication server or local accounts).</t>
  </si>
  <si>
    <t>Determine if password configurations meet IRS requirements for minimum length of 14 characters.</t>
  </si>
  <si>
    <t>Passwords are required to be a minimum of 14 characters in length.</t>
  </si>
  <si>
    <t>HPW3</t>
  </si>
  <si>
    <t>HPW3: Minimum password age is too short</t>
  </si>
  <si>
    <t>Gen-Container08</t>
  </si>
  <si>
    <t>If passwords are used, verify the container platform's password complexity is enforced  (authentication server or local accounts).</t>
  </si>
  <si>
    <t>Determine if password configurations meet IRS requirements for password complexity:
  - At least one numeric and at least one special character
 - A mixture of at least one uppercase and at least one lowercase letter</t>
  </si>
  <si>
    <t xml:space="preserve">Passwords must have a minimum of one (1) alpha, and one (1) numeric or special character.  The password must have at least one uppercase and at least one lowercase letter.  </t>
  </si>
  <si>
    <t>Moderate</t>
  </si>
  <si>
    <t>HPW12</t>
  </si>
  <si>
    <t>HPW12: Passwords do not meet complexity requirements</t>
  </si>
  <si>
    <t>Gen-Container09</t>
  </si>
  <si>
    <t>If passwords are used, verify the container platform's password change requirements (authentication server or local accounts).</t>
  </si>
  <si>
    <t>Determine if password configurations meet IRS requirements for password expiration. Ask the administrator if users and privileged users are forced to change passwords at a maximum of 90 days, and every 366 days for service accounts or when events such as loss, theft or compromise occur.</t>
  </si>
  <si>
    <t>Passwords are required to be changed every 90 days all user accounts and every 366 days for service accounts or when events such as loss, theft or compromise occur.</t>
  </si>
  <si>
    <t>HPW2</t>
  </si>
  <si>
    <t>HPW2: Password does not expire timely</t>
  </si>
  <si>
    <t>Gen-Container10</t>
  </si>
  <si>
    <t>Verify password reuse requirements (authentication server or local accounts).</t>
  </si>
  <si>
    <t xml:space="preserve">Determine if password configurations meet IRS requirements for password history. Ask the administrator if users are prohibited from using their last 24 passwords. </t>
  </si>
  <si>
    <t>Users are prohibited from using their last 24 passwords.</t>
  </si>
  <si>
    <t>HPW6</t>
  </si>
  <si>
    <t>HPW6: Password history is insufficient</t>
  </si>
  <si>
    <t>Gen-Container11</t>
  </si>
  <si>
    <t>SC-28</t>
  </si>
  <si>
    <t>Protection of Information at Rest</t>
  </si>
  <si>
    <t>Verify the container platform stores only cryptographic representations of passwords if passwords are being used for authentication.</t>
  </si>
  <si>
    <t>1. Interview the admin to determine if passwords are used.
2. Verify the location that passwords are stored.
3. Verify the passwords are encrypted using the latest FIPS 140 approved hashes/ciphers.</t>
  </si>
  <si>
    <t>Passwords are stored using the latest approved FIPS 140  algorithms.</t>
  </si>
  <si>
    <t>HSC42</t>
  </si>
  <si>
    <t>HSC42: Encryption capabilities do not meet the latest FIPS 140 requirements</t>
  </si>
  <si>
    <t>Gen-Container12</t>
  </si>
  <si>
    <t>AC-7</t>
  </si>
  <si>
    <t>Unsuccessful Logon Attempts</t>
  </si>
  <si>
    <t xml:space="preserve">The container platform enforces user account lockout.
The system locks user/administrator accounts after no more than three unsuccessful attempts to logon with an invalid password. </t>
  </si>
  <si>
    <t>1. Interview the admin to determine account lockout parameters.
2. Verify the system locks out users after three or fewer consecutive unsuccessful attempts.</t>
  </si>
  <si>
    <t>System accounts are locked after three consecutive incorrect attempts.</t>
  </si>
  <si>
    <t>Gen-Container13</t>
  </si>
  <si>
    <t>AU-2</t>
  </si>
  <si>
    <t>Audit Events</t>
  </si>
  <si>
    <t>Verify the container platform captures all changes made, including: additions, modifications, or deletions.  In addition the logs must capture the source of the event, the outcome of the event, and the identity of any individuals or subjects associated with the event.</t>
  </si>
  <si>
    <t>Examples of authentication files are keys, certificates, and tokens.</t>
  </si>
  <si>
    <t>1. The container platform captures all auditable events such as changes, updates, modifications, and deletions of objects/users.
2. The container platform captures the source of the
event, the outcome of the event, and the identity of any individuals or subjects associated with the event.</t>
  </si>
  <si>
    <t>HAU5
HAU17
HAU2</t>
  </si>
  <si>
    <t>HAU5: Auditing is not performed on all data tables containing FTI
HAU17: Audit logs do not capture sufficient auditable events
HAU2: No auditing is being performed on the system</t>
  </si>
  <si>
    <t>Gen-Container14</t>
  </si>
  <si>
    <t>AU-6</t>
  </si>
  <si>
    <t>Audit Review, Analysis, and Reporting</t>
  </si>
  <si>
    <t>The container platform components must provide the ability to send audit logs to a central enterprise repository for review and analysis.</t>
  </si>
  <si>
    <t xml:space="preserve">1. Interview the admin to determine where the audit logs are sent.
2. Review the records to ensure the logs are being sent and capturing/analyzing the anomalies (i.e. standard operations, unauthorized access attempts, etc.).  
3. Examine reports that demonstrate monitoring of security violations, such as unauthorized user access are being received / alerted on. </t>
  </si>
  <si>
    <t xml:space="preserve">1. Audit data is sent to a central repository.
2. The central repository has correlation and analysis features.  An example of this is a security information and event monitoring (SIEM).
3. Triggers are configured to alert on policy violations. </t>
  </si>
  <si>
    <t>HAU8</t>
  </si>
  <si>
    <t>HAU8: Logs are not maintained on a centralized log server</t>
  </si>
  <si>
    <t>Gen-Container15</t>
  </si>
  <si>
    <t>AU-8</t>
  </si>
  <si>
    <t>Time Stamps</t>
  </si>
  <si>
    <t>Check to validate the system is synchronized with the agency's authoritative time server.</t>
  </si>
  <si>
    <t>1. Interview the admin  to ensure the system is synchronized with the agency's authoritative time server.
 2. Examine configuration file(s) to verify NTP has been properly configured to synchronize with the agency's internal authoritative time server.</t>
  </si>
  <si>
    <t xml:space="preserve">1-2. The container platform and audit records are synchronized with the agency's authoritative time server. </t>
  </si>
  <si>
    <t>HAU11
HAU12</t>
  </si>
  <si>
    <t>HAU11: NTP is not properly implemented
HAU12: Audit records are not time stamped</t>
  </si>
  <si>
    <t>Gen-Container16</t>
  </si>
  <si>
    <t>AU-9</t>
  </si>
  <si>
    <t>Protection of Audit Information</t>
  </si>
  <si>
    <t>Audit trails cannot be read or modified by non-administrator users.</t>
  </si>
  <si>
    <t>Interview the admin to determine the  audit log location.  Examine the permission settings of the log files.  
Examine permissions on the specific log files and ensure they are properly restricted to appropriate individuals.</t>
  </si>
  <si>
    <t>Log files have appropriate permissions assigned and permissions are not excessive.</t>
  </si>
  <si>
    <t>HAU10</t>
  </si>
  <si>
    <t>HAU10: Audit logs are not properly protected</t>
  </si>
  <si>
    <t>Gen-Container17</t>
  </si>
  <si>
    <t>AC-12</t>
  </si>
  <si>
    <t>Session Termination</t>
  </si>
  <si>
    <t>Verify the container platform requires an automatic timeout and termination for login sessions.</t>
  </si>
  <si>
    <t>1. Examine system configurations and verify administrators are logged out and the session is terminated after no more than 30 minutes of inactivity.</t>
  </si>
  <si>
    <t>1. User sessions are terminated after no more than 30 minutes of inactivity.</t>
  </si>
  <si>
    <t>HRM5</t>
  </si>
  <si>
    <t>HRM5: User sessions do not terminate after the Publication 1075 period of inactivity</t>
  </si>
  <si>
    <t>Gen-Container18</t>
  </si>
  <si>
    <t>Verify that audit data is archived and maintained.
IRS practice has been to retain archived audit logs/trails for the remainder of the year they were made plus six years. (Total of 7 Years)</t>
  </si>
  <si>
    <t>Interview the admin to determine if audit data is captured, backed up, and maintained. IRS practice has been to retain archived audit logs/trails for the remainder of the year they were made plus six years.</t>
  </si>
  <si>
    <t>Audit data is captured, backed up, and maintained. IRS practice has been to retain archived audit logs/trails for the remainder of the year they were made plus six years.  (Total of 7 Years)</t>
  </si>
  <si>
    <t>HAU7</t>
  </si>
  <si>
    <t>HAU7: Audit records are not retained per Pub 1075</t>
  </si>
  <si>
    <t>Info</t>
  </si>
  <si>
    <t>Criticality Ratings</t>
  </si>
  <si>
    <t>Limited</t>
  </si>
  <si>
    <t>Section Title</t>
  </si>
  <si>
    <t>Finding Statement (Internal Use Only)</t>
  </si>
  <si>
    <t>Criticality</t>
  </si>
  <si>
    <t>Issue Code Mapping</t>
  </si>
  <si>
    <t>Issue Code Description</t>
  </si>
  <si>
    <t>CIS Benchmark Section #</t>
  </si>
  <si>
    <t>Recommendation #</t>
  </si>
  <si>
    <t>Rationale Statement</t>
  </si>
  <si>
    <t>Impact Statement</t>
  </si>
  <si>
    <t>Remediation Procedure</t>
  </si>
  <si>
    <t xml:space="preserve">Remediation Statement (Internal Use Only)         </t>
  </si>
  <si>
    <t>CAP Request Statement (Internal Use Only)</t>
  </si>
  <si>
    <t>KUBE-01</t>
  </si>
  <si>
    <t>AC-6</t>
  </si>
  <si>
    <t>Least Privilege</t>
  </si>
  <si>
    <t>Test (Automated)</t>
  </si>
  <si>
    <t>Ensure that the API server pod specification file has permissions of `600` or more restrictive.</t>
  </si>
  <si>
    <t>Run the below command (based on the file location on your system) on the Control Plane node. For example,
```
stat -c %a /etc/kubernetes/manifests/kube-apiserver.yaml
```
Verify that the permissions are `600` or more restrictive.</t>
  </si>
  <si>
    <t>HCM9</t>
  </si>
  <si>
    <t>HCM9: Systems are not deployed using the concept of least privilege</t>
  </si>
  <si>
    <t>1.1</t>
  </si>
  <si>
    <t>1.1.1</t>
  </si>
  <si>
    <t>The API server pod specification file controls various parameters that set the behavior of the API server. You should restrict its file permissions to maintain the integrity of the file. The file should be writable by only the administrators on the system.</t>
  </si>
  <si>
    <t>None</t>
  </si>
  <si>
    <t>Run the below command (based on the file location on your system) on the Control Plane node. For example,
```
chmod 600 /etc/kubernetes/manifests/kube-apiserver.yaml
```</t>
  </si>
  <si>
    <t>Ensure that the API server pod specification file permissions are set to 600 or more restrictive.
One method to achieve the recommended state is to execute the following method(s):
Run the below command (based on the file location on your system) on the Control Plane node. For example,
```
chmod 600 /etc/kubernetes/manifests/kube-apiserver.yaml
```</t>
  </si>
  <si>
    <t>KUBE-02</t>
  </si>
  <si>
    <t>Ensure that the API server pod specification file ownership is set to root:root</t>
  </si>
  <si>
    <t>Ensure that the API server pod specification file ownership is set to `root:root`.</t>
  </si>
  <si>
    <t>Run the below command (based on the file location on your system) on the Control Plane node. For example,
```
stat -c %U:%G /etc/kubernetes/manifests/kube-apiserver.yaml
```
Verify that the ownership is set to `root:root`.</t>
  </si>
  <si>
    <t>The API server pod specification file ownership is set to root:root.</t>
  </si>
  <si>
    <t>The API server pod specification file ownership is not set to root:root.</t>
  </si>
  <si>
    <t>1.1.2</t>
  </si>
  <si>
    <t>The API server pod specification file controls various parameters that set the behavior of the API server. You should set its file ownership to maintain the integrity of the file. The file should be owned by `root:root`.</t>
  </si>
  <si>
    <t>Run the below command (based on the file location on your system) on the Control Plane node. For example,
```
chown root:root /etc/kubernetes/manifests/kube-apiserver.yaml
```</t>
  </si>
  <si>
    <t>Ensure that the API server pod specification file ownership is set to root:root.
One method to achieve the recommended state is to execute the following method(s):
Run the below command (based on the file location on your system) on the Control Plane node. For example,
```
chown root:root /etc/kubernetes/manifests/kube-apiserver.yaml
```</t>
  </si>
  <si>
    <t>To close this finding, please provide a screenshot or evidence showing that the 'The API server pod specification file ownership is set to root:root.' with the agency's CAP.</t>
  </si>
  <si>
    <t>KUBE-03</t>
  </si>
  <si>
    <t>Ensure that the controller manager pod specification file permissions are set to 600 or more restrictive</t>
  </si>
  <si>
    <t>Ensure that the controller manager pod specification file has permissions of `600` or more restrictive.</t>
  </si>
  <si>
    <t>Run the below command (based on the file location on your system) on the Control Plane node. For example,
```
stat -c %a /etc/kubernetes/manifests/kube-controller-manager.yaml
```
Verify that the permissions are `600` or more restrictive.</t>
  </si>
  <si>
    <t>1.1.3</t>
  </si>
  <si>
    <t>The controller manager pod specification file controls various parameters that set the behavior of the Controller Manager on the master node. You should restrict its file permissions to maintain the integrity of the file. The file should be writable by only the administrators on the system.</t>
  </si>
  <si>
    <t>Run the below command (based on the file location on your system) on the Control Plane node. For example,
```
chmod 600 /etc/kubernetes/manifests/kube-controller-manager.yaml
```</t>
  </si>
  <si>
    <t>Ensure that the controller manager pod specification file permissions are set to 600 or more restrictive.
One method to achieve the recommended state is to execute the following method(s):
Run the below command (based on the file location on your system) on the Control Plane node. For example,
```
chmod 600 /etc/kubernetes/manifests/kube-controller-manager.yaml
```</t>
  </si>
  <si>
    <t>KUBE-04</t>
  </si>
  <si>
    <t>Ensure that the controller manager pod specification file ownership is set to root:root</t>
  </si>
  <si>
    <t>Ensure that the controller manager pod specification file ownership is set to `root:root`.</t>
  </si>
  <si>
    <t>Run the below command (based on the file location on your system) on the Control Plane node. For example,
```
stat -c %U:%G /etc/kubernetes/manifests/kube-controller-manager.yaml
```
Verify that the ownership is set to `root:root`.</t>
  </si>
  <si>
    <t>The controller manager pod specification file ownership is set to root:root.</t>
  </si>
  <si>
    <t>the controller manager pod specification file ownership is not set to root:root.</t>
  </si>
  <si>
    <t>1.1.4</t>
  </si>
  <si>
    <t>The controller manager pod specification file controls various parameters that set the behavior of various components of the master node. You should set its file ownership to maintain the integrity of the file. The file should be owned by `root:root`.</t>
  </si>
  <si>
    <t>"Run the below command (based on the file location on your system) on the Control Plane node. For example,
```
chown root:root /etc/kubernetes/manifests/kube-controller-manager.yaml
```"</t>
  </si>
  <si>
    <t>Ensure that the controller manager pod specification file ownership is set to root:root.
One method to achieve the recommended state is to execute the following method(s):
Run the below command (based on the file location on your system) on the Control Plane node. For example,
```
chown root:root /etc/kubernetes/manifests/kube-controller-manager.yaml
```</t>
  </si>
  <si>
    <t>To close this finding, please provide a screenshot or evidence showing that the 'The controller manager pod specification file ownership is set to root:root.' with the agency's CAP.</t>
  </si>
  <si>
    <t>KUBE-05</t>
  </si>
  <si>
    <t>Ensure that the scheduler pod specification file permissions are set to 600 or more restrictive</t>
  </si>
  <si>
    <t>Ensure that the scheduler pod specification file has permissions of `600` or more restrictive.</t>
  </si>
  <si>
    <t>Run the below command (based on the file location on your system) on the Control Plane node. For example,
```
stat -c %a /etc/kubernetes/manifests/kube-scheduler.yaml
```
Verify that the permissions are `600` or more restrictive.</t>
  </si>
  <si>
    <t>1.1.5</t>
  </si>
  <si>
    <t>The scheduler pod specification file controls various parameters that set the behavior of the Scheduler service in the master node. You should restrict its file permissions to maintain the integrity of the file. The file should be writable by only the administrators on the system.</t>
  </si>
  <si>
    <t>Run the below command (based on the file location on your system) on the Control Plane node. For example,
```
chmod 600 /etc/kubernetes/manifests/kube-scheduler.yaml
```</t>
  </si>
  <si>
    <t>Ensure that the scheduler pod specification file permissions are set to 600 or more restrictive.
One method to achieve the recommended state is to execute the following method(s):
Run the below command (based on the file location on your system) on the Control Plane node. For example,
```
chmod 600 /etc/kubernetes/manifests/kube-scheduler.yaml
```</t>
  </si>
  <si>
    <t>KUBE-06</t>
  </si>
  <si>
    <t>Ensure that the scheduler pod specification file ownership is set to root:root</t>
  </si>
  <si>
    <t>Ensure that the scheduler pod specification file ownership is set to `root:root`.</t>
  </si>
  <si>
    <t>Run the below command (based on the file location on your system) on the Control Plane node. For example,
```
stat -c %U:%G /etc/kubernetes/manifests/kube-scheduler.yaml
```
Verify that the ownership is set to `root:root`.</t>
  </si>
  <si>
    <t>The scheduler pod specification file ownership is set to root:root.</t>
  </si>
  <si>
    <t>The scheduler pod specification file ownership is not set to root:root.</t>
  </si>
  <si>
    <t>1.1.6</t>
  </si>
  <si>
    <t>The scheduler pod specification file controls various parameters that set the behavior of the `kube-scheduler` service in the master node. You should set its file ownership to maintain the integrity of the file. The file should be owned by `root:root`.</t>
  </si>
  <si>
    <t>Run the below command (based on the file location on your system) on the Control Plane node. For example,
```
chown root:root /etc/kubernetes/manifests/kube-scheduler.yaml
```</t>
  </si>
  <si>
    <t>Ensure that the scheduler pod specification file ownership is set to root:root.
One method to achieve the recommended state is to execute the following method(s):
Run the below command (based on the file location on your system) on the Control Plane node. For example,
```
chown root:root /etc/kubernetes/manifests/kube-scheduler.yaml
```</t>
  </si>
  <si>
    <t>To close this finding, please provide a screenshot or evidence showing that the 'The scheduler pod specification file ownership is set to root:root.' with the agency's CAP.</t>
  </si>
  <si>
    <t>KUBE-07</t>
  </si>
  <si>
    <t>Ensure that the etcd pod specification file permissions are set to 600 or more restrictive</t>
  </si>
  <si>
    <t>Ensure that the `/etc/kubernetes/manifests/etcd.yaml` file has permissions of `600` or more restrictive.</t>
  </si>
  <si>
    <t>Run the below command (based on the file location on your system) on the Control Plane node. For example,
```
stat -c %a /etc/kubernetes/manifests/etcd.yaml
```
Verify that the permissions are `600` or more restrictive.</t>
  </si>
  <si>
    <t>The etcd pod specification file permissions are set to 600 or more restrictive</t>
  </si>
  <si>
    <t>The kubernetes pki certificate file permissions are not set to 600 or more restrictive</t>
  </si>
  <si>
    <t>1.1.7</t>
  </si>
  <si>
    <t>The etcd pod specification file `/etc/kubernetes/manifests/etcd.yaml` controls various parameters that set the behavior of the `etcd` service in the master node. etcd is a highly-available key-value store which Kubernetes uses for persistent storage of all of its REST API object. You should restrict its file permissions to maintain the integrity of the file. The file should be writable by only the administrators on the system.</t>
  </si>
  <si>
    <t>Run the below command (based on the file location on your system) on the Control Plane node. For example,
```
chmod 600 /etc/kubernetes/manifests/etcd.yaml
```</t>
  </si>
  <si>
    <t>Ensure that the etcd pod specification file permissions are set to 600 or more restrictive.
One method to achieve the recommended state is to execute the following method(s):
Run the below command (based on the file location on your system) on the Control Plane node. For example,
```
chmod 600 /etc/kubernetes/manifests/etcd.yaml
```</t>
  </si>
  <si>
    <t>To close this finding, please provide a screenshot or evidence showing that the 'The etcd pod specification file permissions are set to 600 or more restrictive' with the agency's CAP.</t>
  </si>
  <si>
    <t>KUBE-08</t>
  </si>
  <si>
    <t>Ensure that the etcd pod specification file ownership is set to root:root</t>
  </si>
  <si>
    <t>Ensure that the `/etc/kubernetes/manifests/etcd.yaml` file ownership is set to `root:root`.</t>
  </si>
  <si>
    <t>Run the below command (based on the file location on your system) on the Control Plane node. For example,
```
stat -c %U:%G /etc/kubernetes/manifests/etcd.yaml
```
Verify that the ownership is set to `root:root`.</t>
  </si>
  <si>
    <t>The etcd pod specification file ownership is set to root:root.</t>
  </si>
  <si>
    <t>The etcd pod specification file ownership is not set to root:root.</t>
  </si>
  <si>
    <t>1.1.8</t>
  </si>
  <si>
    <t>The etcd pod specification file `/etc/kubernetes/manifests/etcd.yaml` controls various parameters that set the behavior of the `etcd` service in the master node. etcd is a highly-available key-value store which Kubernetes uses for persistent storage of all of its REST API object. You should set its file ownership to maintain the integrity of the file. The file should be owned by `root:root`.</t>
  </si>
  <si>
    <t>Run the below command (based on the file location on your system) on the Control Plane node. For example,
```
chown root:root /etc/kubernetes/manifests/etcd.yaml
```</t>
  </si>
  <si>
    <t>Ensure that the etcd pod specification file ownership is set to root:root.
One method to achieve the recommended state is to execute the following method(s):
Run the below command (based on the file location on your system) on the Control Plane node. For example,
```
chown root:root /etc/kubernetes/manifests/etcd.yaml
```</t>
  </si>
  <si>
    <t>To close this finding, please provide a screenshot or evidence showing that the 'The etcd pod specification file ownership is set to root:root.' with the agency's CAP.</t>
  </si>
  <si>
    <t>KUBE-09</t>
  </si>
  <si>
    <t>Ensure that the Container Network Interface file permissions are set to 600 or more restrictive</t>
  </si>
  <si>
    <t>Ensure that the Container Network Interface files have permissions of `600` or more restrictive.</t>
  </si>
  <si>
    <t>Run the below command (based on the file location on your system) on the Control Plane node. For example,
```
stat -c %a &lt;path/to/cni/files&gt;
```
Verify that the permissions are `600` or more restrictive.</t>
  </si>
  <si>
    <t>1.1.9</t>
  </si>
  <si>
    <t>Container Network Interface provides various networking options for overlay networking. You should consult their documentation and restrict their respective file permissions to maintain the integrity of those files. Those files should be writable by only the administrators on the system.</t>
  </si>
  <si>
    <t>Run the below command (based on the file location on your system) on the Control Plane node. For example,
```
chmod 600 &lt;path/to/cni/files&gt;
```</t>
  </si>
  <si>
    <t>Ensure that the Container Network Interface file permissions are set to 600 or more restrictive.
One method to achieve the recommended state is to execute the following method(s):
Run the below command (based on the file location on your system) on the Control Plane node. For example,
```
chmod 600 &lt;path/to/cni/files&gt;
```</t>
  </si>
  <si>
    <t>KUBE-10</t>
  </si>
  <si>
    <t>Ensure that the Container Network Interface file ownership is set to root:root</t>
  </si>
  <si>
    <t>Ensure that the Container Network Interface files have ownership set to `root:root`.</t>
  </si>
  <si>
    <t>Run the below command (based on the file location on your system) on the Control Plane node. For example,
```
stat -c %U:%G &lt;path/to/cni/files&gt;
```
Verify that the ownership is set to `root:root`.</t>
  </si>
  <si>
    <t>The Container Network Interface file ownership is set to root:root.</t>
  </si>
  <si>
    <t>The Container Network Interface file ownership is not set to root:root.</t>
  </si>
  <si>
    <t>1.1.10</t>
  </si>
  <si>
    <t>Container Network Interface provides various networking options for overlay networking. You should consult their documentation and restrict their respective file permissions to maintain the integrity of those files. Those files should be owned by `root:root`.</t>
  </si>
  <si>
    <t>Run the below command (based on the file location on your system) on the Control Plane node. For example,
```
chown root:root &lt;path/to/cni/files&gt;
```</t>
  </si>
  <si>
    <t>Ensure that the Container Network Interface file ownership is set to root:root.
One method to achieve the recommended state is to execute the following method(s):
Run the below command (based on the file location on your system) on the Control Plane node. For example,
```
chown root:root &lt;path/to/cni/files&gt;
```</t>
  </si>
  <si>
    <t>To close this finding, please provide a screenshot or evidence showing that the 'The Container Network Interface file ownership is set to root:root.' with the agency's CAP.</t>
  </si>
  <si>
    <t>KUBE-100</t>
  </si>
  <si>
    <t>Ensure that the client certificate authorities file ownership is set to root:root</t>
  </si>
  <si>
    <t>Ensure that the certificate authorities file ownership is set to `root:root`.</t>
  </si>
  <si>
    <t>Run the following command:
```
ps -ef | grep kubelet
```
Find the file specified by the `--client-ca-file` argument.
Run the following command:
```
stat -c %U:%G &lt;filename&gt;
```
Verify that the ownership is set to `root:root`.</t>
  </si>
  <si>
    <t>The client certificate authorities file ownership is set to root:root</t>
  </si>
  <si>
    <t>The client certificate authorities file ownership is not set to root:root</t>
  </si>
  <si>
    <t>4.1</t>
  </si>
  <si>
    <t>4.1.8</t>
  </si>
  <si>
    <t>The certificate authorities file controls the authorities used to validate API requests. You should set its file ownership to maintain the integrity of the file. The file should be owned by `root:root`.</t>
  </si>
  <si>
    <t>Run the following command to modify the ownership of the `--client-ca-file`.
```
chown root:root &lt;filename&gt;
```</t>
  </si>
  <si>
    <t>Ensure that the client certificate authorities file ownership is set to root:root.
One method to achieve the recommended state is to execute the following method(s):
Run the following command to modify the ownership of the `--client-ca-file`.
```
chown root:root &lt;filename&gt;
```</t>
  </si>
  <si>
    <t>To close this finding, please provide a screenshot or evidence showing that the 'The client certificate authorities file ownership is set to root:root' with the agency's CAP.</t>
  </si>
  <si>
    <t>KUBE-101</t>
  </si>
  <si>
    <t>CM-6</t>
  </si>
  <si>
    <t>Identification and Authentication (Organizational Users)</t>
  </si>
  <si>
    <t>Ensure that the --anonymous-auth argument is set to false</t>
  </si>
  <si>
    <t>Disable anonymous requests to the Kubelet server.</t>
  </si>
  <si>
    <t>If using a Kubelet configuration file, check that there is an entry for `authentication: anonymous: enabled` set to `false`. 
Run the following command on each node:
```
ps -ef | grep kubelet
```
Verify that the `--anonymous-auth` argument is set to `false`. 
This executable argument may be omitted, provided there is a corresponding entry set to `false` in the Kubelet config file.</t>
  </si>
  <si>
    <t>The --anonymous-auth argument is set to false.</t>
  </si>
  <si>
    <t>The --anonymous-auth argument is not set to false.</t>
  </si>
  <si>
    <t>HMT12</t>
  </si>
  <si>
    <t>Identification and authentication controls are not implemented properly</t>
  </si>
  <si>
    <t>4.2</t>
  </si>
  <si>
    <t>4.2.1</t>
  </si>
  <si>
    <t>When enabled, requests that are not rejected by other configured authentication methods are treated as anonymous requests. These requests are then served by the Kubelet server. You should rely on authentication to authorize access and disallow anonymous requests.</t>
  </si>
  <si>
    <t>Anonymous requests will be rejected.</t>
  </si>
  <si>
    <t>If using a Kubelet config file, edit the file to set `authentication: anonymous: enabled` to `false`. 
If using executable arguments, edit the kubelet service file `/etc/kubernetes/kubelet.conf` on each worker node and set the below parameter in `KUBELET_SYSTEM_PODS_ARGS` variable.
```
--anonymous-auth=false
```
Based on your system, restart the `kubelet` service. For example:
```
systemctl daemon-reload
systemctl restart kubelet.service
```</t>
  </si>
  <si>
    <t>Ensure that the --anonymous-auth argument is set to false.
One method to achieve the recommended state is to execute the following method(s):
If using a Kubelet config file, edit the file to set `authentication: anonymous: enabled` to `false`. 
If using executable arguments, edit the kubelet service file `/etc/kubernetes/kubelet.conf` on each worker node and set the below parameter in `KUBELET_SYSTEM_PODS_ARGS` variable.
```
--anonymous-auth=false
```
Based on your system, restart the `kubelet` service. For example:
```
systemctl daemon-reload
systemctl restart kubelet.service
```</t>
  </si>
  <si>
    <t>To close this finding, please provide a screenshot or evidence showing that the 'The --anonymous-auth argument is set to false.' with the agency's CAP.</t>
  </si>
  <si>
    <t>KUBE-102</t>
  </si>
  <si>
    <t>Configuration Settings</t>
  </si>
  <si>
    <t>Ensure that the --rotate-certificates argument is not set to false</t>
  </si>
  <si>
    <t>Enable kubelet client certificate rotation.</t>
  </si>
  <si>
    <t>Run the following command on each node:
```
ps -ef | grep kubelet
```
Verify that the `RotateKubeletServerCertificate` argument is not present, or is set to `true`.
If the RotateKubeletServerCertificate argument is not present, verify that if there is a Kubelet config file specified by `--config`, that file does not contain `RotateKubeletServerCertificate: false`.</t>
  </si>
  <si>
    <t>The --rotate-certificates argument is not set to false</t>
  </si>
  <si>
    <t>The --rotate-certificates argument is set to false</t>
  </si>
  <si>
    <t>HCM45</t>
  </si>
  <si>
    <t>HCM45: System configuration provides additional attack surface</t>
  </si>
  <si>
    <t>4.2.10</t>
  </si>
  <si>
    <t>The `--rotate-certificates` setting causes the kubelet to rotate its client certificates by creating new CSRs as its existing credentials expire. This automated periodic rotation ensures that the there is no downtime due to expired certificates and thus addressing availability in the CIA security triad.
**Note:** This recommendation only applies if you let kubelets get their certificates from the API server. In case your kubelet certificates come from an outside authority/tool (e.g. Vault) then you need to take care of rotation yourself.
**Note:** This feature also require the `RotateKubeletClientCertificate` feature gate to be enabled (which is the default since Kubernetes v1.7)</t>
  </si>
  <si>
    <t>If using a Kubelet config file, edit the file to add the line `rotateCertificates: true` or remove it altogether to use the default value.
If using command line arguments, edit the kubelet service file `/etc/kubernetes/kubelet.conf` on each worker node and remove `--rotate-certificates=false` argument from the `KUBELET_CERTIFICATE_ARGS` variable or set --rotate-certificates=true .
Based on your system, restart the `kubelet` service. For example:
```
systemctl daemon-reload
systemctl restart kubelet.service
```</t>
  </si>
  <si>
    <t>Ensure that the --rotate-certificates argument is not set to false.
One method to achieve the recommended state is to execute the following method(s):
If using a Kubelet config file, edit the file to add the line `rotateCertificates: true` or remove it altogether to use the default value.
If using command line arguments, edit the kubelet service file `/etc/kubernetes/kubelet.conf` on each worker node and remove `--rotate-certificates=false` argument from the `KUBELET_CERTIFICATE_ARGS` variable or set --rotate-certificates=true .
Based on your system, restart the `kubelet` service. For example:
```
systemctl daemon-reload
systemctl restart kubelet.service
```</t>
  </si>
  <si>
    <t>To close this finding, please provide a screenshot or evidence showing that the 'The --rotate-certificates argument is not set to false' with the agency's CAP.</t>
  </si>
  <si>
    <t>KUBE-103</t>
  </si>
  <si>
    <t>Ensure that the --authorization-mode argument is not set to AlwaysAllow</t>
  </si>
  <si>
    <t>Do not allow all requests. Enable explicit authorization.</t>
  </si>
  <si>
    <t>Run the following command on each node:
```
ps -ef | grep kubelet
```
If the `--authorization-mode` argument is present check that it is not set to `AlwaysAllow`. If it is not present check that there is a Kubelet config file specified by `--config`, and that file sets `authorization: mode` to something other than `AlwaysAllow`.
It is also possible to review the running configuration of a Kubelet via the `/configz` endpoint on the Kubelet API port (typically `10250/TCP`). Accessing these with appropriate credentials will provide details of the Kubelet's configuration.</t>
  </si>
  <si>
    <t>Explicit authorization is enabled.</t>
  </si>
  <si>
    <t>Explicit authorization is not enabled.</t>
  </si>
  <si>
    <t>4.2.2</t>
  </si>
  <si>
    <t>Kubelets, by default, allow all authenticated requests (even anonymous ones) without needing explicit authorization checks from the apiserver. You should restrict this behavior and only allow explicitly authorized requests.</t>
  </si>
  <si>
    <t>Unauthorized requests will be denied.</t>
  </si>
  <si>
    <t>If using a Kubelet config file, edit the file to set `authorization: mode` to `Webhook`. 
If using executable arguments, edit the kubelet service file `/etc/kubernetes/kubelet.conf` on each worker node and set the below parameter in `KUBELET_AUTHZ_ARGS` variable.
```
--authorization-mode=Webhook
```
Based on your system, restart the `kubelet` service. For example:
```
systemctl daemon-reload
systemctl restart kubelet.service
```</t>
  </si>
  <si>
    <t>Ensure that the --authorization-mode argument is not set to AlwaysAllow.
One method to achieve the recommended state is to execute the following method(s):
If using a Kubelet config file, edit the file to set `authorization: mode` to `Webhook`. 
If using executable arguments, edit the kubelet service file `/etc/kubernetes/kubelet.conf` on each worker node and set the below parameter in `KUBELET_AUTHZ_ARGS` variable.
```
--authorization-mode=Webhook
```
Based on your system, restart the `kubelet` service. For example:
```
systemctl daemon-reload
systemctl restart kubelet.service
```</t>
  </si>
  <si>
    <t>To close this finding, please provide a screenshot or evidence showing that the 'Explicit authorization is enabled.' with the agency's CAP.</t>
  </si>
  <si>
    <t>KUBE-104</t>
  </si>
  <si>
    <t>Ensure that the --client-ca-file argument is set as appropriate</t>
  </si>
  <si>
    <t>Enable Kubelet authentication using certificates.</t>
  </si>
  <si>
    <t>Run the following command on each node:
```
ps -ef | grep kubelet
```
Verify that the `--client-ca-file` argument exists and is set to the location of the client certificate authority file.
If the `--client-ca-file` argument is not present, check that there is a Kubelet config file specified by `--config`, and that the file sets `authentication: x509: clientCAFile` to the location of the client certificate authority file.</t>
  </si>
  <si>
    <t xml:space="preserve"> The `--client-ca-file` argument exists and is set to the location of the client certificate authority file.</t>
  </si>
  <si>
    <t xml:space="preserve"> The `--client-ca-file` argument not exists or is mot set to the location of the client certificate authority file.</t>
  </si>
  <si>
    <t>4.2.3</t>
  </si>
  <si>
    <t>The connections from the apiserver to the kubelet are used for fetching logs for pods, attaching (through kubectl) to running pods, and using the kubelet’s port-forwarding functionality. These connections terminate at the kubelet’s HTTPS endpoint. By default, the apiserver does not verify the kubelet’s serving certificate, which makes the connection subject to man-in-the-middle attacks, and unsafe to run over untrusted and/or public networks. Enabling Kubelet certificate authentication ensures that the apiserver could authenticate the Kubelet before submitting any requests.</t>
  </si>
  <si>
    <t>You require TLS to be configured on apiserver as well as kubelets.</t>
  </si>
  <si>
    <t>If using a Kubelet config file, edit the file to set `authentication: x509: clientCAFile` to the location of the client CA file. 
If using command line arguments, edit the kubelet service file `/etc/kubernetes/kubelet.conf` on each worker node and set the below parameter in `KUBELET_AUTHZ_ARGS` variable.
```
--client-ca-file=&lt;path/to/client-ca-file&gt;
```
Based on your system, restart the `kubelet` service. For example:
```
systemctl daemon-reload
systemctl restart kubelet.service
```</t>
  </si>
  <si>
    <t>Ensure that the --client-ca-file argument is set as appropriate.
One method to achieve the recommended state is to execute the following method(s):
If using a Kubelet config file, edit the file to set `authentication: x509: clientCAFile` to the location of the client CA file. 
If using command line arguments, edit the kubelet service file `/etc/kubernetes/kubelet.conf` on each worker node and set the below parameter in `KUBELET_AUTHZ_ARGS` variable.
```
--client-ca-file=&lt;path/to/client-ca-file&gt;
```
Based on your system, restart the `kubelet` service. For example:
```
systemctl daemon-reload
systemctl restart kubelet.service
```</t>
  </si>
  <si>
    <t>To close this finding, please provide a screenshot or evidence showing that the ' The `--client-ca-file` argument exists and is set to the location of the client certificate authority file.' with the agency's CAP.</t>
  </si>
  <si>
    <t>KUBE-105</t>
  </si>
  <si>
    <t>Ensure that the --make-iptables-util-chains argument is set to true</t>
  </si>
  <si>
    <t>Allow Kubelet to manage iptables.</t>
  </si>
  <si>
    <t>Run the following command on each node:
```
ps -ef | grep kubelet
```
Verify that if the `--make-iptables-util-chains` argument exists then it is set to `true`.
If the `--make-iptables-util-chains` argument does not exist, and there is a Kubelet config file specified by `--config`, verify that the file does not set `makeIPTablesUtilChains` to `false`.</t>
  </si>
  <si>
    <t>The --kubelet-certificate-authority argument is set as appropriate.</t>
  </si>
  <si>
    <t>The --kubelet-certificate-authority argument is not set as appropriate.</t>
  </si>
  <si>
    <t>4.2.6</t>
  </si>
  <si>
    <t>Kubelets can automatically manage the required changes to iptables based on how you choose your networking options for the pods. It is recommended to let kubelets manage the changes to iptables. This ensures that the iptables configuration remains in sync with pods networking configuration. Manually configuring iptables with dynamic pod network configuration changes might hamper the communication between pods/containers and to the outside world. You might have iptables rules too restrictive or too open.</t>
  </si>
  <si>
    <t>Kubelet would manage the iptables on the system and keep it in sync. If you are using any other iptables management solution, then there might be some conflicts.</t>
  </si>
  <si>
    <t>If using a Kubelet config file, edit the file to set `makeIPTablesUtilChains: true`.
If using command line arguments, edit the kubelet service file `/etc/kubernetes/kubelet.conf` on each worker node and remove the `--make-iptables-util-chains` argument from the `KUBELET_SYSTEM_PODS_ARGS` variable.
Based on your system, restart the `kubelet` service. For example:
```
systemctl daemon-reload
systemctl restart kubelet.service
```</t>
  </si>
  <si>
    <t>Ensure that the --make-iptables-util-chains argument is set to true.
One method to achieve the recommended state is to execute the following method(s):
If using a Kubelet config file, edit the file to set `makeIPTablesUtilChains: true`.
If using command line arguments, edit the kubelet service file `/etc/kubernetes/kubelet.conf` on each worker node and remove the `--make-iptables-util-chains` argument from the `KUBELET_SYSTEM_PODS_ARGS` variable.
Based on your system, restart the `kubelet` service. For example:
```
systemctl daemon-reload
systemctl restart kubelet.service
```</t>
  </si>
  <si>
    <t>To close this finding, please provide a screenshot or evidence showing that the 'The --kubelet-certificate-authority argument is set as appropriate.' with the agency's CAP.</t>
  </si>
  <si>
    <t>KUBE-106</t>
  </si>
  <si>
    <t>Verify that the RotateKubeletServerCertificate argument is set to true</t>
  </si>
  <si>
    <t>Enable kubelet server certificate rotation.</t>
  </si>
  <si>
    <t>Ignore this check if serverTLSBootstrap is true in the kubelet config file or if the --rotate-server-certificates parameter is set on kubelet
Run the following command on each node:
```
ps -ef | grep kubelet
```
Verify that `RotateKubeletServerCertificate` argument exists and is set to `true`.</t>
  </si>
  <si>
    <t>The RotateKubeletServerCertificate argument is set to true</t>
  </si>
  <si>
    <t>The RotateKubeletServerCertificate argument is not set to true</t>
  </si>
  <si>
    <t>4.2.11</t>
  </si>
  <si>
    <t>`RotateKubeletServerCertificate` causes the kubelet to both request a serving certificate after bootstrapping its client credentials and rotate the certificate as its existing credentials expire. This automated periodic rotation ensures that the there are no downtimes due to expired certificates and thus addressing availability in the CIA security triad.
Note: This recommendation only applies if you let kubelets get their certificates from the API server. In case your kubelet certificates come from an outside authority/tool (e.g. Vault) then you need to take care of rotation yourself.</t>
  </si>
  <si>
    <t>Edit the kubelet service file `/etc/kubernetes/kubelet.conf` on each worker node and set the below parameter in `KUBELET_CERTIFICATE_ARGS` variable.
```
--feature-gates=RotateKubeletServerCertificate=true
```
Based on your system, restart the `kubelet` service. For example:
```
systemctl daemon-reload
systemctl restart kubelet.service
```</t>
  </si>
  <si>
    <t>Verify that the RotateKubeletServerCertificate argument is set to true.
One method to achieve the recommended state is to execute the following method(s):
Edit the kubelet service file `/etc/kubernetes/kubelet.conf` on each worker node and set the below parameter in `KUBELET_CERTIFICATE_ARGS` variable.
```
--feature-gates=RotateKubeletServerCertificate=true
```
Based on your system, restart the `kubelet` service. For example:
```
systemctl daemon-reload
systemctl restart kubelet.service
```</t>
  </si>
  <si>
    <t>To close this finding, please provide a screenshot or evidence showing that the 'The RotateKubeletServerCertificate argument is set to true' with the agency's CAP.</t>
  </si>
  <si>
    <t>KUBE-107</t>
  </si>
  <si>
    <t>Ensure that the Kubelet only makes use of Strong Cryptographic Ciphers</t>
  </si>
  <si>
    <t>Ensure that the Kubelet is configured to only use strong cryptographic ciphers.</t>
  </si>
  <si>
    <t>The set of cryptographic ciphers currently considered secure is the following: 
- `TLS_ECDHE_ECDSA_WITH_AES_128_GCM_SHA256`
- `TLS_ECDHE_RSA_WITH_AES_128_GCM_SHA256`
- `TLS_ECDHE_ECDSA_WITH_CHACHA20_POLY1305`
- `TLS_ECDHE_RSA_WITH_AES_256_GCM_SHA384`
- `TLS_ECDHE_RSA_WITH_CHACHA20_POLY1305`
- `TLS_ECDHE_ECDSA_WITH_AES_256_GCM_SHA384`
- `TLS_RSA_WITH_AES_256_GCM_SHA384`
- `TLS_RSA_WITH_AES_128_GCM_SHA256`
Run the following command on each node:
```
ps -ef | grep kubelet
```
If the `--tls-cipher-suites` argument is present, ensure it only contains values included in this set. 
If it is not present check that there is a Kubelet config file specified by `--config`, and that file sets `TLSCipherSuites:` to only include values from this set.</t>
  </si>
  <si>
    <t>The kubelet only makes use of strong cryptographic ciphers</t>
  </si>
  <si>
    <t>The kubelet does not  makes use of strong cryptographic ciphers</t>
  </si>
  <si>
    <t>HSC15</t>
  </si>
  <si>
    <t>Encryption capabilities do not meet FIPS 140-2 requirements</t>
  </si>
  <si>
    <t>4.2.12</t>
  </si>
  <si>
    <t>TLS ciphers have had a number of known vulnerabilities and weaknesses, which can reduce the protection provided by them. By default Kubernetes supports a number of TLS ciphersuites including some that have security concerns, weakening the protection provided.</t>
  </si>
  <si>
    <t>Kubelet clients that cannot support modern cryptographic ciphers will not be able to make connections to the Kubelet API.</t>
  </si>
  <si>
    <t>If using a Kubelet config file, edit the file to set `TLSCipherSuites:` to `TLS_ECDHE_ECDSA_WITH_AES_128_GCM_SHA256,TLS_ECDHE_RSA_WITH_AES_128_GCM_SHA256,TLS_ECDHE_ECDSA_WITH_CHACHA20_POLY1305,TLS_ECDHE_RSA_WITH_AES_256_GCM_SHA384,TLS_ECDHE_RSA_WITH_CHACHA20_POLY1305,TLS_ECDHE_ECDSA_WITH_AES_256_GCM_SHA384,TLS_RSA_WITH_AES_256_GCM_SHA384,TLS_RSA_WITH_AES_128_GCM_SHA256` or to a subset of these values. 
If using executable arguments, edit the kubelet service file `/etc/kubernetes/kubelet.conf` on each worker node and set the `--tls-cipher-suites` parameter as follows, or to a subset of these values. 
```
 --tls-cipher-suites=TLS_ECDHE_ECDSA_WITH_AES_128_GCM_SHA256,TLS_ECDHE_RSA_WITH_AES_128_GCM_SHA256,TLS_ECDHE_ECDSA_WITH_CHACHA20_POLY1305,TLS_ECDHE_RSA_WITH_AES_256_GCM_SHA384,TLS_ECDHE_RSA_WITH_CHACHA20_POLY1305,TLS_ECDHE_ECDSA_WITH_AES_256_GCM_SHA384,TLS_RSA_WITH_AES_256_GCM_SHA384,TLS_RSA_WITH_AES_128_GCM_SHA256
```
Based on your system, restart the `kubelet` service. For example:
```
systemctl daemon-reload
systemctl restart kubelet.service
```</t>
  </si>
  <si>
    <t>Ensure that the Kubelet only makes use of Strong Cryptographic Ciphers.
One method to achieve the recommended state is to execute the following method(s):
If using a Kubelet config file, edit the file to set `TLSCipherSuites:` to `TLS_ECDHE_ECDSA_WITH_AES_128_GCM_SHA256,TLS_ECDHE_RSA_WITH_AES_128_GCM_SHA256,TLS_ECDHE_ECDSA_WITH_CHACHA20_POLY1305,TLS_ECDHE_RSA_WITH_AES_256_GCM_SHA384,TLS_ECDHE_RSA_WITH_CHACHA20_POLY1305,TLS_ECDHE_ECDSA_WITH_AES_256_GCM_SHA384,TLS_RSA_WITH_AES_256_GCM_SHA384,TLS_RSA_WITH_AES_128_GCM_SHA256` or to a subset of these values. 
If using executable arguments, edit the kubelet service file `/etc/kubernetes/kubelet.conf` on each worker node and set the `--tls-cipher-suites` parameter as follows, or to a subset of these values. 
```
 --tls-cipher-suites=TLS_ECDHE_ECDSA_WITH_AES_128_GCM_SHA256,TLS_ECDHE_RSA_WITH_AES_128_GCM_SHA256,TLS_ECDHE_ECDSA_WITH_CHACHA20_POLY1305,TLS_ECDHE_RSA_WITH_AES_256_GCM_SHA384,TLS_ECDHE_RSA_WITH_CHACHA20_POLY1305,TLS_ECDHE_ECDSA_WITH_AES_256_GCM_SHA384,TLS_RSA_WITH_AES_256_GCM_SHA384,TLS_RSA_WITH_AES_128_GCM_SHA256
```
Based on your system, restart the `kubelet` service. For example:
```
systemctl daemon-reload
systemctl restart kubelet.service
```</t>
  </si>
  <si>
    <t>To close this finding, please provide a screenshot or evidence showing that the 'The kubelet only makes use of strong cryptographic ciphers' with the agency's CAP.</t>
  </si>
  <si>
    <t>KUBE-108</t>
  </si>
  <si>
    <t>Ensure that a limit is set on pod PIDs</t>
  </si>
  <si>
    <t>Ensure that the Kubelet sets limits on the number of PIDs that can be created by pods running on the node.</t>
  </si>
  <si>
    <t>Review the Kubelet's start-up parameters for the value of `--pod-max-pids`, and check the Kubelet configuration file for the `PodPidsLimit` . If neither of these values is set, then there is no limit in place.</t>
  </si>
  <si>
    <t>Limit is set on pod PIDs</t>
  </si>
  <si>
    <t>Limit is snot et on pod PIDs</t>
  </si>
  <si>
    <t>4.2.13</t>
  </si>
  <si>
    <t>By default pods running in a cluster can consume any number of PIDs, potentially exhausting the resources available on the node. Setting an appropriate limit reduces the risk of a denial of service attack on cluster nodes.</t>
  </si>
  <si>
    <t>Setting this value will restrict the number of processes per pod. If this limit is lower than the number of PIDs required by a pod it will not operate.</t>
  </si>
  <si>
    <t>Decide on an appropriate level for this parameter and set it, either via the `--pod-max-pids` command line parameter or the `PodPidsLimit` configuration file setting.</t>
  </si>
  <si>
    <t>Ensure that a limit is set on pod PIDs.
One method to achieve the recommended state is to execute the following method(s):
Decide on an appropriate level for this parameter and set it, either via the `--pod-max-pids` command line parameter or the `PodPidsLimit` configuration file setting.</t>
  </si>
  <si>
    <t>To close this finding, please provide a screenshot or evidence showing that the 'Limit is set on pod PIDs' with the agency's CAP.</t>
  </si>
  <si>
    <t>KUBE-109</t>
  </si>
  <si>
    <t>Verify that the --read-only-port argument is set to 0</t>
  </si>
  <si>
    <t>Disable the read-only port.</t>
  </si>
  <si>
    <t>Run the following command on each node:
```
ps -ef | grep kubelet
```
Verify that the `--read-only-port` argument exists and is set to `0`.
If the `--read-only-port` argument is not present, check that there is a Kubelet config file specified by `--config`. Check that if there is a `readOnlyPort` entry in the file, it is set to `0`.</t>
  </si>
  <si>
    <t>The --read-only-port argument is set to 0</t>
  </si>
  <si>
    <t>The --read-only-port argument is not set to 0</t>
  </si>
  <si>
    <t>4.2.4</t>
  </si>
  <si>
    <t>The Kubelet process provides a read-only API in addition to the main Kubelet API. Unauthenticated access is provided to this read-only API which could possibly retrieve potentially sensitive information about the cluster.</t>
  </si>
  <si>
    <t>Removal of the read-only port will require that any service which made use of it will need to be re-configured to use the main Kubelet API.</t>
  </si>
  <si>
    <t>If using a Kubelet config file, edit the file to set `readOnlyPort` to `0`.
If using command line arguments, edit the kubelet service file `/etc/kubernetes/kubelet.conf` on each worker node and set the below parameter in `KUBELET_SYSTEM_PODS_ARGS` variable.
```
--read-only-port=0
```
Based on your system, restart the `kubelet` service. For example:
```
systemctl daemon-reload
systemctl restart kubelet.service
```</t>
  </si>
  <si>
    <t>Verify that the --read-only-port argument is set to 0.
One method to achieve the recommended state is to execute the following method(s):
If using a Kubelet config file, edit the file to set `readOnlyPort` to `0`.
If using command line arguments, edit the kubelet service file `/etc/kubernetes/kubelet.conf` on each worker node and set the below parameter in `KUBELET_SYSTEM_PODS_ARGS` variable.
```
--read-only-port=0
```
Based on your system, restart the `kubelet` service. For example:
```
systemctl daemon-reload
systemctl restart kubelet.service
```</t>
  </si>
  <si>
    <t>To close this finding, please provide a screenshot or evidence showing that the 'The --read-only-port argument is set to 0' with the agency's CAP.</t>
  </si>
  <si>
    <t>KUBE-11</t>
  </si>
  <si>
    <t>Ensure that the etcd data directory permissions are set to 700 or more restrictive</t>
  </si>
  <si>
    <t>Ensure that the etcd data directory has permissions of `700` or more restrictive.</t>
  </si>
  <si>
    <t>On the etcd server node, get the etcd data directory, passed as an argument `--data-dir`, from the below command:
```
ps -ef | grep etcd
```
Run the below command (based on the etcd data directory found above). For example,
```
stat -c %a /var/lib/etcd
```
Verify that the permissions are `700` or more restrictive.</t>
  </si>
  <si>
    <t>The etcd data directory permissions are set to 700 or more restrictive.</t>
  </si>
  <si>
    <t>The etcd data directory permissions are not set to 700 or more restrictive.</t>
  </si>
  <si>
    <t>1.1.11</t>
  </si>
  <si>
    <t>etcd is a highly-available key-value store used by Kubernetes deployments for persistent storage of all of its REST API objects. This data directory should be protected from any unauthorized reads or writes. It should not be readable or writable by any group members or the world.</t>
  </si>
  <si>
    <t>On the etcd server node, get the etcd data directory, passed as an argument `--data-dir`, from the below command:
```
ps -ef | grep etcd
```
Run the below command (based on the etcd data directory found above). For example,
```
chmod 700 /var/lib/etcd
```</t>
  </si>
  <si>
    <t>Ensure that the etcd data directory permissions are set to 700 or more restrictive.
One method to achieve the recommended state is to execute the following method(s):
On the etcd server node, get the etcd data directory, passed as an argument `--data-dir`, from the below command:
```
ps -ef | grep etcd
```
Run the below command (based on the etcd data directory found above). For example,
```
chmod 700 /var/lib/etcd
```</t>
  </si>
  <si>
    <t>To close this finding, please provide a screenshot or evidence showing that the 'The etcd data directory permissions are set to 700 or more restrictive.' with the agency's CAP.</t>
  </si>
  <si>
    <t>KUBE-110</t>
  </si>
  <si>
    <t>Ensure that the --streaming-connection-idle-timeout argument is not set to 0</t>
  </si>
  <si>
    <t>Do not disable timeouts on streaming connections.</t>
  </si>
  <si>
    <t>Run the following command on each node:
```
ps -ef | grep kubelet
```
Verify that the `--streaming-connection-idle-timeout` argument is not set to `0`.
If the argument is not present, and there is a Kubelet config file specified by `--config`, check that it does not set `streamingConnectionIdleTimeout` to 0.</t>
  </si>
  <si>
    <t>The --streaming-connection-idle-timeout argument is not set to 0</t>
  </si>
  <si>
    <t>The --streaming-connection-idle-timeout argument is set to 0</t>
  </si>
  <si>
    <t>4.2.5</t>
  </si>
  <si>
    <t>Setting idle timeouts ensures that you are protected against Denial-of-Service attacks, inactive connections and running out of ephemeral ports. 
**Note:** By default, `--streaming-connection-idle-timeout` is set to 4 hours which might be too high for your environment. Setting this as appropriate would additionally ensure that such streaming connections are timed out after serving legitimate use cases.</t>
  </si>
  <si>
    <t>Long-lived connections could be interrupted.</t>
  </si>
  <si>
    <t>If using a Kubelet config file, edit the file to set `streamingConnectionIdleTimeout` to a value other than 0. 
If using command line arguments, edit the kubelet service file `/etc/kubernetes/kubelet.conf` on each worker node and set the below parameter in `KUBELET_SYSTEM_PODS_ARGS` variable.
```
--streaming-connection-idle-timeout=5m
```
Based on your system, restart the `kubelet` service. For example:
```
systemctl daemon-reload
systemctl restart kubelet.service
```</t>
  </si>
  <si>
    <t>Ensure that the --streaming-connection-idle-timeout argument is not set to 0.
One method to achieve the recommended state is to execute the following method(s):
If using a Kubelet config file, edit the file to set `streamingConnectionIdleTimeout` to a value other than 0. 
If using command line arguments, edit the kubelet service file `/etc/kubernetes/kubelet.conf` on each worker node and set the below parameter in `KUBELET_SYSTEM_PODS_ARGS` variable.
```
--streaming-connection-idle-timeout=5m
```
Based on your system, restart the `kubelet` service. For example:
```
systemctl daemon-reload
systemctl restart kubelet.service
```</t>
  </si>
  <si>
    <t>To close this finding, please provide a screenshot or evidence showing that the 'The --streaming-connection-idle-timeout argument is not set to 0' with the agency's CAP.</t>
  </si>
  <si>
    <t>KUBE-111</t>
  </si>
  <si>
    <t>Ensure that the --hostname-override argument is not set</t>
  </si>
  <si>
    <t>Do not override node hostnames.</t>
  </si>
  <si>
    <t>Run the following command on each node:
```
ps -ef | grep kubelet
```
Verify that `--hostname-override` argument does not exist.
**Note** This setting is not configurable via the Kubelet config file.</t>
  </si>
  <si>
    <t>the --hostname-override argument is not set</t>
  </si>
  <si>
    <t>the --hostname-override argument is  set</t>
  </si>
  <si>
    <t>4.2.7</t>
  </si>
  <si>
    <t>Overriding hostnames could potentially break TLS setup between the kubelet and the apiserver. Additionally, with overridden hostnames, it becomes increasingly difficult to associate logs with a particular node and process them for security analytics. Hence, you should setup your kubelet nodes with resolvable FQDNs and avoid overriding the hostnames with IPs.</t>
  </si>
  <si>
    <t>Some cloud providers may require this flag to ensure that hostname matches names issued by the cloud provider. In these environments, this recommendation should not apply.</t>
  </si>
  <si>
    <t>Edit the kubelet service file `/etc/systemd/system/kubelet.service.d/10-kubeadm.conf` on each worker node and remove the `--hostname-override` argument from the `KUBELET_SYSTEM_PODS_ARGS` variable.
Based on your system, restart the `kubelet` service. For example:
```
systemctl daemon-reload
systemctl restart kubelet.service
```</t>
  </si>
  <si>
    <t>Ensure that the --hostname-override argument is not set.
One method to achieve the recommended state is to execute the following method(s):
Edit the kubelet service file `/etc/systemd/system/kubelet.service.d/10-kubeadm.conf` on each worker node and remove the `--hostname-override` argument from the `KUBELET_SYSTEM_PODS_ARGS` variable.
Based on your system, restart the `kubelet` service. For example:
```
systemctl daemon-reload
systemctl restart kubelet.service
```</t>
  </si>
  <si>
    <t>To close this finding, please provide a screenshot or evidence showing that the 'the --hostname-override argument is not set' with the agency's CAP.</t>
  </si>
  <si>
    <t>KUBE-112</t>
  </si>
  <si>
    <t>Ensure that the --tls-cert-file and --tls-private-key-file arguments are set as appropriate</t>
  </si>
  <si>
    <t>Setup TLS connection on the Kubelets.</t>
  </si>
  <si>
    <t>Run the following command on each node:
```
ps -ef | grep kubelet
```
Verify that the --tls-cert-file and --tls-private-key-file arguments exist and they are set as appropriate.
If these arguments are not present, check that there is a Kubelet config specified by --config and that it contains appropriate settings for tlsCertFile and tlsPrivateKeyFile.</t>
  </si>
  <si>
    <t>The --tls-cert-file and --tls-private-key-file arguments are set as appropriate</t>
  </si>
  <si>
    <t>The --tls-cert-file and --tls-private-key-file arguments are not set as appropriate</t>
  </si>
  <si>
    <t>4.2.9</t>
  </si>
  <si>
    <t>The connections from the apiserver to the kubelet are used for fetching logs for pods, attaching (through kubectl) to running pods, and using the kubelet’s port-forwarding functionality. These connections terminate at the kubelet’s HTTPS endpoint. By default, the apiserver does not verify the kubelet’s serving certificate, which makes the connection subject to man-in-the-middle attacks, and unsafe to run over untrusted and/or public networks.</t>
  </si>
  <si>
    <t>If using a Kubelet config file, edit the file to set tlsCertFile to the location of the certificate file to use to identify this Kubelet, and tlsPrivateKeyFile to the location of the corresponding private key file.
If using command line arguments, edit the kubelet service file /etc/kubernetes/kubelet.conf on each worker node and set the below parameters in KUBELET_CERTIFICATE_ARGS variable.
--tls-cert-file=&lt;path/to/tls-certificate-file&gt; --tls-private-key-file=&lt;path/to/tls-key-file&gt;
Based on your system, restart the kubelet service. For example:
```
systemctl daemon-reload
systemctl restart kubelet.service
```</t>
  </si>
  <si>
    <t>Ensure that the --tls-cert-file and --tls-private-key-file arguments are set as appropriate.
One method to achieve the recommended state is to execute the following method(s):
If using a Kubelet config file, edit the file to set tlsCertFile to the location of the certificate file to use to identify this Kubelet, and tlsPrivateKeyFile to the location of the corresponding private key file.
If using command line arguments, edit the kubelet service file /etc/kubernetes/kubelet.conf on each worker node and set the below parameters in KUBELET_CERTIFICATE_ARGS variable.
--tls-cert-file=&lt;path/to/tls-certificate-file&gt; --tls-private-key-file=&lt;path/to/tls-key-file&gt;
Based on your system, restart the kubelet service. For example:
```
systemctl daemon-reload
systemctl restart kubelet.service
```</t>
  </si>
  <si>
    <t>To close this finding, please provide a screenshot or evidence showing that the 'The --tls-cert-file and --tls-private-key-file arguments are set as appropriate' with the agency's CAP.</t>
  </si>
  <si>
    <t>KUBE-113</t>
  </si>
  <si>
    <t>Ensure that the kube-proxy metrics service is bound to localhost</t>
  </si>
  <si>
    <t>Do not bind the kube-proxy metrics port to non-loopback addresses.</t>
  </si>
  <si>
    <t>review the start-up flags provided to kube proxy
```
ps -ef | grep -i kube-proxy
```
Ensure that the `--metrics-bind-address` parameter is not set to a value other than 127.0.0.1. From the output of this command gather the location specified in the `--config` parameter. Review any file stored at that location and ensure that it does not specify a value other than 127.0.0.1 for `metricsBindAddress`.</t>
  </si>
  <si>
    <t>The kube-proxy metrics service is bound to localhost</t>
  </si>
  <si>
    <t>The kube-proxy metrics service is not bound to localhost</t>
  </si>
  <si>
    <t>4.3</t>
  </si>
  <si>
    <t>4.3.1</t>
  </si>
  <si>
    <t>kube-proxy has two APIs which provided access to information about the service and can be bound to network ports. The metrics API service includes endpoints (`/metrics` and `/configz`) which disclose information about the configuration and operation of kube-proxy. These endpoints should not be exposed to untrusted networks as they do not support encryption or authentication to restrict access to the data they provide.</t>
  </si>
  <si>
    <t>3rd party services which try to access metrics or configuration information related to kube-proxy will require access to the localhost interface of the node.</t>
  </si>
  <si>
    <t>Modify or remove any values which bind the metrics service to a non-localhost address</t>
  </si>
  <si>
    <t>Ensure that the kube-proxy metrics service is bound to localhost.
One method to achieve the recommended state is to execute the following method(s):
Modify or remove any values which bind the metrics service to a non-localhost address</t>
  </si>
  <si>
    <t>To close this finding, please provide a screenshot or evidence showing that the 'The kube-proxy metrics service is bound to localhost' with the agency's CAP.</t>
  </si>
  <si>
    <t>KUBE-114</t>
  </si>
  <si>
    <t>Minimize wildcard use in Roles and ClusterRoles</t>
  </si>
  <si>
    <t>Kubernetes Roles and ClusterRoles provide access to resources based on sets of objects and actions that can be taken on those objects. It is possible to set either of these to be the wildcard "*" which matches all items. 
Use of wildcards is not optimal from a security perspective as it may allow for inadvertent access to be granted when new resources are added to the Kubernetes API either as CRDs or in later versions of the product.</t>
  </si>
  <si>
    <t>Retrieve the roles defined across each namespaces in the cluster and review for wildcards
```
kubectl get roles --all-namespaces -o yaml
```
Retrieve the cluster roles defined in the cluster and review for wildcards
```
kubectl get clusterroles -o yaml
```</t>
  </si>
  <si>
    <t>The wildcard use in Roles and ClusterRoles is minimized.</t>
  </si>
  <si>
    <t>The wildcard use in Roles and ClusterRoles is not minimized.</t>
  </si>
  <si>
    <t>HMT13</t>
  </si>
  <si>
    <t>Access controls are not implemented properly</t>
  </si>
  <si>
    <t>5.1</t>
  </si>
  <si>
    <t>5.1.3</t>
  </si>
  <si>
    <t>The principle of least privilege recommends that users are provided only the access required for their role and nothing more. The use of wildcard rights grants is likely to provide excessive rights to the Kubernetes API.</t>
  </si>
  <si>
    <t>Where possible replace any use of wildcards in clusterroles and roles with specific objects or actions.</t>
  </si>
  <si>
    <t>Minimize wildcard use in Roles and ClusterRoles.
One method to achieve the recommended state is to execute the following method(s):
Where possible replace any use of wildcards in clusterroles and roles with specific objects or actions.</t>
  </si>
  <si>
    <t>To close this finding, please provide a screenshot or evidence showing that the 'The wildcard use in Roles and ClusterRoles is minimized.' with the agency's CAP.</t>
  </si>
  <si>
    <t>KUBE-115</t>
  </si>
  <si>
    <t>Minimize access to the proxy sub-resource of nodes</t>
  </si>
  <si>
    <t>Users with access to the `Proxy` sub-resource of `Node` objects automatically have permissions to use the Kubelet API, which may allow for privilege escalation or bypass cluster security controls such as audit logs.
The Kubelet provides an API which includes rights to execute commands in any container running on the node. Access to this API is covered by permissions to the main Kubernetes API via the `node` object. The proxy sub-resource specifically allows wide ranging access to the Kubelet API.
Direct access to the Kubelet API bypasses controls like audit logging (there is no audit log of Kubelet API access) and admission control.</t>
  </si>
  <si>
    <t>Review the users who have access to the `proxy` sub-resource of `node` objects in the Kubernetes API.</t>
  </si>
  <si>
    <t>The proxy sub-resource of nodes is minimized.</t>
  </si>
  <si>
    <t>The proxy sub-resource of nodes is not minimized.</t>
  </si>
  <si>
    <t>Systems are not deployed using the concept of least privilege</t>
  </si>
  <si>
    <t>5.1.10</t>
  </si>
  <si>
    <t>The ability to use the `proxy` sub-resource of `node` objects opens up possibilities for privilege escalation and should be restricted, where possible.</t>
  </si>
  <si>
    <t>Where possible, remove access to the `proxy` sub-resource of `node` objects.</t>
  </si>
  <si>
    <t>Minimize access to the proxy sub-resource of nodes.
One method to achieve the recommended state is to execute the following method(s):
Where possible, remove access to the `proxy` sub-resource of `node` objects.</t>
  </si>
  <si>
    <t>To close this finding, please provide a screenshot or evidence showing that the 'The proxy sub-resource of nodes is minimized.' with the agency's CAP.</t>
  </si>
  <si>
    <t>KUBE-116</t>
  </si>
  <si>
    <t>Minimize access to the approval sub-resource of certificatesigningrequests objects</t>
  </si>
  <si>
    <t>Users with access to the update the `approval` sub-resource of `certificatesigningrequests` objects can approve new client certificates for the Kubernetes API effectively allowing them to create new high-privileged user accounts.
This can allow for privilege escalation to full cluster administrator, depending on users configured in the cluster</t>
  </si>
  <si>
    <t>Review the users who have access to update the `approval` sub-resource of `certificatesigningrequests` objects in the Kubernetes API.</t>
  </si>
  <si>
    <t>Access to the approval sub-resource of certificatesigningrequests objects is minimized.</t>
  </si>
  <si>
    <t>Access to the approval sub-resource of certificatesigningrequests objects is not minimized.</t>
  </si>
  <si>
    <t>5.1.11</t>
  </si>
  <si>
    <t>The ability to update certificate signing requests should be limited.</t>
  </si>
  <si>
    <t>Where possible, remove access to the `approval` sub-resource of `certificatesigningrequests` objects.</t>
  </si>
  <si>
    <t>Minimize access to the approval sub-resource of certificatesigningrequests objects.
One method to achieve the recommended state is to execute the following method(s):
Where possible, remove access to the `approval` sub-resource of `certificatesigningrequests` objects.</t>
  </si>
  <si>
    <t>To close this finding, please provide a screenshot or evidence showing that the 'Access to the approval sub-resource of certificatesigningrequests objects is minimized.' with the agency's CAP.</t>
  </si>
  <si>
    <t>KUBE-117</t>
  </si>
  <si>
    <t>Minimize access to webhook configuration objects</t>
  </si>
  <si>
    <t>Users with rights to create/modify/delete `validatingwebhookconfigurations` or `mutatingwebhookconfigurations` can control webhooks that can read any object admitted to the cluster, and in the case of mutating webhooks, also mutate admitted objects. This could allow for privilege escalation or disruption of the operation of the cluster.</t>
  </si>
  <si>
    <t>Review the users who have access to `validatingwebhookconfigurations` or `mutatingwebhookconfigurations` objects in the Kubernetes API.</t>
  </si>
  <si>
    <t>Access to webhook configuration objects is is minimized.</t>
  </si>
  <si>
    <t>Access to webhook configuration objects is is not minimized.</t>
  </si>
  <si>
    <t>5.1.12</t>
  </si>
  <si>
    <t>The ability to manage webhook configuration should be limited</t>
  </si>
  <si>
    <t>Where possible, remove access to the `validatingwebhookconfigurations` or `mutatingwebhookconfigurations` objects</t>
  </si>
  <si>
    <t>Minimize access to webhook configuration objects.
One method to achieve the recommended state is to execute the following method(s):
Where possible, remove access to the `validatingwebhookconfigurations` or `mutatingwebhookconfigurations` objects</t>
  </si>
  <si>
    <t>To close this finding, please provide a screenshot or evidence showing that the 'Access to webhook configuration objects is is minimized.' with the agency's CAP.</t>
  </si>
  <si>
    <t>KUBE-118</t>
  </si>
  <si>
    <t>Minimize access to the service account token creation</t>
  </si>
  <si>
    <t>Users with rights to create new service account tokens at a cluster level, can create long-lived privileged credentials in the cluster. This could allow for privilege escalation and persistent access to the cluster, even if the users account has been revoked.</t>
  </si>
  <si>
    <t>Review the users who have access to create the `token` sub-resource of `serviceaccount` objects in the Kubernetes API.</t>
  </si>
  <si>
    <t>Access to the service account token creation is minimized.</t>
  </si>
  <si>
    <t>Access to the service account token creation is not minimized.</t>
  </si>
  <si>
    <t>5.1.13</t>
  </si>
  <si>
    <t>The ability to create service account tokens should be limited.</t>
  </si>
  <si>
    <t>Where possible, remove access to the `token` sub-resource of `serviceaccount` objects.</t>
  </si>
  <si>
    <t>Minimize access to the service account token creation.
One method to achieve the recommended state is to execute the following method(s):
Where possible, remove access to the `token` sub-resource of `serviceaccount` objects.</t>
  </si>
  <si>
    <t>To close this finding, please provide a screenshot or evidence showing that the 'Access to the service account token creation is minimized.' with the agency's CAP.</t>
  </si>
  <si>
    <t>KUBE-119</t>
  </si>
  <si>
    <t>Avoid use of system:masters group</t>
  </si>
  <si>
    <t>The special group `system:masters` should not be used to grant permissions to any user or service account, except where strictly necessary (e.g. bootstrapping access prior to RBAC being fully available)</t>
  </si>
  <si>
    <t>Review a list of all credentials which have access to the cluster and ensure that the group `system:masters` is not used.</t>
  </si>
  <si>
    <t>The group `system:masters` is not used.</t>
  </si>
  <si>
    <t>The group `system:masters` is  used.</t>
  </si>
  <si>
    <t>5.1.7</t>
  </si>
  <si>
    <t>The `system:masters` group has unrestricted access to the Kubernetes API hard-coded into the API server source code. An authenticated user who is a member of this group cannot have their access reduced, even if all bindings and cluster role bindings which mention it, are removed.
When combined with client certificate authentication, use of this group can allow for irrevocable cluster-admin level credentials to exist for a cluster.</t>
  </si>
  <si>
    <t>Once the RBAC system is operational in a cluster `system:masters` should not be specifically required, as ordinary bindings from principals to the `cluster-admin` cluster role can be made where unrestricted access is required.</t>
  </si>
  <si>
    <t>Remove the `system:masters` group from all users in the cluster.</t>
  </si>
  <si>
    <t>Avoid use of system:masters group.
One method to achieve the recommended state is to execute the following method(s):
Remove the `system:masters` group from all users in the cluster.</t>
  </si>
  <si>
    <t>To close this finding, please provide a screenshot or evidence showing that the 'The group `system:masters` is not used.' with the agency's CAP.</t>
  </si>
  <si>
    <t>KUBE-12</t>
  </si>
  <si>
    <t>Ensure that the etcd data directory ownership is set to etcd:etcd</t>
  </si>
  <si>
    <t>Ensure that the etcd data directory ownership is set to `etcd:etcd`.</t>
  </si>
  <si>
    <t>On the etcd server node, get the etcd data directory, passed as an argument `--data-dir`, from the below command:
```
ps -ef | grep etcd
```
Run the below command (based on the etcd data directory found above). For example,
```
stat -c %U:%G /var/lib/etcd
```
Verify that the ownership is set to `etcd:etcd`.</t>
  </si>
  <si>
    <t>The etcd data directory ownership is set to etcd:etcd.</t>
  </si>
  <si>
    <t>The etcd data directory ownership is not set to etcd:etcd.</t>
  </si>
  <si>
    <t>1.1.12</t>
  </si>
  <si>
    <t>etcd is a highly-available key-value store used by Kubernetes deployments for persistent storage of all of its REST API objects. This data directory should be protected from any unauthorized reads or writes. It should be owned by `etcd:etcd`.</t>
  </si>
  <si>
    <t>On the etcd server node, get the etcd data directory, passed as an argument `--data-dir`, from the below command:
```
ps -ef | grep etcd
```
Run the below command (based on the etcd data directory found above). For example,
```
chown etcd:etcd /var/lib/etcd
```</t>
  </si>
  <si>
    <t>Ensure that the etcd data directory ownership is set to etcd:etcd.
One method to achieve the recommended state is to execute the following method(s):
On the etcd server node, get the etcd data directory, passed as an argument `--data-dir`, from the below command:
```
ps -ef | grep etcd
```
Run the below command (based on the etcd data directory found above). For example,
```
chown etcd:etcd /var/lib/etcd
```</t>
  </si>
  <si>
    <t>To close this finding, please provide a screenshot or evidence showing that the 'The etcd data directory ownership is set to etcd:etcd.' with the agency's CAP.</t>
  </si>
  <si>
    <t>KUBE-120</t>
  </si>
  <si>
    <t>Limit use of the Bind, Impersonate and Escalate permissions in the Kubernetes cluster</t>
  </si>
  <si>
    <t>Cluster roles and roles with the impersonate, bind or escalate permissions should not be granted unless strictly required. Each of these permissions allow a particular subject to escalate their privileges beyond those explicitly granted by cluster administrators</t>
  </si>
  <si>
    <t>Review the users who have access to cluster roles or roles which provide the impersonate, bind or escalate privileges.</t>
  </si>
  <si>
    <t>The Bind, Impersonate and Escalate permissions in the Kubernetes cluster is limitted</t>
  </si>
  <si>
    <t>The Bind, Impersonate and Escalate permissions in the Kubernetes cluster is not limitted</t>
  </si>
  <si>
    <t>5.1.8</t>
  </si>
  <si>
    <t>The impersonate privilege allows a subject to impersonate other users gaining their rights to the cluster. The bind privilege allows the subject to add a binding to a cluster role or role which escalates their effective permissions in the cluster. The escalate privilege allows a subject to modify cluster roles to which they are bound, increasing their rights to that level.
Each of these permissions has the potential to allow for privilege escalation to cluster-admin level.</t>
  </si>
  <si>
    <t>There are some cases where these permissions are required for cluster service operation, and care should be taken before removing these permissions from system service accounts.</t>
  </si>
  <si>
    <t>Where possible, remove the impersonate, bind and escalate rights from subjects.</t>
  </si>
  <si>
    <t>Limit use of the Bind, Impersonate and Escalate permissions in the Kubernetes cluster.
One method to achieve the recommended state is to execute the following method(s):
Where possible, remove the impersonate, bind and escalate rights from subjects.</t>
  </si>
  <si>
    <t>To close this finding, please provide a screenshot or evidence showing that the 'The Bind, Impersonate and Escalate permissions in the Kubernetes cluster is limited' with the agency's CAP.</t>
  </si>
  <si>
    <t>KUBE-121</t>
  </si>
  <si>
    <t>Minimize access to create persistent volumes</t>
  </si>
  <si>
    <t>The ability to create persistent volumes in a cluster can provide an opportunity for privilege escalation, via the creation of `hostPath` volumes. As persistent volumes are not covered by Pod Security Admission, a user with access to create persistent volumes may be able to get access to sensitive files from the underlying host even where restrictive Pod Security Admission policies are in place.</t>
  </si>
  <si>
    <t>Review the users who have create access to `PersistentVolume` objects in the Kubernetes API.</t>
  </si>
  <si>
    <t>Access to create persistent volumes is Minimized</t>
  </si>
  <si>
    <t>Access to create persistent volumes is not Minimized</t>
  </si>
  <si>
    <t>5.1.9</t>
  </si>
  <si>
    <t>The ability to create persistent volumes in a cluster opens up possibilities for privilege escalation and should be restricted, where possible.</t>
  </si>
  <si>
    <t>Where possible, remove `create` access to `PersistentVolume` objects in the cluster.</t>
  </si>
  <si>
    <t>Minimize access to create persistent volumes.
One method to achieve the recommended state is to execute the following method(s):
Where possible, remove `create` access to `PersistentVolume` objects in the cluster.</t>
  </si>
  <si>
    <t>To close this finding, please provide a screenshot or evidence showing that the 'Access to create persistent volumes is Minimized' with the agency's CAP.</t>
  </si>
  <si>
    <t>KUBE-122</t>
  </si>
  <si>
    <t>Ensure that the cluster has at least one active policy control mechanism in place</t>
  </si>
  <si>
    <t>Every Kubernetes cluster should have at least one policy control mechanism in place to enforce the other requirements in this section. This could be the in-built Pod Security Admission controller, or a third party policy control system.</t>
  </si>
  <si>
    <t>Review the workloads deployed to the cluster to understand if Pod Security Admission or external admission control systems are in place.</t>
  </si>
  <si>
    <t>The cluster has at least one active policy control mechanism is in place</t>
  </si>
  <si>
    <t>The cluster has at least one active policy control mechanism is not in place</t>
  </si>
  <si>
    <t>5.2</t>
  </si>
  <si>
    <t>5.2.1</t>
  </si>
  <si>
    <t>Without an active policy control mechanism, it is not possible to limit the use of containers with access to underlying cluster nodes, via mechanisms like privileged containers, or the use of hostPath volume mounts.</t>
  </si>
  <si>
    <t>Where policy control systems are in place, there is a risk that workloads required for the operation of the cluster may be stopped from running. Care is required when implementing admission control policies to ensure that this does not occur.</t>
  </si>
  <si>
    <t>Ensure that either Pod Security Admission or an external policy control system is in place for every namespace which contains user workloads.</t>
  </si>
  <si>
    <t>Ensure that the cluster has at least one active policy control mechanism in place.
One method to achieve the recommended state is to execute the following method(s):
Ensure that either Pod Security Admission or an external policy control system is in place for every namespace which contains user workloads.</t>
  </si>
  <si>
    <t>To close this finding, please provide a screenshot or evidence showing that the 'The cluster has at least one active policy control mechanism is in place' with the agency's CAP.</t>
  </si>
  <si>
    <t>KUBE-123</t>
  </si>
  <si>
    <t>CM-7</t>
  </si>
  <si>
    <t>Least Functionality</t>
  </si>
  <si>
    <t>Minimize the admission of Windows HostProcess Containers</t>
  </si>
  <si>
    <t>Do not generally permit Windows containers to be run with the `hostProcess` flag set to true.</t>
  </si>
  <si>
    <t>List the policies in use for each namespace in the cluster, ensure that each policy disallows the admission of `hostProcess` containers</t>
  </si>
  <si>
    <t>The admission of Windows HostProcess Containers is minimized.</t>
  </si>
  <si>
    <t>The admission of Windows HostProcess Containers is not minimized.</t>
  </si>
  <si>
    <t>5.2.11</t>
  </si>
  <si>
    <t>A Windows container making use of the `hostProcess` flag can interact with the underlying Windows cluster node. As per the Kubernetes documentation, this provides "privileged access" to the Windows node.
Where Windows containers are used inside a Kubernetes cluster, there should be at least one admission control policy which does not permit `hostProcess` Windows containers.
If you need to run Windows containers which require `hostProcess`, this should be defined in a separate policy and you should carefully check to ensure that only limited service accounts and users are given permission to use that policy.</t>
  </si>
  <si>
    <t>Pods defined with `securityContext.windowsOptions.hostProcess: true` will not be permitted unless they are run under a specific policy.</t>
  </si>
  <si>
    <t>Add policies to each namespace in the cluster which has user workloads to restrict the admission of `hostProcess` containers.</t>
  </si>
  <si>
    <t>Minimize the admission of Windows HostProcess Containers.
One method to achieve the recommended state is to execute the following method(s):
Add policies to each namespace in the cluster which has user workloads to restrict the admission of `hostProcess` containers.</t>
  </si>
  <si>
    <t>To close this finding, please provide a screenshot or evidence showing that the 'The admission of Windows HostProcess Containers is minimized.' with the agency's CAP.</t>
  </si>
  <si>
    <t>KUBE-124</t>
  </si>
  <si>
    <t>Minimize the admission of HostPath volumes</t>
  </si>
  <si>
    <t>Do not generally admit containers which make use of `hostPath` volumes.</t>
  </si>
  <si>
    <t>List the policies in use for each namespace in the cluster, ensure that each policy disallows the admission of containers with `hostPath` volumes.</t>
  </si>
  <si>
    <t>The  admission of HostPath volumes is minimized.</t>
  </si>
  <si>
    <t>The  admission of HostPath volumes is not minimized.</t>
  </si>
  <si>
    <t>5.2.12</t>
  </si>
  <si>
    <t>A container which mounts a `hostPath` volume as part of its specification will have access to the filesystem of the underlying cluster node. The use of `hostPath` volumes may allow containers access to privileged areas of the node filesystem.
There should be at least one admission control policy defined which does not permit containers to mount `hostPath` volumes.
If you need to run containers which require `hostPath` volumes, this should be defined in a separate policy and you should carefully check to ensure that only limited service accounts and users are given permission to use that policy.</t>
  </si>
  <si>
    <t>Pods defined which make use of `hostPath` volumes will not be permitted unless they are run under a specific policy.</t>
  </si>
  <si>
    <t>Add policies to each namespace in the cluster which has user workloads to restrict the admission of containers which use `hostPath` volumes.</t>
  </si>
  <si>
    <t>Minimize the admission of HostPath volumes.
One method to achieve the recommended state is to execute the following method(s):
Add policies to each namespace in the cluster which has user workloads to restrict the admission of containers which use `hostPath` volumes.</t>
  </si>
  <si>
    <t>To close this finding, please provide a screenshot or evidence showing that the 'The  admission of HostPath volumes is minimized.' with the agency's CAP.</t>
  </si>
  <si>
    <t>KUBE-125</t>
  </si>
  <si>
    <t>Minimize the admission of containers which use HostPorts</t>
  </si>
  <si>
    <t>Do not generally permit containers which require the use of HostPorts.</t>
  </si>
  <si>
    <t>List the policies in use for each namespace in the cluster, ensure that each policy disallows the admission of containers which have `hostPort` sections.</t>
  </si>
  <si>
    <t>The admission of containers which use HostPorts is minimized.</t>
  </si>
  <si>
    <t>The admission of containers which use HostPorts is not minimized.</t>
  </si>
  <si>
    <t>5.2.13</t>
  </si>
  <si>
    <t>Host ports connect containers directly to the host's network. This can bypass controls such as network policy.
There should be at least one admission control policy defined which does not permit containers which require the use of HostPorts.
If you need to run containers which require HostPorts, this should be defined in a separate policy and you should carefully check to ensure that only limited service accounts and users are given permission to use that policy.</t>
  </si>
  <si>
    <t>Pods defined with `hostPort` settings in either the container, initContainer or ephemeralContainer sections will not be permitted unless they are run under a specific policy.</t>
  </si>
  <si>
    <t>Add policies to each namespace in the cluster which has user workloads to restrict the admission of containers which use `hostPort` sections.</t>
  </si>
  <si>
    <t>Minimize the admission of containers which use HostPorts.
One method to achieve the recommended state is to execute the following method(s):
Add policies to each namespace in the cluster which has user workloads to restrict the admission of containers which use `hostPort` sections.</t>
  </si>
  <si>
    <t>To close this finding, please provide a screenshot or evidence showing that the 'The admission of containers which use HostPorts is minimized.' with the agency's CAP.</t>
  </si>
  <si>
    <t>KUBE-126</t>
  </si>
  <si>
    <t>Minimize the admission of containers with the NET_RAW capability</t>
  </si>
  <si>
    <t>Do not generally permit containers with the potentially dangerous NET_RAW capability.</t>
  </si>
  <si>
    <t>List the policies in use for each namespace in the cluster, ensure that at least one policy disallows the admission of containers with the `NET_RAW` capability.</t>
  </si>
  <si>
    <t>The admission of containers with the NET_RAW capability is minimized.</t>
  </si>
  <si>
    <t>The admission of containers with the NET_RAW capability is not minimized.</t>
  </si>
  <si>
    <t>5.2.8</t>
  </si>
  <si>
    <t>Containers run with a default set of capabilities as assigned by the Container Runtime. By default this can include potentially dangerous capabilities. With Docker as the container runtime the NET_RAW capability is enabled which may be misused by malicious containers.
Ideally, all containers should drop this capability.
There should be at least one admission control policy defined which does not permit containers with the NET_RAW capability.
If you need to run containers with this capability, this should be defined in a separate policy and you should carefully check to ensure that only limited service accounts and users are given permission to use that policy.</t>
  </si>
  <si>
    <t>Pods with containers which run with the NET_RAW capability will not be permitted.</t>
  </si>
  <si>
    <t>Add policies to each namespace in the cluster which has user workloads to restrict the admission of containers with the `NET_RAW` capability.</t>
  </si>
  <si>
    <t>Minimize the admission of containers with the NET_RAW capability.
One method to achieve the recommended state is to execute the following method(s):
Add policies to each namespace in the cluster which has user workloads to restrict the admission of containers with the `NET_RAW` capability.</t>
  </si>
  <si>
    <t>To close this finding, please provide a screenshot or evidence showing that the 'The admission of containers with the NET_RAW capability is minimized.' with the agency's CAP.</t>
  </si>
  <si>
    <t>KUBE-13</t>
  </si>
  <si>
    <t>Ensure that the default administrative credential file permissions are set to 600</t>
  </si>
  <si>
    <t>Ensure that the `admin.conf` file (and `super-admin.conf` file, where it exists) have permissions of `600`.</t>
  </si>
  <si>
    <t>Run the following command (based on the file location on your system) on the Control Plane node. For example,
```
stat -c %a /etc/kubernetes/admin.conf
```
On Kubernetes version 1.29 and higher run the following command as well :-
```
stat -c %a /etc/kubernetes/super-admin.conf
```
Verify that the permissions are `600` or more restrictive.</t>
  </si>
  <si>
    <t>1.1.13</t>
  </si>
  <si>
    <t>As part of initial cluster setup, default kubeconfig files are created to be used by the administrator of the cluster. These files contain private keys and certificates which allow for privileged access to the cluster. You should restrict their file permissions to maintain the integrity and confidentiality of the file(s). The file(s) should be readable and writable by only the administrators on the system.</t>
  </si>
  <si>
    <t>None.</t>
  </si>
  <si>
    <t>Run the below command (based on the file location on your system) on the Control Plane node. For example,
```
chmod 600 /etc/kubernetes/admin.conf
```
On Kubernetes 1.29+ the `super-admin.conf` file should also be modified, if present. For example, 
```
chmod 600 /etc/kubernetes/super-admin.conf
```</t>
  </si>
  <si>
    <t>Ensure that the default administrative credential file permissions are set to 600.
One method to achieve the recommended state is to execute the following method(s):
Run the below command (based on the file location on your system) on the Control Plane node. For example,
```
chmod 600 /etc/kubernetes/admin.conf
```
On Kubernetes 1.29+ the `super-admin.conf` file should also be modified, if present. For example, 
```
chmod 600 /etc/kubernetes/super-admin.conf
```</t>
  </si>
  <si>
    <t>KUBE-14</t>
  </si>
  <si>
    <t>Ensure that the default administrative credential file ownership is set to root:root</t>
  </si>
  <si>
    <t>Ensure that the `admin.conf` (and `super-admin.conf` file, where it exists) file ownership is set to `root:root`.</t>
  </si>
  <si>
    <t>Run the below command (based on the file location on your system) on the Control Plane node. For example,
```
stat -c %U:%G /etc/kubernetes/admin.conf
```
On Kubernetes version 1.29 and higher run the following command as well :-
```
stat -c %U:%G /etc/kubernetes/super-admin.conf
```
Verify that the ownership is set to `root:root`.</t>
  </si>
  <si>
    <t>The admin.conf file ownership is set to root:root.</t>
  </si>
  <si>
    <t>The admin.conf file ownership is not  set to root:root.</t>
  </si>
  <si>
    <t>1.1.14</t>
  </si>
  <si>
    <t>As part of initial cluster setup, default kubeconfig files are created to be used by the administrator of the cluster. These files contain private keys and certificates which allow for privileged access to the cluster. You should set their file ownership to maintain the integrity and confidentiality of the file. The file(s) should be owned by root:root.</t>
  </si>
  <si>
    <t>Run the below command (based on the file location on your system) on the Control Plane node. For example,
```
chown root:root /etc/kubernetes/admin.conf
```
On Kubernetes 1.29+ the super-admin.conf file should also be modified, if present. For example,
```
chown root:root /etc/kubernetes/super-admin.conf
```</t>
  </si>
  <si>
    <t>Ensure that the default administrative credential file ownership is set to root:root.
One method to achieve the recommended state is to execute the following method(s):
Run the below command (based on the file location on your system) on the Control Plane node. For example,
```
chown root:root /etc/kubernetes/admin.conf
```
On Kubernetes 1.29+ the super-admin.conf file should also be modified, if present. For example,
```
chown root:root /etc/kubernetes/super-admin.conf
```</t>
  </si>
  <si>
    <t>To close this finding, please provide a screenshot or evidence showing that the 'The admin.conf file ownership is set to root:root.' with the agency's CAP.</t>
  </si>
  <si>
    <t>KUBE-15</t>
  </si>
  <si>
    <t>Ensure that the scheduler.conf file permissions are set to 600 or more restrictive</t>
  </si>
  <si>
    <t>Ensure that the `scheduler.conf` file has permissions of `600` or more restrictive.</t>
  </si>
  <si>
    <t>Run the following command (based on the file location on your system) on the Control Plane node. For example,
```
stat -c %a /etc/kubernetes/scheduler.conf
```
Verify that the permissions are `600` or more restrictive.</t>
  </si>
  <si>
    <t>1.1.15</t>
  </si>
  <si>
    <t>The `scheduler.conf` file is the kubeconfig file for the Scheduler. You should restrict its file permissions to maintain the integrity of the file. The file should be writable by only the administrators on the system.</t>
  </si>
  <si>
    <t>Run the below command (based on the file location on your system) on the Control Plane node. For example,
```
chmod 600 /etc/kubernetes/scheduler.conf
```</t>
  </si>
  <si>
    <t>Ensure that the scheduler.conf file permissions are set to 600 or more restrictive.
One method to achieve the recommended state is to execute the following method(s):
Run the below command (based on the file location on your system) on the Control Plane node. For example,
```
chmod 600 /etc/kubernetes/scheduler.conf
```</t>
  </si>
  <si>
    <t>KUBE-16</t>
  </si>
  <si>
    <t>Ensure that the scheduler.conf file ownership is set to root:root</t>
  </si>
  <si>
    <t>Ensure that the `scheduler.conf` file ownership is set to `root:root`.</t>
  </si>
  <si>
    <t>Run the below command (based on the file location on your system) on the Control Plane node. For example,
```
stat -c %U:%G /etc/kubernetes/scheduler.conf
```
Verify that the ownership is set to `root:root`.</t>
  </si>
  <si>
    <t>The scheduler.conf file ownership is set to root:root.</t>
  </si>
  <si>
    <t>The scheduler.conf file ownership is not set to root:root.</t>
  </si>
  <si>
    <t>1.1.16</t>
  </si>
  <si>
    <t>The `scheduler.conf` file is the kubeconfig file for the Scheduler. You should set its file ownership to maintain the integrity of the file. The file should be owned by `root:root`.</t>
  </si>
  <si>
    <t>Run the below command (based on the file location on your system) on the Control Plane node. For example,
```
chown root:root /etc/kubernetes/scheduler.conf
```</t>
  </si>
  <si>
    <t>Ensure that the scheduler.conf file ownership is set to root:root.
One method to achieve the recommended state is to execute the following method(s):
Run the below command (based on the file location on your system) on the Control Plane node. For example,
```
chown root:root /etc/kubernetes/scheduler.conf
```</t>
  </si>
  <si>
    <t>To close this finding, please provide a screenshot or evidence showing that the 'The scheduler.conf file ownership is set to root:root.' with the agency's CAP.</t>
  </si>
  <si>
    <t>KUBE-17</t>
  </si>
  <si>
    <t>Ensure that the controller-manager.conf file permissions are set to 600 or more restrictive</t>
  </si>
  <si>
    <t>Ensure that the `controller-manager.conf` file has permissions of 600 or more restrictive.</t>
  </si>
  <si>
    <t>Run the following command (based on the file location on your system) on the Control Plane node. For example,
```
stat -c %a /etc/kubernetes/controller-manager.conf
```
Verify that the permissions are `600` or more restrictive.</t>
  </si>
  <si>
    <t>1.1.17</t>
  </si>
  <si>
    <t>The `controller-manager.conf` file is the kubeconfig file for the Controller Manager. You should restrict its file permissions to maintain the integrity of the file. The file should be writable by only the administrators on the system.</t>
  </si>
  <si>
    <t>Run the below command (based on the file location on your system) on the Control Plane node. For example,
```
chmod 600 /etc/kubernetes/controller-manager.conf
```</t>
  </si>
  <si>
    <t>Ensure that the controller-manager.conf file permissions are set to 600 or more restrictive.
One method to achieve the recommended state is to execute the following method(s):
Run the below command (based on the file location on your system) on the Control Plane node. For example,
```
chmod 600 /etc/kubernetes/controller-manager.conf
```</t>
  </si>
  <si>
    <t>KUBE-18</t>
  </si>
  <si>
    <t>Ensure that the controller-manager.conf file ownership is set to root:root</t>
  </si>
  <si>
    <t>Ensure that the `controller-manager.conf` file ownership is set to `root:root`.</t>
  </si>
  <si>
    <t>Run the below command (based on the file location on your system) on the Control Plane node. For example,
```
stat -c %U:%G /etc/kubernetes/controller-manager.conf
```
Verify that the ownership is set to `root:root`.</t>
  </si>
  <si>
    <t>The controller-manager.conf file ownership is set to root:root.</t>
  </si>
  <si>
    <t>The controller-manager.conf file ownership is not set to root:root.</t>
  </si>
  <si>
    <t>1.1.18</t>
  </si>
  <si>
    <t>The `controller-manager.conf` file is the kubeconfig file for the Controller Manager. You should set its file ownership to maintain the integrity of the file. The file should be owned by `root:root`.</t>
  </si>
  <si>
    <t>Run the below command (based on the file location on your system) on the Control Plane node. For example,
```
chown root:root /etc/kubernetes/controller-manager.conf
```</t>
  </si>
  <si>
    <t>Ensure that the controller-manager.conf file ownership is set to root:root.
One method to achieve the recommended state is to execute the following method(s):
Run the below command (based on the file location on your system) on the Control Plane node. For example,
```
chown root:root /etc/kubernetes/controller-manager.conf
```</t>
  </si>
  <si>
    <t>To close this finding, please provide a screenshot or evidence showing that the 'The controller-manager.conf file ownership is set to root:root.' with the agency's CAP.</t>
  </si>
  <si>
    <t>KUBE-19</t>
  </si>
  <si>
    <t>Ensure that the Kubernetes PKI directory and file ownership is set to root:root</t>
  </si>
  <si>
    <t>Ensure that the Kubernetes PKI directory and file ownership is set to `root:root`.</t>
  </si>
  <si>
    <t>Run the below command (based on the file location on your system) on the Control Plane node. For example,
```
ls -laR /etc/kubernetes/pki/
```
Verify that the ownership of all files and directories in this hierarchy is set to `root:root`.</t>
  </si>
  <si>
    <t>The Kubernetes PKI directory and file ownership is set to root:root.</t>
  </si>
  <si>
    <t>The Kubernetes PKI directory and file ownership is not set to root:root.</t>
  </si>
  <si>
    <t>1.1.19</t>
  </si>
  <si>
    <t>Kubernetes makes use of a number of certificates as part of its operation. You should set the ownership of the directory containing the PKI information and all files in that directory to maintain their integrity. The directory and files should be owned by `root:root`.</t>
  </si>
  <si>
    <t>Run the below command (based on the file location on your system) on the Control Plane node. For example,
```
chown -R root:root /etc/kubernetes/pki/
```</t>
  </si>
  <si>
    <t>Ensure that the Kubernetes PKI directory and file ownership is set to root:root.
One method to achieve the recommended state is to execute the following method(s):
Run the below command (based on the file location on your system) on the Control Plane node. For example,
```
chown -R root:root /etc/kubernetes/pki/
```</t>
  </si>
  <si>
    <t>To close this finding, please provide a screenshot or evidence showing that the 'The Kubernetes PKI directory and file ownership is set to root:root.' with the agency's CAP.</t>
  </si>
  <si>
    <t>KUBE-20</t>
  </si>
  <si>
    <t>Ensure that the Kubernetes PKI certificate file permissions are set to 600 or more restrictive</t>
  </si>
  <si>
    <t>Ensure that Kubernetes PKI certificate files have permissions of `600` or more restrictive.</t>
  </si>
  <si>
    <t>Run the below command (based on the file location on your system) on the Control Plane node. For example,
```
stat -c '%a' /etc/kubernetes/pki/*.crt
```
Verify that the permissions are `600` or more restrictive.
or
```
ls -l /etc/kubernetes/pki/*.crt
```
Verify -rw------</t>
  </si>
  <si>
    <t>The kubernetes pki certificate file permissions are set to 600 or more restrictive</t>
  </si>
  <si>
    <t>1.1.20</t>
  </si>
  <si>
    <t>Kubernetes makes use of a number of certificate files as part of the operation of its components. The permissions on these files should be set to `600` or more restrictive to protect their integrity and confidentiality.</t>
  </si>
  <si>
    <t>Run the below command (based on the file location on your system) on the Control Plane node. For example,
```
chmod -R 600 /etc/kubernetes/pki/*.crt
```</t>
  </si>
  <si>
    <t>Ensure that the Kubernetes PKI certificate file permissions are set to 600 or more restrictive.
One method to achieve the recommended state is to execute the following method(s):
Run the below command (based on the file location on your system) on the Control Plane node. For example,
```
chmod -R 600 /etc/kubernetes/pki/*.crt
```</t>
  </si>
  <si>
    <t>To close this finding, please provide a screenshot or evidence showing that the 'The kubernetes pki certificate file permissions are set to 600 or more restrictive' with the agency's CAP.</t>
  </si>
  <si>
    <t>KUBE-21</t>
  </si>
  <si>
    <t>Ensure that the Kubernetes PKI key file permissions are set to 600</t>
  </si>
  <si>
    <t>Ensure that Kubernetes PKI key files have permissions of `600`.</t>
  </si>
  <si>
    <t>Run the below command (based on the file location on your system) on the Control Plane node. For example,
```
stat -c '%a' /etc/kubernetes/pki/*.key
```
Verify that the permissions are `600` or more restrictive.
or
```
ls -l /etc/kubernetes/pki/*.key
```
Verify -rw------</t>
  </si>
  <si>
    <t>The Kubernetes PKI key file permissions are set to 600.</t>
  </si>
  <si>
    <t>The Kubernetes PKI key file permissions are not set to 600.</t>
  </si>
  <si>
    <t>1.1.21</t>
  </si>
  <si>
    <t>Kubernetes makes use of a number of key files as part of the operation of its components. The permissions on these files should be set to `600` to protect their integrity and confidentiality.</t>
  </si>
  <si>
    <t>Run the below command (based on the file location on your system) on the Control Plane node. For example,
```
chmod -R 600 /etc/kubernetes/pki/*.key
```</t>
  </si>
  <si>
    <t>Ensure that the Kubernetes PKI key file permissions are set to 600.
One method to achieve the recommended state is to execute the following method(s):
Run the below command (based on the file location on your system) on the Control Plane node. For example,
```
chmod -R 600 /etc/kubernetes/pki/*.key
```</t>
  </si>
  <si>
    <t>To close this finding, please provide a screenshot or evidence showing that the 'The Kubernetes PKI key file permissions are set to 600.' with the agency's CAP.</t>
  </si>
  <si>
    <t>KUBE-22</t>
  </si>
  <si>
    <t>Disable anonymous requests to the API server.</t>
  </si>
  <si>
    <t>Run the following command on the Control Plane node:
```
ps -ef | grep kube-apiserver
```
Verify that the `--anonymous-auth` argument is set to `false`.
Alternative Audit
kubectl get pod -nkube-system -lcomponent=kube-apiserver -o=jsonpath='{range .items[*]}{.spec.containers[*].command} {"\n"}{end}' | grep '\--anonymous-auth' | grep -i false
If the exit code is '1', then the control isn't present / failed</t>
  </si>
  <si>
    <t>1.2</t>
  </si>
  <si>
    <t>1.2.1</t>
  </si>
  <si>
    <t>When enabled, requests that are not rejected by other configured authentication methods are treated as anonymous requests. These requests are then served by the API server. You should rely on authentication to authorize access and disallow anonymous requests.
If you are using RBAC authorization, it is generally considered reasonable to allow anonymous access to the API Server for health checks and discovery purposes, and hence this recommendation is not scored. However, you should consider whether anonymous discovery is an acceptable risk for your purposes.</t>
  </si>
  <si>
    <t>Edit the API server pod specification file `/etc/kubernetes/manifests/kube-apiserver.yaml` on the Control Plane node and set the below parameter.
```
--anonymous-auth=false
```</t>
  </si>
  <si>
    <t>Ensure that the --anonymous-auth argument is set to false.
One method to achieve the recommended state is to execute the following method(s):
Edit the API server pod specification file `/etc/kubernetes/manifests/kube-apiserver.yaml` on the Control Plane node and set the below parameter.
```
--anonymous-auth=false
```</t>
  </si>
  <si>
    <t>KUBE-24</t>
  </si>
  <si>
    <t xml:space="preserve">Authenticator Management </t>
  </si>
  <si>
    <t>Ensure that the --token-auth-file parameter is not set</t>
  </si>
  <si>
    <t>Do not use token based authentication.</t>
  </si>
  <si>
    <t>Run the following command on the Control Plane node:
```
ps -ef | grep kube-apiserver
```
Verify that the `--token-auth-file` argument does not exist.
Alternative Audit Method
kubectl get pod -nkube-system -lcomponent=kube-apiserver -o=jsonpath='{range .items[*]}{.spec.containers[*].command} {"\n"}{end}' | grep '\--token-auth-file' | grep -i false
If the exit code is '1', then the control isn't present / failed</t>
  </si>
  <si>
    <t>The --token-auth-file parameter is not set.</t>
  </si>
  <si>
    <t>The --token-auth-file parameter is set.</t>
  </si>
  <si>
    <t>1.2.2</t>
  </si>
  <si>
    <t>The token-based authentication utilizes static tokens to authenticate requests to the apiserver. The tokens are stored in clear-text in a file on the apiserver, and cannot be revoked or rotated without restarting the apiserver. Hence, do not use static token-based authentication.</t>
  </si>
  <si>
    <t>You will have to configure and use alternate authentication mechanisms such as certificates. Static token based authentication could not be used.</t>
  </si>
  <si>
    <t>Follow the documentation and configure alternate mechanisms for authentication. Then, edit the API server pod specification file `/etc/kubernetes/manifests/kube-apiserver.yaml` on the master node and remove the `--token-auth-file=&lt;filename&gt;` parameter.</t>
  </si>
  <si>
    <t>Ensure that the --token-auth-file parameter is not set.
One method to achieve the recommended state is to execute the following method(s):
Follow the documentation and configure alternate mechanisms for authentication. Then, edit the API server pod specification file `/etc/kubernetes/manifests/kube-apiserver.yaml` on the master node and remove the `--token-auth-file=&lt;filename&gt;` parameter.</t>
  </si>
  <si>
    <t>To close this finding, please provide a screenshot or evidence showing that the 'The --token-auth-file parameter is not set.' with the agency's CAP.</t>
  </si>
  <si>
    <t>KUBE-26</t>
  </si>
  <si>
    <t>Ensure that the --kubelet-client-certificate and --kubelet-client-key arguments are set as appropriate</t>
  </si>
  <si>
    <t>Enable certificate based kubelet authentication.</t>
  </si>
  <si>
    <t>Run the following command on the Control Plane node:
```
ps -ef | grep kube-apiserver
```
Verify that the `--kubelet-client-certificate` and `--kubelet-client-key` arguments exist and they are set as appropriate.
Alternative Audit
kubectl get pod -nkube-system -lcomponent=kube-apiserver -o=jsonpath='{range .items[]}{.spec.containers[].command} {"\n"}{end}' | grep '--kubelet-client-certificate' | grep -i false
If the exit code is '1', then the control isn't present / failed</t>
  </si>
  <si>
    <t>The  --kubelet-client-certificate and --kubelet-client-key arguments are set as appropriate.</t>
  </si>
  <si>
    <t>The  --kubelet-client-certificate and --kubelet-client-key arguments are not set as appropriate.</t>
  </si>
  <si>
    <t>1.2.4</t>
  </si>
  <si>
    <t>The apiserver, by default, does not authenticate itself to the kubelet's HTTPS endpoints. The requests from the apiserver are treated anonymously. You should set up certificate-based kubelet authentication to ensure that the apiserver authenticates itself to kubelets when submitting requests.</t>
  </si>
  <si>
    <t>Follow the Kubernetes documentation and set up the TLS connection between the apiserver and kubelets. Then, edit API server pod specification file `/etc/kubernetes/manifests/kube-apiserver.yaml` on the Control Plane node and set the kubelet client certificate and key parameters as below.
```
--kubelet-client-certificate=&lt;path/to/client-certificate-file&gt;
--kubelet-client-key=&lt;path/to/client-key-file&gt;
```</t>
  </si>
  <si>
    <t>Ensure that the --kubelet-client-certificate and --kubelet-client-key arguments are set as appropriate.
One method to achieve the recommended state is to execute the following method(s):
Follow the Kubernetes documentation and set up the TLS connection between the apiserver and kubelets. Then, edit API server pod specification file `/etc/kubernetes/manifests/kube-apiserver.yaml` on the Control Plane node and set the kubelet client certificate and key parameters as below.
```
--kubelet-client-certificate=&lt;path/to/client-certificate-file&gt;
--kubelet-client-key=&lt;path/to/client-key-file&gt;
```</t>
  </si>
  <si>
    <t>To close this finding, please provide a screenshot or evidence showing that the 'The  --kubelet-client-certificate and --kubelet-client-key arguments are set as appropriate.' with the agency's CAP.</t>
  </si>
  <si>
    <t>KUBE-27</t>
  </si>
  <si>
    <t>Ensure that the --kubelet-certificate-authority argument is set as appropriate</t>
  </si>
  <si>
    <t>Verify kubelet's certificate before establishing connection.</t>
  </si>
  <si>
    <t>Run the following command on the Control Plane node:
```
ps -ef | grep kube-apiserver
```
Verify that the `--kubelet-certificate-authority` argument exists and is set as appropriate.
Alternative Audit
kubectl get pod -nkube-system -lcomponent=kube-apiserver -o=jsonpath='{range .items[]}{.spec.containers[].command} {"\n"}{end}' | grep '--kubelet-certificate-Authority' | grep -i false
If the exit code is '1', then the control isn't present / failed</t>
  </si>
  <si>
    <t>1.2.5</t>
  </si>
  <si>
    <t>Follow the Kubernetes documentation and setup the TLS connection between the apiserver and kubelets. Then, edit the API server pod specification file `/etc/kubernetes/manifests/kube-apiserver.yaml` on the Control Plane node and set the `--kubelet-certificate-authority` parameter to the path to the cert file for the certificate authority.
```
--kubelet-certificate-authority=&lt;ca-string&gt;
```</t>
  </si>
  <si>
    <t>Ensure that the --kubelet-certificate-authority argument is set as appropriate.
One method to achieve the recommended state is to execute the following method(s):
Follow the Kubernetes documentation and setup the TLS connection between the apiserver and kubelets. Then, edit the API server pod specification file `/etc/kubernetes/manifests/kube-apiserver.yaml` on the Control Plane node and set the `--kubelet-certificate-authority` parameter to the path to the cert file for the certificate authority.
```
--kubelet-certificate-authority=&lt;ca-string&gt;
```</t>
  </si>
  <si>
    <t>KUBE-28</t>
  </si>
  <si>
    <t>SI-4</t>
  </si>
  <si>
    <t>System Monitoring</t>
  </si>
  <si>
    <t>Do not always authorize all requests.</t>
  </si>
  <si>
    <t>Run the following command on the Control Plane node:
```
ps -ef | grep kube-apiserver
```
Verify that the `--authorization-mode` argument exists and is not set to `AlwaysAllow`.</t>
  </si>
  <si>
    <t>The --authorization-mode argument is not set to AlwaysAllow.</t>
  </si>
  <si>
    <t>The --authorization-mode argument is set to AlwaysAllow.</t>
  </si>
  <si>
    <t>1.2.6</t>
  </si>
  <si>
    <t>The API Server, can be configured to allow all requests. This mode should not be used on any production cluster.</t>
  </si>
  <si>
    <t>Only authorized requests will be served.</t>
  </si>
  <si>
    <t>Edit the API server pod specification file `/etc/kubernetes/manifests/kube-apiserver.yaml` on the Control Plane node and set the `--authorization-mode` parameter to values other than `AlwaysAllow`. One such example could be as below.
```
--authorization-mode=RBAC
```</t>
  </si>
  <si>
    <t>Ensure that the --authorization-mode argument is not set to AlwaysAllow.
One method to achieve the recommended state is to execute the following method(s):
Edit the API server pod specification file `/etc/kubernetes/manifests/kube-apiserver.yaml` on the Control Plane node and set the `--authorization-mode` parameter to values other than `AlwaysAllow`. One such example could be as below.
```
--authorization-mode=RBAC
```</t>
  </si>
  <si>
    <t>To close this finding, please provide a screenshot or evidence showing that the 'The --authorization-mode argument is not set to AlwaysAllow.' with the agency's CAP.</t>
  </si>
  <si>
    <t>KUBE-29</t>
  </si>
  <si>
    <t>Ensure that the --authorization-mode argument includes Node</t>
  </si>
  <si>
    <t>Restrict kubelet nodes to reading only objects associated with them.</t>
  </si>
  <si>
    <t>Run the following command on the Control Plane node:
```
ps -ef | grep kube-apiserver
```
Verify that the `--authorization-mode` argument exists and is set to a value to include `Node`.</t>
  </si>
  <si>
    <t>The --authorization-mode argument exists and is set to a value to include Node.</t>
  </si>
  <si>
    <t>The --authorization-mode argument is not set to a value to include Node.</t>
  </si>
  <si>
    <t>1.2.7</t>
  </si>
  <si>
    <t>The `Node` authorization mode only allows kubelets to read `Secret`, `ConfigMap`, `PersistentVolume`, and `PersistentVolumeClaim` objects associated with their nodes.</t>
  </si>
  <si>
    <t>Edit the API server pod specification file `/etc/kubernetes/manifests/kube-apiserver.yaml` on the Control Plane node and set the `--authorization-mode` parameter to a value that includes `Node`.
```
--authorization-mode=Node,RBAC
```</t>
  </si>
  <si>
    <t>Ensure that the --authorization-mode argument includes Node.
One method to achieve the recommended state is to execute the following method(s):
Edit the API server pod specification file `/etc/kubernetes/manifests/kube-apiserver.yaml` on the Control Plane node and set the `--authorization-mode` parameter to a value that includes `Node`.
```
--authorization-mode=Node,RBAC
```</t>
  </si>
  <si>
    <t>To close this finding, please provide a screenshot or evidence showing that the 'The --authorization-mode argument exists and is set to a value to include Node.' with the agency's CAP.</t>
  </si>
  <si>
    <t>KUBE-30</t>
  </si>
  <si>
    <t>Ensure that the --authorization-mode argument includes RBAC</t>
  </si>
  <si>
    <t>Turn on Role Based Access Control.</t>
  </si>
  <si>
    <t>Run the following command on the Control Plane node:
```
ps -ef | grep kube-apiserver
```
Verify that the `--authorization-mode` argument exists and is set to a value to include `RBAC`.</t>
  </si>
  <si>
    <t>The --authorization-mode argument exists and is set to a value to include RBAC.</t>
  </si>
  <si>
    <t>The --authorization-mode argument is not set to a value to include RBAC.</t>
  </si>
  <si>
    <t>1.2.8</t>
  </si>
  <si>
    <t>Role Based Access Control (RBAC) allows fine-grained control over the operations that different entities can perform on different objects in the cluster. It is recommended to use the RBAC authorization mode.</t>
  </si>
  <si>
    <t>When RBAC is enabled you will need to ensure that appropriate RBAC settings (including Roles, RoleBindings and ClusterRoleBindings) are configured to allow appropriate access.</t>
  </si>
  <si>
    <t>Edit the API server pod specification file `/etc/kubernetes/manifests/kube-apiserver.yaml` on the Control Plane node and set the `--authorization-mode` parameter to a value that includes `RBAC`, for example:
```
--authorization-mode=Node,RBAC
```</t>
  </si>
  <si>
    <t>Ensure that the --authorization-mode argument includes RBAC.
One method to achieve the recommended state is to execute the following method(s):
Edit the API server pod specification file `/etc/kubernetes/manifests/kube-apiserver.yaml` on the Control Plane node and set the `--authorization-mode` parameter to a value that includes `RBAC`, for example:
```
--authorization-mode=Node,RBAC
```</t>
  </si>
  <si>
    <t>To close this finding, please provide a screenshot or evidence showing that the 'The --authorization-mode argument exists and is set to a value to include RBAC.' with the agency's CAP.</t>
  </si>
  <si>
    <t>KUBE-31</t>
  </si>
  <si>
    <t>Ensure that the admission control plugin EventRateLimit is set</t>
  </si>
  <si>
    <t>Limit the rate at which the API server accepts requests.</t>
  </si>
  <si>
    <t>Run the following command on the Control Plane node:
```
ps -ef | grep kube-apiserver
```
Verify that the `--enable-admission-plugins` argument is set to a value that includes `EventRateLimit`.</t>
  </si>
  <si>
    <t>The --enable-admission-plugins argument is set to a value that includes EventRateLimit.</t>
  </si>
  <si>
    <t>The --enable-admission-plugins argument is not set to a value that includes EventRateLimit.</t>
  </si>
  <si>
    <t>HAC11</t>
  </si>
  <si>
    <t>HAC11: User access was not established with concept of least privilege</t>
  </si>
  <si>
    <t>1.2.9</t>
  </si>
  <si>
    <t>Using `EventRateLimit` admission control enforces a limit on the number of events that the API Server will accept in a given time slice. A misbehaving workload could overwhelm and DoS the API Server, making it unavailable. This particularly applies to a multi-tenant cluster, where there might be a small percentage of misbehaving tenants which could have a significant impact on the performance of the cluster overall. Hence, it is recommended to limit the rate of events that the API server will accept.</t>
  </si>
  <si>
    <t>You need to carefully tune in limits as per your environment.</t>
  </si>
  <si>
    <t>Follow the Kubernetes documentation and set the desired limits in a configuration file.
Then, edit the API server pod specification file `/etc/kubernetes/manifests/kube-apiserver.yaml` and set the below parameters.
```
--enable-admission-plugins=...,EventRateLimit,...
--admission-control-config-file=&lt;path/to/configuration/file&gt;
```</t>
  </si>
  <si>
    <t>Ensure that the admission control plugin EventRateLimit is set.
One method to achieve the recommended state is to execute the following method(s):
Follow the Kubernetes documentation and set the desired limits in a configuration file.
Then, edit the API server pod specification file `/etc/kubernetes/manifests/kube-apiserver.yaml` and set the below parameters.
```
--enable-admission-plugins=...,EventRateLimit,...
--admission-control-config-file=&lt;path/to/configuration/file&gt;
```</t>
  </si>
  <si>
    <t>To close this finding, please provide a screenshot or evidence showing that the 'The --enable-admission-plugins argument is set to a value that includes EventRateLimit.' with the agency's CAP.</t>
  </si>
  <si>
    <t>KUBE-32</t>
  </si>
  <si>
    <t>AC-3</t>
  </si>
  <si>
    <t>Access Enforcement</t>
  </si>
  <si>
    <t>Ensure that the admission control plugin AlwaysAdmit is not set</t>
  </si>
  <si>
    <t>Do not allow all requests.</t>
  </si>
  <si>
    <t>Run the following command on the Control Plane node:
```
ps -ef | grep kube-apiserver
```
Verify that if the `--enable-admission-plugins` argument is set, its value does not include `AlwaysAdmit`.</t>
  </si>
  <si>
    <t>The admission control plugin AlwaysAdmit is not set.</t>
  </si>
  <si>
    <t>The admission control plugin AlwaysAdmit is set.</t>
  </si>
  <si>
    <t>1.2.10</t>
  </si>
  <si>
    <t>Setting admission control plugin `AlwaysAdmit` allows all requests and do not filter any requests.
The `AlwaysAdmit` admission controller was deprecated in Kubernetes v1.13. Its behavior was equivalent to turning off all admission controllers.</t>
  </si>
  <si>
    <t>Only requests explicitly allowed by the admissions control plugins would be served.</t>
  </si>
  <si>
    <t>Edit the API server pod specification file `/etc/kubernetes/manifests/kube-apiserver.yaml` on the Control Plane node and either remove the `--enable-admission-plugins` parameter, or set it to a value that does not include `AlwaysAdmit`.</t>
  </si>
  <si>
    <t>Ensure that the admission control plugin AlwaysAdmit is not set.
One method to achieve the recommended state is to execute the following method(s):
Edit the API server pod specification file `/etc/kubernetes/manifests/kube-apiserver.yaml` on the Control Plane node and either remove the `--enable-admission-plugins` parameter, or set it to a value that does not include `AlwaysAdmit`.</t>
  </si>
  <si>
    <t>To close this finding, please provide a screenshot or evidence showing that the 'The admission control plugin AlwaysAdmit is not set.' with the agency's CAP.</t>
  </si>
  <si>
    <t>KUBE-33</t>
  </si>
  <si>
    <t>Ensure that the admission control plugin AlwaysPullImages is set</t>
  </si>
  <si>
    <t>Always pull images.</t>
  </si>
  <si>
    <t>Run the following command on the Control Plane node:
```
ps -ef | grep kube-apiserver
```
Verify that the `--enable-admission-plugins` argument is set to a value that includes `AlwaysPullImages`.</t>
  </si>
  <si>
    <t>The --enable-admission-plugins argument is set to a value that includes AlwaysPullImages.</t>
  </si>
  <si>
    <t>The --enable-admission-plugins argument is not set to a value that includes AlwaysPullImages.</t>
  </si>
  <si>
    <t>1.2.11</t>
  </si>
  <si>
    <t>Setting admission control policy to `AlwaysPullImages` forces every new pod to pull the required images every time. In a multi-tenant cluster users can be assured that their private images can only be used by those who have the credentials to pull them. Without this admission control policy, once an image has been pulled to a node, any pod from any user can use it simply by knowing the image’s name, without any authorization check against the image ownership. When this plug-in is enabled, images are always pulled prior to starting containers, which means valid credentials are required.</t>
  </si>
  <si>
    <t>Credentials would be required to pull the private images every time. Also, in trusted environments, this might increases load on network, registry, and decreases speed.
This setting could impact offline or isolated clusters, which have images pre-loaded and do not have access to a registry to pull in-use images. This setting is not appropriate for clusters which use this configuration.</t>
  </si>
  <si>
    <t>Edit the API server pod specification file `/etc/kubernetes/manifests/kube-apiserver.yaml` on the Control Plane node and set the `--enable-admission-plugins` parameter to include `AlwaysPullImages`.
```
--enable-admission-plugins=...,AlwaysPullImages,...
```</t>
  </si>
  <si>
    <t>Ensure that the admission control plugin AlwaysPullImages is set.
One method to achieve the recommended state is to execute the following method(s):
Edit the API server pod specification file `/etc/kubernetes/manifests/kube-apiserver.yaml` on the Control Plane node and set the `--enable-admission-plugins` parameter to include `AlwaysPullImages`.
```
--enable-admission-plugins=...,AlwaysPullImages,...
```</t>
  </si>
  <si>
    <t>To close this finding, please provide a screenshot or evidence showing that the 'The --enable-admission-plugins argument is set to a value that includes AlwaysPullImages.' with the agency's CAP.</t>
  </si>
  <si>
    <t>KUBE-34</t>
  </si>
  <si>
    <t>Ensure that the DenyServiceExternalIPs is set</t>
  </si>
  <si>
    <t>This admission controller rejects all net-new usage of the Service field externalIPs.</t>
  </si>
  <si>
    <t>Run the following command on the Control Plane node:
```
ps -ef | grep kube-apiserver
```
Verify that the `DenyServiceExternalIPs' argument exist as a string value in --enable-admission-plugins.</t>
  </si>
  <si>
    <t>The --enable-admission-plugins argument is set to a value that includes SecurityContextDeny, if PodSecurityPolicy is not included.</t>
  </si>
  <si>
    <t>The --enable-admission-plugins argument is not set to a value that includes SecurityContextDeny, if PodSecurityPolicy is not included.</t>
  </si>
  <si>
    <t>1.2.3</t>
  </si>
  <si>
    <t>Most users do not need the ability to set the `externalIPs` field for a `Service` at all, and cluster admins should consider disabling this functionality by enabling the `DenyServiceExternalIPs` admission controller. Clusters that do need to allow this functionality should consider using some custom policy to manage its usage.</t>
  </si>
  <si>
    <t>When enabled, users of the cluster may not create new Services which use externalIPs and may not add new values to externalIPs on existing Service objects.</t>
  </si>
  <si>
    <t>Edit the API server pod specification file /etc/kubernetes/manifests/kube-apiserver.yaml on the master node and append the Kubernetes API server flag --enable-admission-plugins with the DenyServiceExternalIPs plugin. Note, the Kubernetes API server flag --enable-admission-plugins takes a comma-delimited list of admission control plugins to be enabled, even if they are in the list of plugins enabled by default.
kube-apiserver --enable-admission-plugins=DenyServiceExternalIPs</t>
  </si>
  <si>
    <t>Ensure that the DenyServiceExternalIPs is set.
One method to achieve the recommended state is to execute the following method(s):
Edit the API server pod specification file /etc/kubernetes/manifests/kube-apiserver.yaml on the master node and append the Kubernetes API server flag --enable-admission-plugins with the DenyServiceExternalIPs plugin. Note, the Kubernetes API server flag --enable-admission-plugins takes a comma-delimited list of admission control plugins to be enabled, even if they are in the list of plugins enabled by default.
kube-apiserver --enable-admission-plugins=DenyServiceExternalIPs</t>
  </si>
  <si>
    <t>To close this finding, please provide a screenshot or evidence showing that the 'The --enable-admission-plugins argument is set to a value that includes SecurityContextDeny, if PodSecurityPolicy is not included.' with the agency's CAP.</t>
  </si>
  <si>
    <t>KUBE-42</t>
  </si>
  <si>
    <t>Ensure that the --profiling argument is set to false</t>
  </si>
  <si>
    <t>Disable profiling, if not needed.</t>
  </si>
  <si>
    <t>Run the following command on the Control Plane node:
```
ps -ef | grep kube-apiserver
```
Verify that the `--profiling` argument is set to `false`.</t>
  </si>
  <si>
    <t>The --profiling argument is set to false.</t>
  </si>
  <si>
    <t>The --profiling argument is not set to false.</t>
  </si>
  <si>
    <t>1.2.15</t>
  </si>
  <si>
    <t>Profiling allows for the identification of specific performance bottlenecks. It generates a significant amount of program data that could potentially be exploited to uncover system and program details. If you are not experiencing any bottlenecks and do not need the profiler for troubleshooting purposes, it is recommended to turn it off to reduce the potential attack surface.</t>
  </si>
  <si>
    <t>Profiling information would not be available.</t>
  </si>
  <si>
    <t>Edit the API server pod specification file `/etc/kubernetes/manifests/kube-apiserver.yaml` on the Control Plane node and set the below parameter.
```
--profiling=false
```</t>
  </si>
  <si>
    <t>Ensure that the --profiling argument is set to false.
One method to achieve the recommended state is to execute the following method(s):
Edit the API server pod specification file `/etc/kubernetes/manifests/kube-apiserver.yaml` on the Control Plane node and set the below parameter.
```
--profiling=false
```</t>
  </si>
  <si>
    <t>To close this finding, please provide a screenshot or evidence showing that the 'The --profiling argument is set to false.' with the agency's CAP.</t>
  </si>
  <si>
    <t>KUBE-43</t>
  </si>
  <si>
    <t>AU-12</t>
  </si>
  <si>
    <t>Audit Generation</t>
  </si>
  <si>
    <t>Ensure that the --audit-log-path argument is set</t>
  </si>
  <si>
    <t>Enable auditing on the Kubernetes API Server and set the desired audit log path.</t>
  </si>
  <si>
    <t>Run the following command on the Control Plane node:
```
ps -ef | grep kube-apiserver
```
Verify that the `--audit-log-path` argument is set as appropriate.</t>
  </si>
  <si>
    <t>The --audit-log-path argument is set.</t>
  </si>
  <si>
    <t>The --audit-log-path argument is not set.</t>
  </si>
  <si>
    <t>HAU17</t>
  </si>
  <si>
    <t>HAU17: Audit logs do not capture sufficient auditable events</t>
  </si>
  <si>
    <t>1.2.16</t>
  </si>
  <si>
    <t>Auditing the Kubernetes API Server provides a security-relevant chronological set of records documenting the sequence of activities that have affected system by individual users, administrators or other components of the system. Even though currently, Kubernetes provides only basic audit capabilities, it should be enabled. You can enable it by setting an appropriate audit log path.</t>
  </si>
  <si>
    <t>Edit the API server pod specification file `/etc/kubernetes/manifests/kube-apiserver.yaml` on the Control Plane node and set the `--audit-log-path` parameter to a suitable path and file where you would like audit logs to be written, for example:
```
--audit-log-path=/var/log/apiserver/audit.log
```</t>
  </si>
  <si>
    <t>Ensure that the --audit-log-path argument is set.
One method to achieve the recommended state is to execute the following method(s):
Edit the API server pod specification file `/etc/kubernetes/manifests/kube-apiserver.yaml` on the Control Plane node and set the `--audit-log-path` parameter to a suitable path and file where you would like audit logs to be written, for example:
```
--audit-log-path=/var/log/apiserver/audit.log
```</t>
  </si>
  <si>
    <t>To close this finding, please provide a screenshot or evidence showing that the 'The --audit-log-path argument is set.' with the agency's CAP.</t>
  </si>
  <si>
    <t>KUBE-44</t>
  </si>
  <si>
    <t>AU-4</t>
  </si>
  <si>
    <t>Audit Storage Capacity</t>
  </si>
  <si>
    <t>Ensure that the --audit-log-maxage argument is set to 30 or as appropriate</t>
  </si>
  <si>
    <t>Retain the logs for at least 30 days or as appropriate.</t>
  </si>
  <si>
    <t>Run the following command on the Control Plane node:
```
ps -ef | grep kube-apiserver
```
Verify that the `--audit-log-maxage` argument is set to `30` or as appropriate.</t>
  </si>
  <si>
    <t>The --audit-log-maxage argument is set to 30 or as appropriate.</t>
  </si>
  <si>
    <t>The --audit-log-maxage argument is not set to 30 or as appropriate.</t>
  </si>
  <si>
    <t>1.2.17</t>
  </si>
  <si>
    <t>Retaining logs for at least 30 days ensures that you can go back in time and investigate or correlate any events. Set your audit log retention period to 30 days or as per your business requirements.</t>
  </si>
  <si>
    <t>Edit the API server pod specification file `/etc/kubernetes/manifests/kube-apiserver.yaml` on the Control Plane node and set the `--audit-log-maxage` parameter to 30 or as an appropriate number of days:
```
--audit-log-maxage=30
```</t>
  </si>
  <si>
    <t>Ensure that the --audit-log-maxage argument is set to 30 or as appropriate.
One method to achieve the recommended state is to execute the following method(s):
Edit the API server pod specification file `/etc/kubernetes/manifests/kube-apiserver.yaml` on the Control Plane node and set the `--audit-log-maxage` parameter to 30 or as an appropriate number of days:
```
--audit-log-maxage=30
```</t>
  </si>
  <si>
    <t>To close this finding, please provide a screenshot or evidence showing that the 'The --audit-log-maxage argument is set to 30 or as appropriate.' with the agency's CAP.</t>
  </si>
  <si>
    <t>KUBE-45</t>
  </si>
  <si>
    <t>Ensure that the --audit-log-maxbackup argument is set to 10 or as appropriate</t>
  </si>
  <si>
    <t>Retain 10 or an appropriate number of old log files.</t>
  </si>
  <si>
    <t>Run the following command on the Control Plane node:
```
ps -ef | grep kube-apiserver
```
Verify that the `--audit-log-maxbackup` argument is set to `10` or as appropriate.</t>
  </si>
  <si>
    <t>The --audit-log-maxbackup argument is set to 10 or as appropriate.</t>
  </si>
  <si>
    <t>The --audit-log-maxbackup argument is not set to 10 or as appropriate.</t>
  </si>
  <si>
    <t>1.2.18</t>
  </si>
  <si>
    <t>Kubernetes automatically rotates the log files. Retaining old log files ensures that you would have sufficient log data available for carrying out any investigation or correlation. For example, if you have set file size of 100 MB and the number of old log files to keep as 10, you would approximate have 1 GB of log data that you could potentially use for your analysis.</t>
  </si>
  <si>
    <t>Edit the API server pod specification file `/etc/kubernetes/manifests/kube-apiserver.yaml` on the Control Plane node and set the `--audit-log-maxbackup` parameter to 10 or to an appropriate value.
```
--audit-log-maxbackup=10
```</t>
  </si>
  <si>
    <t>Ensure that the --audit-log-maxbackup argument is set to 10 or as appropriate.
One method to achieve the recommended state is to execute the following method(s):
Edit the API server pod specification file `/etc/kubernetes/manifests/kube-apiserver.yaml` on the Control Plane node and set the `--audit-log-maxbackup` parameter to 10 or to an appropriate value.
```
--audit-log-maxbackup=10
```</t>
  </si>
  <si>
    <t>To close this finding, please provide a screenshot or evidence showing that the 'The --audit-log-maxbackup argument is set to 10 or as appropriate.' with the agency's CAP.</t>
  </si>
  <si>
    <t>KUBE-46</t>
  </si>
  <si>
    <t>Ensure that the --audit-log-maxsize argument is set to 100 or as appropriate</t>
  </si>
  <si>
    <t>Rotate log files on reaching 100 MB or as appropriate.</t>
  </si>
  <si>
    <t>Run the following command on the Control Plane node:
```
ps -ef | grep kube-apiserver
```
Verify that the `--audit-log-maxsize` argument is set to `100` or as appropriate.</t>
  </si>
  <si>
    <t>The --audit-log-maxsize argument is set to 100 or as appropriate.</t>
  </si>
  <si>
    <t>The --audit-log-maxsize argument is not set to 100 or as appropriate.</t>
  </si>
  <si>
    <t>1.2.19</t>
  </si>
  <si>
    <t>Kubernetes automatically rotates the log files. Retaining old log files ensures that you would have sufficient log data available for carrying out any investigation or correlation. If you have set file size of 100 MB and the number of old log files to keep as 10, you would approximate have 1 GB of log data that you could potentially use for your analysis.</t>
  </si>
  <si>
    <t>Edit the API server pod specification file `/etc/kubernetes/manifests/kube-apiserver.yaml` on the Control Plane node and set the `--audit-log-maxsize` parameter to an appropriate size in MB. For example, to set it as 100 MB:
```
--audit-log-maxsize=100
```</t>
  </si>
  <si>
    <t>Ensure that the --audit-log-maxsize argument is set to 100 or as appropriate.
One method to achieve the recommended state is to execute the following method(s):
Edit the API server pod specification file `/etc/kubernetes/manifests/kube-apiserver.yaml` on the Control Plane node and set the `--audit-log-maxsize` parameter to an appropriate size in MB. For example, to set it as 100 MB:
```
--audit-log-maxsize=100
```</t>
  </si>
  <si>
    <t>To close this finding, please provide a screenshot or evidence showing that the 'The --audit-log-maxsize argument is set to 100 or as appropriate.' with the agency's CAP.</t>
  </si>
  <si>
    <t>KUBE-47</t>
  </si>
  <si>
    <t>AU-3</t>
  </si>
  <si>
    <t>Content of Audit Records</t>
  </si>
  <si>
    <t>Ensure that the --request-timeout argument is set as appropriate</t>
  </si>
  <si>
    <t>Set global request timeout for API server requests as appropriate.</t>
  </si>
  <si>
    <t>Run the following command on the Control Plane node:
```
ps -ef | grep kube-apiserver
```
Verify that the `--request-timeout` argument is either not set or set to an appropriate value.</t>
  </si>
  <si>
    <t>The --request-timeout argument is set as appropriate.</t>
  </si>
  <si>
    <t>The --request-timeout argument is not set as appropriate.</t>
  </si>
  <si>
    <t>HSC17</t>
  </si>
  <si>
    <t>HSC-17: Denial of Service protection settings are not configured</t>
  </si>
  <si>
    <t>1.2.20</t>
  </si>
  <si>
    <t>Setting global request timeout allows extending the API server request timeout limit to a duration appropriate to the user's connection speed. By default, it is set to 60 seconds which might be problematic on slower connections making cluster resources inaccessible once the data volume for requests exceeds what can be transmitted in 60 seconds. But, setting this timeout limit to be too large can exhaust the API server resources making it prone to Denial-of-Service attack. Hence, it is recommended to set this limit as appropriate and change the default limit of 60 seconds only if needed.</t>
  </si>
  <si>
    <t>Edit the API server pod specification file `/etc/kubernetes/manifests/kube-apiserver.yaml` and set the below parameter as appropriate and if needed. For example,
```
--request-timeout=300s
```</t>
  </si>
  <si>
    <t>Ensure that the --request-timeout argument is set as appropriate.
One method to achieve the recommended state is to execute the following method(s):
Edit the API server pod specification file `/etc/kubernetes/manifests/kube-apiserver.yaml` and set the below parameter as appropriate and if needed. For example,
```
--request-timeout=300s
```</t>
  </si>
  <si>
    <t>To close this finding, please provide a screenshot or evidence showing that the 'The --request-timeout argument is set as appropriate.' with the agency's CAP.</t>
  </si>
  <si>
    <t>KUBE-48</t>
  </si>
  <si>
    <t>Ensure that the --service-account-lookup argument is set to true</t>
  </si>
  <si>
    <t>Validate service account before validating token.</t>
  </si>
  <si>
    <t>Run the following command on the Control Plane node:
```
ps -ef | grep kube-apiserver
```
Verify that if the `--service-account-lookup` argument exists it is set to `true`.</t>
  </si>
  <si>
    <t>The --service-account-lookup argument is set to true.</t>
  </si>
  <si>
    <t>The --service-account-lookup argument is not set to true.</t>
  </si>
  <si>
    <t>HIA3</t>
  </si>
  <si>
    <t>HIA3: Authentication server is not used for end user authentication</t>
  </si>
  <si>
    <t>1.2.21</t>
  </si>
  <si>
    <t>If `--service-account-lookup` is not enabled, the apiserver only verifies that the authentication token is valid, and does not validate that the service account token mentioned in the request is actually present in etcd. This allows using a service account token even after the corresponding service account is deleted. This is an example of time of check to time of use security issue.</t>
  </si>
  <si>
    <t>Edit the API server pod specification file `/etc/kubernetes/manifests/kube-apiserver.yaml` on the Control Plane node and set the below parameter. 
```
--service-account-lookup=true
```
Alternatively, you can delete the `--service-account-lookup` parameter from this file so that the default takes effect.</t>
  </si>
  <si>
    <t>Ensure that the --service-account-lookup argument is set to true.
One method to achieve the recommended state is to execute the following method(s):
Edit the API server pod specification file `/etc/kubernetes/manifests/kube-apiserver.yaml` on the Control Plane node and set the below parameter. 
```
--service-account-lookup=true
```
Alternatively, you can delete the `--service-account-lookup` parameter from this file so that the default takes effect.</t>
  </si>
  <si>
    <t>To close this finding, please provide a screenshot or evidence showing that the 'The --service-account-lookup argument is set to true.' with the agency's CAP.</t>
  </si>
  <si>
    <t>KUBE-49</t>
  </si>
  <si>
    <t>Ensure that the --service-account-key-file argument is set as appropriate</t>
  </si>
  <si>
    <t>Explicitly set a service account public key file for service accounts on the apiserver.</t>
  </si>
  <si>
    <t>Run the following command on the Control Plane node:
```
ps -ef | grep kube-apiserver
```
Verify that the `--service-account-key-file` argument exists and is set as appropriate.</t>
  </si>
  <si>
    <t>The --service-account-key-file argument is set as appropriate.</t>
  </si>
  <si>
    <t>The --service-account-key-file argument is not set as appropriate.</t>
  </si>
  <si>
    <t>1.2.22</t>
  </si>
  <si>
    <t>By default, if no `--service-account-key-file` is specified to the apiserver, it uses the private key from the TLS serving certificate to verify service account tokens. To ensure that the keys for service account tokens could be rotated as needed, a separate public/private key pair should be used for signing service account tokens. Hence, the public key should be specified to the apiserver with `--service-account-key-file`.</t>
  </si>
  <si>
    <t>The corresponding private key must be provided to the controller manager. You would need to securely maintain the key file and rotate the keys based on your organization's key rotation policy.</t>
  </si>
  <si>
    <t>Edit the API server pod specification file `/etc/kubernetes/manifests/kube-apiserver.yaml` on the Control Plane node and set the `--service-account-key-file` parameter to the public key file for service accounts:
```
--service-account-key-file=&lt;filename&gt;
```</t>
  </si>
  <si>
    <t>Ensure that the --service-account-key-file argument is set as appropriate.
One method to achieve the recommended state is to execute the following method(s):
Edit the API server pod specification file `/etc/kubernetes/manifests/kube-apiserver.yaml` on the Control Plane node and set the `--service-account-key-file` parameter to the public key file for service accounts:
```
--service-account-key-file=&lt;filename&gt;
```</t>
  </si>
  <si>
    <t>To close this finding, please provide a screenshot or evidence showing that the 'The --service-account-key-file argument is set as appropriate.' with the agency's CAP.</t>
  </si>
  <si>
    <t>KUBE-50</t>
  </si>
  <si>
    <t>SC-8</t>
  </si>
  <si>
    <t>Transmission Confidentiality and Integrity</t>
  </si>
  <si>
    <t>Ensure that the --etcd-certfile and --etcd-keyfile arguments are set as appropriate</t>
  </si>
  <si>
    <t>etcd should be configured to make use of TLS encryption for client connections.</t>
  </si>
  <si>
    <t>Run the following command on the Control Plane node:
```
ps -ef | grep kube-apiserver
```
Verify that the `--etcd-certfile` and `--etcd-keyfile` arguments exist and they are set as appropriate.</t>
  </si>
  <si>
    <t>The --etcd-certfile and --etcd-keyfile arguments are set as appropriate.</t>
  </si>
  <si>
    <t>The --etcd-certfile and --etcd-keyfile arguments are not set as appropriate.</t>
  </si>
  <si>
    <t>1.2.23</t>
  </si>
  <si>
    <t>etcd is a highly-available key value store used by Kubernetes deployments for persistent storage of all of its REST API objects. These objects are sensitive in nature and should be protected by client authentication. This requires the API server to identify itself to the etcd server using a client certificate and key.</t>
  </si>
  <si>
    <t>TLS and client certificate authentication must be configured for etcd.</t>
  </si>
  <si>
    <t>Follow the Kubernetes documentation and set up the TLS connection between the apiserver and etcd. Then, edit the API server pod specification file `/etc/kubernetes/manifests/kube-apiserver.yaml` on the master node and set the etcd certificate and key file parameters.
```
--etcd-certfile=&lt;path/to/client-certificate-file&gt; 
--etcd-keyfile=&lt;path/to/client-key-file&gt;
```</t>
  </si>
  <si>
    <t>Ensure that the --etcd-certfile and --etcd-keyfile arguments are set as appropriate.
One method to achieve the recommended state is to execute the following method(s):
Follow the Kubernetes documentation and set up the TLS connection between the apiserver and etcd. Then, edit the API server pod specification file `/etc/kubernetes/manifests/kube-apiserver.yaml` on the master node and set the etcd certificate and key file parameters.
```
--etcd-certfile=&lt;path/to/client-certificate-file&gt; 
--etcd-keyfile=&lt;path/to/client-key-file&gt;
```</t>
  </si>
  <si>
    <t>To close this finding, please provide a screenshot or evidence showing that the 'The --etcd-certfile and --etcd-keyfile arguments are set as appropriate.' with the agency's CAP.</t>
  </si>
  <si>
    <t>KUBE-51</t>
  </si>
  <si>
    <t>Setup TLS connection on the API server.</t>
  </si>
  <si>
    <t>Run the following command on the Control Plane node:
```
ps -ef | grep kube-apiserver
```
Verify that the `--tls-cert-file` and `--tls-private-key-file` arguments exist and they are set as appropriate.</t>
  </si>
  <si>
    <t>The --tls-cert-file and --tls-private-key-file arguments are set as appropriate.</t>
  </si>
  <si>
    <t>The --tls-cert-file and --tls-private-key-file arguments are not set as appropriate.</t>
  </si>
  <si>
    <t>1.2.24</t>
  </si>
  <si>
    <t>API server communication contains sensitive parameters that should remain encrypted in transit. Configure the API server to serve only HTTPS traffic.</t>
  </si>
  <si>
    <t>TLS and client certificate authentication must be configured for your Kubernetes cluster deployment.</t>
  </si>
  <si>
    <t>Follow the Kubernetes documentation and set up the TLS connection on the apiserver. Then, edit the API server pod specification file `/etc/kubernetes/manifests/kube-apiserver.yaml` on the master node and set the TLS certificate and private key file parameters.
```
--tls-cert-file=&lt;path/to/tls-certificate-file&gt; 
--tls-private-key-file=&lt;path/to/tls-key-file&gt;
```</t>
  </si>
  <si>
    <t>Ensure that the --tls-cert-file and --tls-private-key-file arguments are set as appropriate.
One method to achieve the recommended state is to execute the following method(s):
Follow the Kubernetes documentation and set up the TLS connection on the apiserver. Then, edit the API server pod specification file `/etc/kubernetes/manifests/kube-apiserver.yaml` on the master node and set the TLS certificate and private key file parameters.
```
--tls-cert-file=&lt;path/to/tls-certificate-file&gt; 
--tls-private-key-file=&lt;path/to/tls-key-file&gt;
```</t>
  </si>
  <si>
    <t>To close this finding, please provide a screenshot or evidence showing that the 'The --tls-cert-file and --tls-private-key-file arguments are set as appropriate.' with the agency's CAP.</t>
  </si>
  <si>
    <t>KUBE-52</t>
  </si>
  <si>
    <t>Run the following command on the Control Plane node:
```
ps -ef | grep kube-apiserver
```
Verify that the `--client-ca-file` argument exists and it is set as appropriate.</t>
  </si>
  <si>
    <t>The --client-ca-file argument is set as appropriate.</t>
  </si>
  <si>
    <t>The --client-ca-file argument is not set as appropriate.</t>
  </si>
  <si>
    <t>1.2.25</t>
  </si>
  <si>
    <t>API server communication contains sensitive parameters that should remain encrypted in transit. Configure the API server to serve only HTTPS traffic. If `--client-ca-file` argument is set, any request presenting a client certificate signed by one of the authorities in the `client-ca-file` is authenticated with an identity corresponding to the CommonName of the client certificate.</t>
  </si>
  <si>
    <t>Follow the Kubernetes documentation and set up the TLS connection on the apiserver. Then, edit the API server pod specification file `/etc/kubernetes/manifests/kube-apiserver.yaml` on the master node and set the client certificate authority file.
```
--client-ca-file=&lt;path/to/client-ca-file&gt;
```</t>
  </si>
  <si>
    <t>Ensure that the --client-ca-file argument is set as appropriate.
One method to achieve the recommended state is to execute the following method(s):
Follow the Kubernetes documentation and set up the TLS connection on the apiserver. Then, edit the API server pod specification file `/etc/kubernetes/manifests/kube-apiserver.yaml` on the master node and set the client certificate authority file.
```
--client-ca-file=&lt;path/to/client-ca-file&gt;
```</t>
  </si>
  <si>
    <t>To close this finding, please provide a screenshot or evidence showing that the 'The --client-ca-file argument is set as appropriate.' with the agency's CAP.</t>
  </si>
  <si>
    <t>KUBE-53</t>
  </si>
  <si>
    <t>Ensure that the --etcd-cafile argument is set as appropriate</t>
  </si>
  <si>
    <t>Run the following command on the Control Plane node:
```
ps -ef | grep kube-apiserver
```
Verify that the `--etcd-cafile` argument exists and it is set as appropriate.</t>
  </si>
  <si>
    <t>The --etcd-cafile argument is set as appropriate.</t>
  </si>
  <si>
    <t>The --etcd-cafile argument is not set as appropriate.</t>
  </si>
  <si>
    <t>1.2.26</t>
  </si>
  <si>
    <t>etcd is a highly-available key value store used by Kubernetes deployments for persistent storage of all of its REST API objects. These objects are sensitive in nature and should be protected by client authentication. This requires the API server to identify itself to the etcd server using a SSL Certificate Authority file.</t>
  </si>
  <si>
    <t>Follow the Kubernetes documentation and set up the TLS connection between the apiserver and etcd. Then, edit the API server pod specification file `/etc/kubernetes/manifests/kube-apiserver.yaml` on the master node and set the etcd certificate authority file parameter.
```
--etcd-cafile=&lt;path/to/ca-file&gt;
```</t>
  </si>
  <si>
    <t>Ensure that the --etcd-cafile argument is set as appropriate.
One method to achieve the recommended state is to execute the following method(s):
Follow the Kubernetes documentation and set up the TLS connection between the apiserver and etcd. Then, edit the API server pod specification file `/etc/kubernetes/manifests/kube-apiserver.yaml` on the master node and set the etcd certificate authority file parameter.
```
--etcd-cafile=&lt;path/to/ca-file&gt;
```</t>
  </si>
  <si>
    <t>To close this finding, please provide a screenshot or evidence showing that the 'The --etcd-cafile argument is set as appropriate.' with the agency's CAP.</t>
  </si>
  <si>
    <t>KUBE-54</t>
  </si>
  <si>
    <t>Ensure that the --encryption-provider-config argument is set as appropriate</t>
  </si>
  <si>
    <t>Encrypt etcd key-value store.</t>
  </si>
  <si>
    <t>Run the following command on the Control Plane node:
```
ps -ef | grep kube-apiserver
```
Verify that the `--encryption-provider-config` argument is set to a `EncryptionConfig` file. Additionally, ensure that the `EncryptionConfig` file has all the desired `resources` covered especially any secrets.</t>
  </si>
  <si>
    <t>The --encryption-provider-config argument is set as appropriate.</t>
  </si>
  <si>
    <t>The --encryption-provider-config argument is not set as appropriate.</t>
  </si>
  <si>
    <t>HSC41</t>
  </si>
  <si>
    <t>HSC41: Data at rest is not encrypted using the latest FIPS approved encryption</t>
  </si>
  <si>
    <t>1.2.27</t>
  </si>
  <si>
    <t>etcd is a highly available key-value store used by Kubernetes deployments for persistent storage of all of its REST API objects. These objects are sensitive in nature and should be encrypted at rest to avoid any disclosures.</t>
  </si>
  <si>
    <t>Follow the Kubernetes documentation and configure a `EncryptionConfig` file. Then, edit the API server pod specification file `/etc/kubernetes/manifests/kube-apiserver.yaml` on the master node and set the `--encryption-provider-config` parameter to the path of that file:
```
--encryption-provider-config=&lt;/path/to/EncryptionConfig/File&gt;
```</t>
  </si>
  <si>
    <t>Ensure that the --encryption-provider-config argument is set as appropriate.
One method to achieve the recommended state is to execute the following method(s):
Follow the Kubernetes documentation and configure a `EncryptionConfig` file. Then, edit the API server pod specification file `/etc/kubernetes/manifests/kube-apiserver.yaml` on the master node and set the `--encryption-provider-config` parameter to the path of that file:
```
--encryption-provider-config=&lt;/path/to/EncryptionConfig/File&gt;
```</t>
  </si>
  <si>
    <t>To close this finding, please provide a screenshot or evidence showing that the 'The --encryption-provider-config argument is set as appropriate.' with the agency's CAP.</t>
  </si>
  <si>
    <t>KUBE-55</t>
  </si>
  <si>
    <t>Ensure that encryption providers are appropriately configured</t>
  </si>
  <si>
    <t>Where `etcd` encryption is used, appropriate providers should be configured.</t>
  </si>
  <si>
    <t>Run the following command on the Control Plane node:
```
ps -ef | grep kube-apiserver
```
Get the `EncryptionConfig` file set for `--encryption-provider-config` argument. Verify that `aescbc`, `kms` or `secretbox` is set as the encryption provider for all the desired `resources`.</t>
  </si>
  <si>
    <t>The encryption providers are appropriately configured.</t>
  </si>
  <si>
    <t>The encryption providers are not appropriately configured.</t>
  </si>
  <si>
    <t>1.2.28</t>
  </si>
  <si>
    <t>Where `etcd` encryption is used, it is important to ensure that the appropriate set of encryption providers is used. Currently, the `aescbc`, `kms` and `secretbox` are likely to be appropriate options.</t>
  </si>
  <si>
    <t>Follow the Kubernetes documentation and configure a `EncryptionConfig` file. In this file, choose `aescbc`, `kms` or `secretbox` as the encryption provider.</t>
  </si>
  <si>
    <t>Ensure that encryption providers are appropriately configured.
One method to achieve the recommended state is to execute the following method(s):
Follow the Kubernetes documentation and configure a `EncryptionConfig` file. In this file, choose `aescbc`, `kms` or `secretbox` as the encryption provider.</t>
  </si>
  <si>
    <t>To close this finding, please provide a screenshot or evidence showing that the 'The encryption providers are appropriately configured.' with the agency's CAP.</t>
  </si>
  <si>
    <t>KUBE-56</t>
  </si>
  <si>
    <t>Ensure that the API Server only makes use of Strong Cryptographic Ciphers</t>
  </si>
  <si>
    <t>Ensure that the API server is configured to only use strong cryptographic ciphers.</t>
  </si>
  <si>
    <t>Run the following command on the Control Plane node:
```
ps -ef | grep kube-apiserver
```
Verify that the `--tls-cipher-suites` argument is set as outlined in the remediation procedure below.</t>
  </si>
  <si>
    <t>The API server is configured to only use strong cryptographic ciphers.</t>
  </si>
  <si>
    <t>The API server is not configured to only use strong cryptographic ciphers.</t>
  </si>
  <si>
    <t>1.2.29</t>
  </si>
  <si>
    <t>API server clients that cannot support modern cryptographic ciphers will not be able to make connections to the API server.</t>
  </si>
  <si>
    <t>Edit the API server pod specification file /etc/kubernetes/manifests/kube-apiserver.yaml on the Control Plane node and set the below parameter.
```
--tls-cipher-suites=TLS_AES_128_GCM_SHA256, TLS_AES_256_GCM_SHA384, TLS_CHACHA20_POLY1305_SHA256, TLS_ECDHE_ECDSA_WITH_AES_128_CBC_SHA, TLS_ECDHE_ECDSA_WITH_AES_128_GCM_SHA256, TLS_ECDHE_ECDSA_WITH_AES_256_CBC_SHA, TLS_ECDHE_ECDSA_WITH_AES_256_GCM_SHA384, TLS_ECDHE_ECDSA_WITH_CHACHA20_POLY1305, TLS_ECDHE_ECDSA_WITH_CHACHA20_POLY1305_SHA256, TLS_ECDHE_RSA_WITH_AES_128_CBC_SHA, TLS_ECDHE_RSA_WITH_AES_128_GCM_SHA256, TLS_ECDHE_RSA_WITH_AES_256_CBC_SHA, TLS_ECDHE_RSA_WITH_AES_256_GCM_SHA384, TLS_ECDHE_RSA_WITH_CHACHA20_POLY1305, TLS_ECDHE_RSA_WITH_CHACHA20_POLY1305_SHA256.
```</t>
  </si>
  <si>
    <t>Ensure that the API Server only makes use of Strong Cryptographic Ciphers.
One method to achieve the recommended state is to execute the following method(s):
Edit the API server pod specification file /etc/kubernetes/manifests/kube-apiserver.yaml on the Control Plane node and set the below parameter.
```
--tls-cipher-suites=TLS_AES_128_GCM_SHA256, TLS_AES_256_GCM_SHA384, TLS_CHACHA20_POLY1305_SHA256, TLS_ECDHE_ECDSA_WITH_AES_128_CBC_SHA, TLS_ECDHE_ECDSA_WITH_AES_128_GCM_SHA256, TLS_ECDHE_ECDSA_WITH_AES_256_CBC_SHA, TLS_ECDHE_ECDSA_WITH_AES_256_GCM_SHA384, TLS_ECDHE_ECDSA_WITH_CHACHA20_POLY1305, TLS_ECDHE_ECDSA_WITH_CHACHA20_POLY1305_SHA256, TLS_ECDHE_RSA_WITH_AES_128_CBC_SHA, TLS_ECDHE_RSA_WITH_AES_128_GCM_SHA256, TLS_ECDHE_RSA_WITH_AES_256_CBC_SHA, TLS_ECDHE_RSA_WITH_AES_256_GCM_SHA384, TLS_ECDHE_RSA_WITH_CHACHA20_POLY1305, TLS_ECDHE_RSA_WITH_CHACHA20_POLY1305_SHA256.
```</t>
  </si>
  <si>
    <t>To close this finding, please provide a screenshot or evidence showing that the 'The API server is configured to only use strong cryptographic ciphers.' with the agency's CAP.</t>
  </si>
  <si>
    <t>KUBE-57</t>
  </si>
  <si>
    <t>Ensure that the --terminated-pod-gc-threshold argument is set as appropriate</t>
  </si>
  <si>
    <t>Activate garbage collector on pod termination, as appropriate.</t>
  </si>
  <si>
    <t>Run the following command on the Control Plane node:
```
ps -ef | grep kube-controller-manager
```
Verify that the `--terminated-pod-gc-threshold` argument is set as appropriate.</t>
  </si>
  <si>
    <t>The --terminated-pod-gc-threshold argument is set as appropriate.</t>
  </si>
  <si>
    <t>The --terminated-pod-gc-threshold argument is not set as appropriate.</t>
  </si>
  <si>
    <t>1.3</t>
  </si>
  <si>
    <t>1.3.1</t>
  </si>
  <si>
    <t>Garbage collection is important to ensure sufficient resource availability and avoiding degraded performance and availability. In the worst case, the system might crash or just be unusable for a long period of time. The current setting for garbage collection is 12,500 terminated pods which might be too high for your system to sustain. Based on your system resources and tests, choose an appropriate threshold value to activate garbage collection.</t>
  </si>
  <si>
    <t>Edit the Controller Manager pod specification file `/etc/kubernetes/manifests/kube-controller-manager.yaml` on the Control Plane node and set the `--terminated-pod-gc-threshold` to an appropriate threshold, for example:
```
--terminated-pod-gc-threshold=10
```</t>
  </si>
  <si>
    <t>Ensure that the --terminated-pod-gc-threshold argument is set as appropriate.
One method to achieve the recommended state is to execute the following method(s):
Edit the Controller Manager pod specification file `/etc/kubernetes/manifests/kube-controller-manager.yaml` on the Control Plane node and set the `--terminated-pod-gc-threshold` to an appropriate threshold, for example:
```
--terminated-pod-gc-threshold=10
```</t>
  </si>
  <si>
    <t>To close this finding, please provide a screenshot or evidence showing that the 'The --terminated-pod-gc-threshold argument is set as appropriate.' with the agency's CAP.</t>
  </si>
  <si>
    <t>KUBE-58</t>
  </si>
  <si>
    <t>Run the following command on the Control Plane node:
```
ps -ef | grep kube-controller-manager
```
Verify that the `--profiling` argument is set to `false`.</t>
  </si>
  <si>
    <t>1.3.2</t>
  </si>
  <si>
    <t>Edit the Controller Manager pod specification file `/etc/kubernetes/manifests/kube-controller-manager.yaml` on the Control Plane node and set the below parameter.
```
--profiling=false
```</t>
  </si>
  <si>
    <t>Ensure that the --profiling argument is set to false.
One method to achieve the recommended state is to execute the following method(s):
Edit the Controller Manager pod specification file `/etc/kubernetes/manifests/kube-controller-manager.yaml` on the Control Plane node and set the below parameter.
```
--profiling=false
```</t>
  </si>
  <si>
    <t>KUBE-59</t>
  </si>
  <si>
    <t>Ensure that the --use-service-account-credentials argument is set to true</t>
  </si>
  <si>
    <t>Use individual service account credentials for each controller.</t>
  </si>
  <si>
    <t>Run the following command on the Control Plane node:
```
ps -ef | grep kube-controller-manager
```
Verify that the `--use-service-account-credentials` argument is set to `true`.</t>
  </si>
  <si>
    <t>The --use-service-account-credentials argument is set to true.</t>
  </si>
  <si>
    <t>The --use-service-account-credentials argument is not set to true.</t>
  </si>
  <si>
    <t>1.3.3</t>
  </si>
  <si>
    <t>The controller manager creates a service account per controller in the `kube-system` namespace, generates a credential for it, and builds a dedicated API client with that service account credential for each controller loop to use. Setting the `--use-service-account-credentials` to `true` runs each control loop within the controller manager using a separate service account credential. When used in combination with RBAC, this ensures that the control loops run with the minimum permissions required to perform their intended tasks.</t>
  </si>
  <si>
    <t>Whatever authorizer is configured for the cluster, it must grant sufficient permissions to the service accounts to perform their intended tasks. When using the RBAC authorizer, those roles are created and bound to the appropriate service accounts in the `kube-system` namespace automatically with default roles and rolebindings that are auto-reconciled on startup.
If using other authorization methods (ABAC, Webhook, etc), the cluster deployer is responsible for granting appropriate permissions to the service accounts (the required permissions can be seen by inspecting the `controller-roles.yaml` and `controller-role-bindings.yaml` files for the RBAC roles.</t>
  </si>
  <si>
    <t>Edit the Controller Manager pod specification file `/etc/kubernetes/manifests/kube-controller-manager.yaml` on the Control Plane node to set the below parameter.
```
--use-service-account-credentials=true
```</t>
  </si>
  <si>
    <t>Ensure that the --use-service-account-credentials argument is set to true.
One method to achieve the recommended state is to execute the following method(s):
Edit the Controller Manager pod specification file `/etc/kubernetes/manifests/kube-controller-manager.yaml` on the Control Plane node to set the below parameter.
```
--use-service-account-credentials=true
```</t>
  </si>
  <si>
    <t>To close this finding, please provide a screenshot or evidence showing that the 'The --use-service-account-credentials argument is set to true.' with the agency's CAP.</t>
  </si>
  <si>
    <t>KUBE-60</t>
  </si>
  <si>
    <t>Ensure that the --service-account-private-key-file  argument is set as appropriate</t>
  </si>
  <si>
    <t>Explicitly set a service account private key file for service accounts on the controller manager.</t>
  </si>
  <si>
    <t>Run the following command on the Control Plane node:
```
ps -ef | grep kube-controller-manager
```
Verify that the `--service-account-private-key-file` argument is set as appropriate.</t>
  </si>
  <si>
    <t>The --service-account-private-key-file argument is set as appropriate.</t>
  </si>
  <si>
    <t>The --service-account-private-key-file argument is not set as appropriate.</t>
  </si>
  <si>
    <t>1.3.4</t>
  </si>
  <si>
    <t>To ensure that keys for service account tokens can be rotated as needed, a separate public/private key pair should be used for signing service account tokens. The private key should be specified to the controller manager with `--service-account-private-key-file` as appropriate.</t>
  </si>
  <si>
    <t>You would need to securely maintain the key file and rotate the keys based on your organization's key rotation policy.</t>
  </si>
  <si>
    <t>Edit the Controller Manager pod specification file `/etc/kubernetes/manifests/kube-controller-manager.yaml` on the Control Plane node and set the `--service-account-private-key-file` parameter to the private key file for service accounts.
```
--service-account-private-key-file=&lt;filename&gt;
```</t>
  </si>
  <si>
    <t>Ensure that the --service-account-private-key-file  argument is set as appropriate.
One method to achieve the recommended state is to execute the following method(s):
Edit the Controller Manager pod specification file `/etc/kubernetes/manifests/kube-controller-manager.yaml` on the Control Plane node and set the `--service-account-private-key-file` parameter to the private key file for service accounts.
```
--service-account-private-key-file=&lt;filename&gt;
```</t>
  </si>
  <si>
    <t>To close this finding, please provide a screenshot or evidence showing that the 'The --service-account-private-key-file argument is set as appropriate.' with the agency's CAP.</t>
  </si>
  <si>
    <t>KUBE-61</t>
  </si>
  <si>
    <t>Ensure that the --root-ca-file argument is set as appropriate</t>
  </si>
  <si>
    <t>Allow pods to verify the API server's serving certificate before establishing connections.</t>
  </si>
  <si>
    <t>Run the following command on the Control Plane node:
```
ps -ef | grep kube-controller-manager
```
Verify that the `--root-ca-file` argument exists and is set to a certificate bundle file containing the root certificate for the API server's serving certificate.</t>
  </si>
  <si>
    <t>The --root-ca-file argument is set as appropriate.</t>
  </si>
  <si>
    <t>The --root-ca-file argument is not set as appropriate.</t>
  </si>
  <si>
    <t>1.3.5</t>
  </si>
  <si>
    <t>Processes running within pods that need to contact the API server must verify the API server's serving certificate. Failing to do so could be a subject to man-in-the-middle attacks.
Providing the root certificate for the API server's serving certificate to the controller manager with the `--root-ca-file` argument allows the controller manager to inject the trusted bundle into pods so that they can verify TLS connections to the API server.</t>
  </si>
  <si>
    <t>You need to setup and maintain root certificate authority file.</t>
  </si>
  <si>
    <t>Edit the Controller Manager pod specification file `/etc/kubernetes/manifests/kube-controller-manager.yaml` on the Control Plane node and set the `--root-ca-file` parameter to the certificate bundle file`.
```
--root-ca-file=&lt;path/to/file&gt;
```</t>
  </si>
  <si>
    <t>Ensure that the --root-ca-file argument is set as appropriate.
One method to achieve the recommended state is to execute the following method(s):
Edit the Controller Manager pod specification file `/etc/kubernetes/manifests/kube-controller-manager.yaml` on the Control Plane node and set the `--root-ca-file` parameter to the certificate bundle file`.
```
--root-ca-file=&lt;path/to/file&gt;
```</t>
  </si>
  <si>
    <t>To close this finding, please provide a screenshot or evidence showing that the 'The --root-ca-file argument is set as appropriate.' with the agency's CAP.</t>
  </si>
  <si>
    <t>KUBE-62</t>
  </si>
  <si>
    <t>Ensure that the --bind-address argument is set to 127.0.0.1</t>
  </si>
  <si>
    <t>Do not bind the Controller Manager service to non-loopback insecure addresses.</t>
  </si>
  <si>
    <t>Run the following command on the Control Plane node:
```
ps -ef | grep kube-controller-manager
```
Verify that the `--bind-address` argument is set to 127.0.0.1</t>
  </si>
  <si>
    <t>The --bind-address argument is set to 127.0.0.1.</t>
  </si>
  <si>
    <t>The --bind-address argument is not set to 127.0.0.1.</t>
  </si>
  <si>
    <t>1.3.7</t>
  </si>
  <si>
    <t>The Controller Manager API service which runs on port 10252/TCP by default is used for health and metrics information and is available without authentication or encryption. As such it should only be bound to a localhost interface, to minimize the cluster's attack surface</t>
  </si>
  <si>
    <t>Edit the Controller Manager pod specification file `/etc/kubernetes/manifests/kube-controller-manager.yaml` on the Control Plane node and ensure the correct value for the `--bind-address` parameter</t>
  </si>
  <si>
    <t>Ensure that the --bind-address argument is set to 127.0.0.1.
One method to achieve the recommended state is to execute the following method(s):
Edit the Controller Manager pod specification file `/etc/kubernetes/manifests/kube-controller-manager.yaml` on the Control Plane node and ensure the correct value for the `--bind-address` parameter</t>
  </si>
  <si>
    <t>To close this finding, please provide a screenshot or evidence showing that the 'The --bind-address argument is set to 127.0.0.1.' with the agency's CAP.</t>
  </si>
  <si>
    <t>KUBE-63</t>
  </si>
  <si>
    <t>Run the following command on the Control Plane node:
```
ps -ef | grep kube-scheduler
```
Verify that the `--profiling` argument is set to `false`.</t>
  </si>
  <si>
    <t>HSI35</t>
  </si>
  <si>
    <t>HSI35: Failover is not properly configured</t>
  </si>
  <si>
    <t>1.4.1</t>
  </si>
  <si>
    <t>Edit the Scheduler pod specification file `/etc/kubernetes/manifests/kube-scheduler.yaml` file on the Control Plane node and set the below parameter.
```
--profiling=false
```</t>
  </si>
  <si>
    <t>Ensure that the --profiling argument is set to false.
One method to achieve the recommended state is to execute the following method(s):
Edit the Scheduler pod specification file `/etc/kubernetes/manifests/kube-scheduler.yaml` file on the Control Plane node and set the below parameter.
```
--profiling=false
```</t>
  </si>
  <si>
    <t>KUBE-64</t>
  </si>
  <si>
    <t>Do not bind the scheduler service to non-loopback insecure addresses.</t>
  </si>
  <si>
    <t>Run the following command on the Control Plane node:
```
ps -ef | grep kube-scheduler
```
Verify that the `--bind-address` argument is set to 127.0.0.1</t>
  </si>
  <si>
    <t>The --bind-address argument is not set to 127.0.0.1</t>
  </si>
  <si>
    <t>1.4</t>
  </si>
  <si>
    <t>1.4.2</t>
  </si>
  <si>
    <t>The Scheduler API service which runs on port 10251/TCP by default is used for health and metrics information and is available without authentication or encryption. As such it should only be bound to a localhost interface, to minimize the cluster's attack surface</t>
  </si>
  <si>
    <t>Edit the Scheduler pod specification file `/etc/kubernetes/manifests/kube-scheduler.yaml` on the Control Plane node and ensure the correct value for the `--bind-address` parameter</t>
  </si>
  <si>
    <t>Ensure that the --bind-address argument is set to 127.0.0.1.
One method to achieve the recommended state is to execute the following method(s):
Edit the Scheduler pod specification file `/etc/kubernetes/manifests/kube-scheduler.yaml` on the Control Plane node and ensure the correct value for the `--bind-address` parameter</t>
  </si>
  <si>
    <t>KUBE-65</t>
  </si>
  <si>
    <t>Ensure that the --cert-file and --key-file arguments are set as appropriate</t>
  </si>
  <si>
    <t>Configure TLS encryption for the etcd service.</t>
  </si>
  <si>
    <t>Run the following command on the etcd server node
```
ps -ef | grep etcd
```
Verify that the `--cert-file` and the `--key-file` arguments are set as appropriate.</t>
  </si>
  <si>
    <t>The --cert-file and --key-file arguments are set as appropriate.</t>
  </si>
  <si>
    <t>The --cert-file and --key-file arguments are not set as appropriate.</t>
  </si>
  <si>
    <t>2</t>
  </si>
  <si>
    <t>2.1</t>
  </si>
  <si>
    <t>etcd is a highly-available key value store used by Kubernetes deployments for persistent storage of all of its REST API objects. These objects are sensitive in nature and should be encrypted in transit.</t>
  </si>
  <si>
    <t>Client connections only over TLS would be served.</t>
  </si>
  <si>
    <t>Follow the etcd service documentation and configure TLS encryption.
Then, edit the etcd pod specification file `/etc/kubernetes/manifests/etcd.yaml` on the master node and set the below parameters.
```
--cert-file=&lt;/path/to/ca-file&gt;
--key-file=&lt;/path/to/key-file&gt;
```</t>
  </si>
  <si>
    <t>Ensure that the --cert-file and --key-file arguments are set as appropriate.
One method to achieve the recommended state is to execute the following method(s):
Follow the etcd service documentation and configure TLS encryption.
Then, edit the etcd pod specification file `/etc/kubernetes/manifests/etcd.yaml` on the master node and set the below parameters.
```
--cert-file=&lt;/path/to/ca-file&gt;
--key-file=&lt;/path/to/key-file&gt;
```</t>
  </si>
  <si>
    <t>To close this finding, please provide a screenshot or evidence showing that the 'The --cert-file and --key-file arguments are set as appropriate.' with the agency's CAP.</t>
  </si>
  <si>
    <t>KUBE-66</t>
  </si>
  <si>
    <t>Ensure that the --client-cert-auth argument is set to true</t>
  </si>
  <si>
    <t>Enable client authentication on etcd service.</t>
  </si>
  <si>
    <t>Run the following command on the etcd server node:
```
ps -ef | grep etcd
```
Verify that the `--client-cert-auth` argument is set to `true`.</t>
  </si>
  <si>
    <t>The --client-cert-auth argument is set to true.</t>
  </si>
  <si>
    <t>The --client-cert-auth argument is not set to true.</t>
  </si>
  <si>
    <t>2.2</t>
  </si>
  <si>
    <t>etcd is a highly-available key value store used by Kubernetes deployments for persistent storage of all of its REST API objects. These objects are sensitive in nature and should not be available to unauthenticated clients. You should enable the client authentication via valid certificates to secure the access to the etcd service.</t>
  </si>
  <si>
    <t>All clients attempting to access the etcd server will require a valid client certificate.</t>
  </si>
  <si>
    <t>Edit the etcd pod specification file `/etc/kubernetes/manifests/etcd.yaml` on the master node and set the below parameter.
```
--client-cert-auth="true"
```</t>
  </si>
  <si>
    <t>Ensure that the --client-cert-auth argument is set to true.
One method to achieve the recommended state is to execute the following method(s):
Edit the etcd pod specification file `/etc/kubernetes/manifests/etcd.yaml` on the master node and set the below parameter.
```
--client-cert-auth="true"
```</t>
  </si>
  <si>
    <t>To close this finding, please provide a screenshot or evidence showing that the 'The --client-cert-auth argument is set to true.' with the agency's CAP.</t>
  </si>
  <si>
    <t>KUBE-67</t>
  </si>
  <si>
    <t>Ensure that the --auto-tls argument is not set to true</t>
  </si>
  <si>
    <t>Do not use self-signed certificates for TLS.</t>
  </si>
  <si>
    <t>Run the following command on the etcd server node:
```
ps -ef | grep etcd
```
Verify that if the `--auto-tls` argument exists, it is not set to `true`.</t>
  </si>
  <si>
    <t>The --auto-tls argument is not set to true.</t>
  </si>
  <si>
    <t>The --auto-tls argument is set to true.</t>
  </si>
  <si>
    <t>2.3</t>
  </si>
  <si>
    <t>Clients will not be able to use self-signed certificates for TLS.</t>
  </si>
  <si>
    <t>Edit the etcd pod specification file `/etc/kubernetes/manifests/etcd.yaml` on the master node and either remove the `--auto-tls` parameter or set it to `false`.
```
--auto-tls=false
```</t>
  </si>
  <si>
    <t>Ensure that the --auto-tls argument is not set to true.
One method to achieve the recommended state is to execute the following method(s):
Edit the etcd pod specification file `/etc/kubernetes/manifests/etcd.yaml` on the master node and either remove the `--auto-tls` parameter or set it to `false`.
```
--auto-tls=false
```</t>
  </si>
  <si>
    <t>To close this finding, please provide a screenshot or evidence showing that the 'The --auto-tls argument is not set to true.' with the agency's CAP.</t>
  </si>
  <si>
    <t>KUBE-68</t>
  </si>
  <si>
    <t>Ensure that the --peer-cert-file and --peer-key-file arguments are set as appropriate</t>
  </si>
  <si>
    <t>etcd should be configured to make use of TLS encryption for peer connections.</t>
  </si>
  <si>
    <t>Run the following command on the etcd server node:
```
ps -ef | grep etcd
```
Verify that the `--peer-cert-file` and `--peer-key-file` arguments are set as appropriate.
**Note:** This recommendation is applicable only for etcd clusters. If you are using only one etcd server in your environment then this recommendation is not applicable.</t>
  </si>
  <si>
    <t>The --peer-cert-file and --peer-key-file arguments are set as appropriate.</t>
  </si>
  <si>
    <t>The --peer-cert-file and --peer-key-file arguments are not set as appropriate.</t>
  </si>
  <si>
    <t>2.4</t>
  </si>
  <si>
    <t>etcd is a highly-available key value store used by Kubernetes deployments for persistent storage of all of its REST API objects. These objects are sensitive in nature and should be encrypted in transit and also amongst peers in the etcd clusters.</t>
  </si>
  <si>
    <t>etcd cluster peers would need to set up TLS for their communication.</t>
  </si>
  <si>
    <t>Follow the etcd service documentation and configure peer TLS encryption as appropriate for your etcd cluster.
Then, edit the etcd pod specification file `/etc/kubernetes/manifests/etcd.yaml` on the master node and set the below parameters.
```
--peer-client-file=&lt;/path/to/peer-cert-file&gt;
--peer-key-file=&lt;/path/to/peer-key-file&gt;
```</t>
  </si>
  <si>
    <t>Ensure that the --peer-cert-file and --peer-key-file arguments are set as appropriate.
One method to achieve the recommended state is to execute the following method(s):
Follow the etcd service documentation and configure peer TLS encryption as appropriate for your etcd cluster.
Then, edit the etcd pod specification file `/etc/kubernetes/manifests/etcd.yaml` on the master node and set the below parameters.
```
--peer-client-file=&lt;/path/to/peer-cert-file&gt;
--peer-key-file=&lt;/path/to/peer-key-file&gt;
```</t>
  </si>
  <si>
    <t>To close this finding, please provide a screenshot or evidence showing that the 'The --peer-cert-file and --peer-key-file arguments are set as appropriate.' with the agency's CAP.</t>
  </si>
  <si>
    <t>KUBE-69</t>
  </si>
  <si>
    <t>Ensure that the --peer-client-cert-auth argument is set to true</t>
  </si>
  <si>
    <t>etcd should be configured for peer authentication.</t>
  </si>
  <si>
    <t>Run the following command on the etcd server node:
```
ps -ef | grep etcd
```
Verify that the `--peer-client-cert-auth` argument is set to `true`.
**Note:** This recommendation is applicable only for etcd clusters. If you are using only one etcd server in your environment then this recommendation is not applicable.</t>
  </si>
  <si>
    <t>The --peer-client-cert-auth argument is set to true.</t>
  </si>
  <si>
    <t>The --peer-client-cert-auth argument is not set to true.</t>
  </si>
  <si>
    <t>2.5</t>
  </si>
  <si>
    <t>etcd is a highly-available key value store used by Kubernetes deployments for persistent storage of all of its REST API objects. These objects are sensitive in nature and should be accessible only by authenticated etcd peers in the etcd cluster.</t>
  </si>
  <si>
    <t>All peers attempting to communicate with the etcd server will require a valid client certificate for authentication.</t>
  </si>
  <si>
    <t>Edit the etcd pod specification file `/etc/kubernetes/manifests/etcd.yaml` on the master node and set the below parameter.
```
--peer-client-cert-auth=true
```</t>
  </si>
  <si>
    <t>Ensure that the --peer-client-cert-auth argument is set to true.
One method to achieve the recommended state is to execute the following method(s):
Edit the etcd pod specification file `/etc/kubernetes/manifests/etcd.yaml` on the master node and set the below parameter.
```
--peer-client-cert-auth=true
```</t>
  </si>
  <si>
    <t>To close this finding, please provide a screenshot or evidence showing that the 'The --peer-client-cert-auth argument is set to true.' with the agency's CAP.</t>
  </si>
  <si>
    <t>KUBE-70</t>
  </si>
  <si>
    <t>Ensure that the --peer-auto-tls argument is not set to true</t>
  </si>
  <si>
    <t>Do not use automatically generated self-signed certificates for TLS connections between peers.</t>
  </si>
  <si>
    <t>Run the following command on the etcd server node:
```
ps -ef | grep etcd
```
Verify that if the `--peer-auto-tls` argument exists, it is not set to `true`.
**Note:** This recommendation is applicable only for etcd clusters. If you are using only one etcd server in your environment then this recommendation is not applicable.</t>
  </si>
  <si>
    <t>The --peer-auto-tls argument is not set to true.</t>
  </si>
  <si>
    <t>The --peer-auto-tls argument is  set to true.</t>
  </si>
  <si>
    <t>2.6</t>
  </si>
  <si>
    <t>etcd is a highly-available key value store used by Kubernetes deployments for persistent storage of all of its REST API objects. These objects are sensitive in nature and should be accessible only by authenticated etcd peers in the etcd cluster. Hence, do not use self-signed certificates for authentication.</t>
  </si>
  <si>
    <t>Edit the etcd pod specification file `/etc/kubernetes/manifests/etcd.yaml` on the master node and either remove the `--peer-auto-tls` parameter or set it to `false`.
```
--peer-auto-tls=false
```</t>
  </si>
  <si>
    <t>Ensure that the --peer-auto-tls argument is not set to true.
One method to achieve the recommended state is to execute the following method(s):
Edit the etcd pod specification file `/etc/kubernetes/manifests/etcd.yaml` on the master node and either remove the `--peer-auto-tls` parameter or set it to `false`.
```
--peer-auto-tls=false
```</t>
  </si>
  <si>
    <t>To close this finding, please provide a screenshot or evidence showing that the 'The --peer-auto-tls argument is not set to true.' with the agency's CAP.</t>
  </si>
  <si>
    <t>KUBE-71</t>
  </si>
  <si>
    <t>Client certificate authentication should not be used for users</t>
  </si>
  <si>
    <t>Kubernetes provides the option to use client certificates for user authentication. However as there is no way to revoke these certificates when a user leaves an organization or loses their credential, they are not suitable for this purpose.
It is not possible to fully disable client certificate use within a cluster as it is used for component to component authentication.</t>
  </si>
  <si>
    <t>Review user access to the cluster and ensure that users are not making use of Kubernetes client certificate authentication.</t>
  </si>
  <si>
    <t>Client certificate authentication is not used for users.</t>
  </si>
  <si>
    <t>Client certificate authentication is used for users.</t>
  </si>
  <si>
    <t>3.1</t>
  </si>
  <si>
    <t>3.1.1</t>
  </si>
  <si>
    <t>With any authentication mechanism the ability to revoke credentials if they are compromised or no longer required, is a key control. Kubernetes client certificate authentication does not allow for this due to a lack of support for certificate revocation.</t>
  </si>
  <si>
    <t>External mechanisms for authentication generally require additional software to be deployed.</t>
  </si>
  <si>
    <t>Alternative mechanisms provided by Kubernetes such as the use of OIDC should be implemented in place of client certificates.</t>
  </si>
  <si>
    <t>Client certificate authentication should not be used for users.
One method to achieve the recommended state is to execute the following method(s):
Alternative mechanisms provided by Kubernetes such as the use of OIDC should be implemented in place of client certificates.</t>
  </si>
  <si>
    <t>To close this finding, please provide a screenshot or evidence showing that the 'Client certificate authentication is not used for users.' with the agency's CAP.</t>
  </si>
  <si>
    <t>KUBE-73</t>
  </si>
  <si>
    <t>Ensure that the cluster-admin role is only used where required</t>
  </si>
  <si>
    <t>The RBAC role `cluster-admin` provides wide-ranging powers over the environment and should be used only where and when needed.</t>
  </si>
  <si>
    <t>Obtain a list of the principals who have access to the `cluster-admin` role by reviewing the `clusterrolebinding` output for each role binding that has access to the `cluster-admin` role.
```
kubectl get clusterrolebindings -o=custom-columns=NAME:.metadata.name,ROLE:.roleRef.name,SUBJECT:.subjects[*].name
```
Review each principal listed and ensure that `cluster-admin` privilege is required for it.</t>
  </si>
  <si>
    <t>The cluster-admin role is only used where required.</t>
  </si>
  <si>
    <t>The cluster-admin role is not only used where required</t>
  </si>
  <si>
    <t>5.1.1</t>
  </si>
  <si>
    <t>Kubernetes provides a set of default roles where RBAC is used. Some of these roles such as `cluster-admin` provide wide-ranging privileges which should only be applied where absolutely necessary. Roles such as `cluster-admin` allow super-user access to perform any action on any resource. When used in a `ClusterRoleBinding`, it gives full control over every resource in the cluster and in all namespaces. When used in a `RoleBinding`, it gives full control over every resource in the rolebinding's namespace, including the namespace itself.</t>
  </si>
  <si>
    <t>Care should be taken before removing any `clusterrolebindings` from the environment to ensure they were not required for operation of the cluster. Specifically, modifications should not be made to `clusterrolebindings` with the `system:` prefix as they are required for the operation of system components.</t>
  </si>
  <si>
    <t>Identify all clusterrolebindings to the cluster-admin role. Check if they are used and if they need this role or if they could use a role with fewer privileges. 
Where possible, first bind users to a lower privileged role and then remove the clusterrolebinding to the cluster-admin role :
```
kubectl delete clusterrolebinding [name]
```</t>
  </si>
  <si>
    <t>Ensure that the cluster-admin role is only used where required.
One method to achieve the recommended state is to execute the following method(s):
Identify all clusterrolebindings to the cluster-admin role. Check if they are used and if they need this role or if they could use a role with fewer privileges. 
Where possible, first bind users to a lower privileged role and then remove the clusterrolebinding to the cluster-admin role :
```
kubectl delete clusterrolebinding [name]
```</t>
  </si>
  <si>
    <t>To close this finding, please provide a screenshot or evidence showing that the 'The cluster-admin role is only used where required.' with the agency's CAP.</t>
  </si>
  <si>
    <t>KUBE-74</t>
  </si>
  <si>
    <t>Minimize access to secrets</t>
  </si>
  <si>
    <t>The Kubernetes API stores secrets, which may be service account tokens for the Kubernetes API or credentials used by workloads in the cluster. Access to these secrets should be restricted to the smallest possible group of users to reduce the risk of privilege escalation.</t>
  </si>
  <si>
    <t>Review the users who have `get`, `list` or `watch` access to `secrets` objects in the Kubernetes API.</t>
  </si>
  <si>
    <t>Access to secrets is minimized.</t>
  </si>
  <si>
    <t>5.1.2</t>
  </si>
  <si>
    <t>Inappropriate access to secrets stored within the Kubernetes cluster can allow for an attacker to gain additional access to the Kubernetes cluster or external resources whose credentials are stored as secrets.</t>
  </si>
  <si>
    <t>Care should be taken not to remove access to secrets to system components which require this for their operation</t>
  </si>
  <si>
    <t>Where possible, remove `get`, `list` and `watch` access to `secret` objects in the cluster.</t>
  </si>
  <si>
    <t>Minimize access to secrets.
One method to achieve the recommended state is to execute the following method(s):
Where possible, remove `get`, `list` and `watch` access to `secret` objects in the cluster.</t>
  </si>
  <si>
    <t>To close this finding, please provide a screenshot or evidence showing that the 'Access to secrets is minimized.' with the agency's CAP.</t>
  </si>
  <si>
    <t>KUBE-75</t>
  </si>
  <si>
    <t>Minimize access to create pods</t>
  </si>
  <si>
    <t>The ability to create pods in a namespace can provide a number of opportunities for privilege escalation, such as assigning privileged service accounts to these pods or mounting hostPaths with access to sensitive data (unless Pod Security Policies are implemented to restrict this access)
As such, access to create new pods should be restricted to the smallest possible group of users.</t>
  </si>
  <si>
    <t>Review the users who have create access to pod objects in the Kubernetes API.</t>
  </si>
  <si>
    <t>Access to create pods is minimized.</t>
  </si>
  <si>
    <t>Access to create pods is not  minimize.</t>
  </si>
  <si>
    <t>5.1.4</t>
  </si>
  <si>
    <t>The ability to create pods in a cluster opens up possibilities for privilege escalation and should be restricted, where possible.</t>
  </si>
  <si>
    <t>Care should be taken not to remove access to pods to system components which require this for their operation</t>
  </si>
  <si>
    <t>Where possible, remove `create` access to `pod` objects in the cluster.</t>
  </si>
  <si>
    <t>Minimize access to create pods.
One method to achieve the recommended state is to execute the following method(s):
Where possible, remove `create` access to `pod` objects in the cluster.</t>
  </si>
  <si>
    <t>To close this finding, please provide a screenshot or evidence showing that the 'Access to create pods is minimized.' with the agency's CAP.</t>
  </si>
  <si>
    <t>KUBE-76</t>
  </si>
  <si>
    <t>Ensure that default service accounts are not actively used.</t>
  </si>
  <si>
    <t>The `default` service account should not be used to ensure that rights granted to applications can be more easily audited and reviewed.</t>
  </si>
  <si>
    <t>For each namespace in the cluster, review the rights assigned to the default service account and ensure that it has no roles or cluster roles bound to it apart from the defaults.
Additionally ensure that the `automountServiceAccountToken: false` setting is in place for each default service account.</t>
  </si>
  <si>
    <t>The default service accounts are not actively used.</t>
  </si>
  <si>
    <t>The default service accounts are actively used.</t>
  </si>
  <si>
    <t>5.1.5</t>
  </si>
  <si>
    <t>Kubernetes provides a `default` service account which is used by cluster workloads where no specific service account is assigned to the pod.
Where access to the Kubernetes API from a pod is required, a specific service account should be created for that pod, and rights granted to that service account.
The default service account should be configured such that it does not provide a service account token and does not have any explicit rights assignments.</t>
  </si>
  <si>
    <t>All workloads which require access to the Kubernetes API will require an explicit service account to be created.</t>
  </si>
  <si>
    <t>Create explicit service accounts wherever a Kubernetes workload requires specific access to the Kubernetes API server.
Modify the configuration of each default service account to include this value 
```
automountServiceAccountToken: false
```</t>
  </si>
  <si>
    <t>Ensure that default service accounts are not actively used..
One method to achieve the recommended state is to execute the following method(s):
Create explicit service accounts wherever a Kubernetes workload requires specific access to the Kubernetes API server.
Modify the configuration of each default service account to include this value 
```
automountServiceAccountToken: false
```</t>
  </si>
  <si>
    <t>To close this finding, please provide a screenshot or evidence showing that the 'The default service accounts are not actively used.' with the agency's CAP.</t>
  </si>
  <si>
    <t>KUBE-77</t>
  </si>
  <si>
    <t>Ensure that Service Account Tokens are only mounted where necessary</t>
  </si>
  <si>
    <t>Service accounts tokens should not be mounted in pods except where the workload running in the pod explicitly needs to communicate with the API server</t>
  </si>
  <si>
    <t>Review pod and service account objects in the cluster and ensure that the option below is set, unless the resource explicitly requires this access.
```
automountServiceAccountToken: false
```</t>
  </si>
  <si>
    <t>Service Account Tokens are only mounted where necessary.</t>
  </si>
  <si>
    <t>Service Account Tokens are not only mounted where necessary.</t>
  </si>
  <si>
    <t>5.1.6</t>
  </si>
  <si>
    <t>Mounting service account tokens inside pods can provide an avenue for privilege escalation attacks where an attacker is able to compromise a single pod in the cluster.
Avoiding mounting these tokens removes this attack avenue.</t>
  </si>
  <si>
    <t>Pods mounted without service account tokens will not be able to communicate with the API server, except where the resource is available to unauthenticated principals.</t>
  </si>
  <si>
    <t>Modify the definition of pods and service accounts which do not need to mount service account tokens to disable it.</t>
  </si>
  <si>
    <t>Ensure that Service Account Tokens are only mounted where necessary.
One method to achieve the recommended state is to execute the following method(s):
Modify the definition of pods and service accounts which do not need to mount service account tokens to disable it.</t>
  </si>
  <si>
    <t>To close this finding, please provide a screenshot or evidence showing that the 'Service Account Tokens are only mounted where necessary.' with the agency's CAP.</t>
  </si>
  <si>
    <t>KUBE-78</t>
  </si>
  <si>
    <t>Minimize the admission of privileged containers</t>
  </si>
  <si>
    <t>Do not generally permit containers to be run with the `securityContext.privileged` flag set to `true`.</t>
  </si>
  <si>
    <t>Run the following command:
```
get pods -A -o=jsonpath=$'{range .items[*]}{@.metadata.name}: {@..securityContext}\n{end}'
```
It will produce an inventory of all the privileged use on the cluster, if any (please, refer to a sample below). Further grepping can be done to automate each specific violation detection.
calico-kube-controllers-57b57c56f-jtmk4: {} &lt;&lt; No Elevated Privileges calico-node-c4xv4: {} {"privileged":true} {"privileged":true} {"privileged":true} {"privileged":true} &lt;&lt; Violates 5.2.2 dashboard-metrics-scraper-7bc864c59-2m2xw: {"seccompProfile":{"type":"RuntimeDefault"}} {"allowPrivilegeEscalation":false,"readOnlyRootFilesystem":true,"runAsGroup":2001,"runAsUser":1001}</t>
  </si>
  <si>
    <t>The admission of privileged containers is minimized.</t>
  </si>
  <si>
    <t>The admission of privileged containers is not minimize.</t>
  </si>
  <si>
    <t>5.2.2</t>
  </si>
  <si>
    <t>Privileged containers have access to all Linux Kernel capabilities and devices. A container running with full privileges can do almost everything that the host can do. This flag exists to allow special use-cases, like manipulating the network stack and accessing devices. 
There should be at least one admission control policy defined which does not permit privileged containers. 
If you need to run privileged containers, this should be defined in a separate policy and you should carefully check to ensure that only limited service accounts and users are given permission to use that policy.</t>
  </si>
  <si>
    <t>Pods defined with `spec.containers[].securityContext.privileged: true`, `spec.initContainers[].securityContext.privileged: true` and `spec.ephemeralContainers[].securityContext.privileged: true` will not be permitted.</t>
  </si>
  <si>
    <t>Add policies to each namespace in the cluster which has user workloads to restrict the admission of privileged containers.</t>
  </si>
  <si>
    <t>Minimize the admission of privileged containers.
One method to achieve the recommended state is to execute the following method(s):
Add policies to each namespace in the cluster which has user workloads to restrict the admission of privileged containers.</t>
  </si>
  <si>
    <t>To close this finding, please provide a screenshot or evidence showing that the 'The admission of privileged containers is minimized.' with the agency's CAP.</t>
  </si>
  <si>
    <t>KUBE-79</t>
  </si>
  <si>
    <t>Minimize the admission of containers wishing to share the host process ID namespace</t>
  </si>
  <si>
    <t>Do not generally permit containers to be run with the `hostPID` flag set to true.</t>
  </si>
  <si>
    <t>Fetch hostPID from each pod with
`get pods -A -o=jsonpath=$'{range .items[*]}{@.metadata.name}: {@.spec.hostPID}\n{end}'`</t>
  </si>
  <si>
    <t>The admission of containers wishing to share the host process ID namespace is minimized.</t>
  </si>
  <si>
    <t>The admission of containers wishing to share the host process ID namespace is not minimize.</t>
  </si>
  <si>
    <t>5.2.3</t>
  </si>
  <si>
    <t>A container running in the host's PID namespace can inspect processes running outside the container. If the container also has access to ptrace capabilities this can be used to escalate privileges outside of the container.
There should be at least one admission control policy defined which does not permit containers to share the host PID namespace.
If you need to run containers which require hostPID, this should be defined in a separate policy and you should carefully check to ensure that only limited service accounts and users are given permission to use that policy.</t>
  </si>
  <si>
    <t>Pods defined with `spec.hostPID: true` will not be permitted unless they are run under a specific policy.</t>
  </si>
  <si>
    <t>Configure the Admission Controller to restrict the admission of `hostPID` containers.</t>
  </si>
  <si>
    <t>Minimize the admission of containers wishing to share the host process ID namespace.
One method to achieve the recommended state is to execute the following method(s):
Configure the Admission Controller to restrict the admission of `hostPID` containers.</t>
  </si>
  <si>
    <t>To close this finding, please provide a screenshot or evidence showing that the 'The admission of containers wishing to share the host process ID namespace is minimized.' with the agency's CAP.</t>
  </si>
  <si>
    <t>KUBE-80</t>
  </si>
  <si>
    <t>Minimize the admission of containers wishing to share the host IPC namespace</t>
  </si>
  <si>
    <t>Do not generally permit containers to be run with the `hostIPC` flag set to true.</t>
  </si>
  <si>
    <t>To fetch hostIPC from each pod.
```
get pods -A -o=jsonpath=$'{range .items[*]}{@.metadata.name}: {@.spec.hostIPC}\n{end}'
```</t>
  </si>
  <si>
    <t>The admission of containers wishing to share the host IPC namespace is minimized.</t>
  </si>
  <si>
    <t>The admission of containers wishing to share the host IPC namespace is not  minimize.</t>
  </si>
  <si>
    <t>5.2.4</t>
  </si>
  <si>
    <t>A container running in the host's IPC namespace can use IPC to interact with processes outside the container.
There should be at least one admission control policy defined which does not permit containers to share the host IPC namespace.
If you need to run containers which require hostIPC, this should be defined in a separate policy and you should carefully check to ensure that only limited service accounts and users are given permission to use that policy.</t>
  </si>
  <si>
    <t>Pods defined with `spec.hostIPC: true` will not be permitted unless they are run under a specific policy.</t>
  </si>
  <si>
    <t>Add policies to each namespace in the cluster which has user workloads to restrict the admission of `hostIPC` containers.</t>
  </si>
  <si>
    <t>Minimize the admission of containers wishing to share the host IPC namespace.
One method to achieve the recommended state is to execute the following method(s):
Add policies to each namespace in the cluster which has user workloads to restrict the admission of `hostIPC` containers.</t>
  </si>
  <si>
    <t>To close this finding, please provide a screenshot or evidence showing that the 'The admission of containers wishing to share the host IPC namespace is minimized.' with the agency's CAP.</t>
  </si>
  <si>
    <t>KUBE-81</t>
  </si>
  <si>
    <t>Minimize the admission of containers wishing to share the host network namespace</t>
  </si>
  <si>
    <t>Do not generally permit containers to be run with the `hostNetwork` flag set to true.</t>
  </si>
  <si>
    <t>To fetch hostNetwork from each pod.
```
get pods -A -o=jsonpath=$'{range .items[*]}{@.metadata.name}: {@.spec.hostNetwork}\n{end}'
```</t>
  </si>
  <si>
    <t>The admission of containers wishing to share the host network namespace is minimized.</t>
  </si>
  <si>
    <t>The admission of containers wishing to share the host network namespace is not minimize.</t>
  </si>
  <si>
    <t>5.2.5</t>
  </si>
  <si>
    <t>A container running in the host's network namespace could access the local loopback device, and could access network traffic to and from other pods.
There should be at least one admission control policy defined which does not permit containers to share the host network namespace.
If you need to run containers which require access to the host's network namespaces, this should be defined in a separate policy and you should carefully check to ensure that only limited service accounts and users are given permission to use that policy.</t>
  </si>
  <si>
    <t>Pods defined with `spec.hostNetwork: true` will not be permitted unless they are run under a specific policy.</t>
  </si>
  <si>
    <t>Add policies to each namespace in the cluster which has user workloads to restrict the admission of `hostNetwork` containers.</t>
  </si>
  <si>
    <t>Minimize the admission of containers wishing to share the host network namespace.
One method to achieve the recommended state is to execute the following method(s):
Add policies to each namespace in the cluster which has user workloads to restrict the admission of `hostNetwork` containers.</t>
  </si>
  <si>
    <t>To close this finding, please provide a screenshot or evidence showing that the 'The admission of containers wishing to share the host network namespace is minimized.' with the agency's CAP.</t>
  </si>
  <si>
    <t>KUBE-82</t>
  </si>
  <si>
    <t>Minimize the admission of containers with allowPrivilegeEscalation</t>
  </si>
  <si>
    <t>Do not generally permit containers to be run with the `allowPrivilegeEscalation` flag set to true. Allowing this right can lead to a process running a container getting more rights than it started with.
It's important to note that these rights are still constrained by the overall container sandbox, and this setting does not relate to the use of privileged containers.</t>
  </si>
  <si>
    <t>List the policies in use for each namespace in the cluster, ensure that each policy disallows the admission of containers which allow privilege escalation.
To fetch hostNetwork from each pod.
`get pods -A -o=jsonpath=$'{range .items[*]}{@.metadata.name}: {@..securityContext}\n{end}'`</t>
  </si>
  <si>
    <t>The admission of containers with allowPrivilegeEscalation is minimize.</t>
  </si>
  <si>
    <t>.</t>
  </si>
  <si>
    <t>The admission of containers with allowPrivilegeEscalation is not  minimize.</t>
  </si>
  <si>
    <t>5.2.6</t>
  </si>
  <si>
    <t>A container running with the `allowPrivilegeEscalation` flag set to `true` may have processes that can gain more privileges than their parent.
There should be at least one admission control policy defined which does not permit containers to allow privilege escalation. The option exists (and is defaulted to true) to permit setuid binaries to run. 
If you have need to run containers which use setuid binaries or require privilege escalation, this should be defined in a separate policy and you should carefully check to ensure that only limited service accounts and users are given permission to use that policy.</t>
  </si>
  <si>
    <t>Pods defined with `securityContext: allowPrivilegeEscalation: true ` will not be permitted unless they are run under a specific policy.</t>
  </si>
  <si>
    <t>Add policies to each namespace in the cluster which has user workloads to restrict the admission of containers with `securityContext: allowPrivilegeEscalation: true`</t>
  </si>
  <si>
    <t>Minimize the admission of containers with allowPrivilegeEscalation.
One method to achieve the recommended state is to execute the following method(s):
Add policies to each namespace in the cluster which has user workloads to restrict the admission of containers with `securityContext: allowPrivilegeEscalation: true`</t>
  </si>
  <si>
    <t>To close this finding, please provide a screenshot or evidence showing that the 'The admission of containers with allowPrivilegeEscalation is minimize.' with the agency's CAP.</t>
  </si>
  <si>
    <t>KUBE-84</t>
  </si>
  <si>
    <t>Minimize the admission of containers with added capabilities</t>
  </si>
  <si>
    <t>Do not generally permit containers with capabilities assigned beyond the default set.</t>
  </si>
  <si>
    <t>Ensure that allowedCapabilities is not present in policies for the cluster unless it is set to an empty array.
```
get pods -A -o=jsonpath=$'{range .items[*]}{@.metadata.name}: {@..securityContext}\n{end}'
```</t>
  </si>
  <si>
    <t>The admission of containers with added capabilities is minimized.</t>
  </si>
  <si>
    <t>5.2.9</t>
  </si>
  <si>
    <t>Containers run with a default set of capabilities as assigned by the Container Runtime. Capabilities outside this set can be added to containers which could expose them to risks of container breakout attacks.
There should be at least one policy defined which prevents containers with capabilities beyond the default set from launching.
If you need to run containers with additional capabilities, this should be defined in a separate policy and you should carefully check to ensure that only limited service accounts and users are given permission to use that policy.</t>
  </si>
  <si>
    <t>Pods with containers which require capabilities outwith the default set will not be permitted.</t>
  </si>
  <si>
    <t>Ensure that `allowedCapabilities` is not present in policies for the cluster unless it is set to an empty array.</t>
  </si>
  <si>
    <t>Minimize the admission of containers with added capabilities.
One method to achieve the recommended state is to execute the following method(s):
Ensure that `allowedCapabilities` is not present in policies for the cluster unless it is set to an empty array.</t>
  </si>
  <si>
    <t>To close this finding, please provide a screenshot or evidence showing that the 'The admission of containers with added capabilities is minimized.' with the agency's CAP.</t>
  </si>
  <si>
    <t>KUBE-85</t>
  </si>
  <si>
    <t>Ensure that the CNI in use supports Network Policies</t>
  </si>
  <si>
    <t>There are a variety of CNI plugins available for Kubernetes. If the CNI in use does not support Network Policies it may not be possible to effectively restrict traffic in the cluster.</t>
  </si>
  <si>
    <t>Review the documentation of CNI plugin in use by the cluster, and confirm that it supports Ingress and Egress network policies.</t>
  </si>
  <si>
    <t>The CNI in does use supports Network Policies.</t>
  </si>
  <si>
    <t>The CNI in does not use supports Network Policies.</t>
  </si>
  <si>
    <t>5.3</t>
  </si>
  <si>
    <t>5.3.1</t>
  </si>
  <si>
    <t>Kubernetes network policies are enforced by the CNI plugin in use. As such it is important to ensure that the CNI plugin supports both Ingress and Egress network policies.</t>
  </si>
  <si>
    <t>If the CNI plugin in use does not support network policies, consideration should be given to making use of a different plugin, or finding an alternate mechanism for restricting traffic in the Kubernetes cluster.</t>
  </si>
  <si>
    <t>Ensure that the CNI in use supports Network Policies.
One method to achieve the recommended state is to execute the following method(s):
If the CNI plugin in use does not support network policies, consideration should be given to making use of a different plugin, or finding an alternate mechanism for restricting traffic in the Kubernetes cluster.</t>
  </si>
  <si>
    <t>To close this finding, please provide a screenshot or evidence showing that the 'The CNI in does use supports Network Policies.' with the agency's CAP.</t>
  </si>
  <si>
    <t>KUBE-86</t>
  </si>
  <si>
    <t>Create administrative boundaries between resources using namespaces</t>
  </si>
  <si>
    <t>Use namespaces to isolate your Kubernetes objects.</t>
  </si>
  <si>
    <t>Run the below command and review the namespaces created in the cluster.
```
kubectl get namespaces
```
Ensure that these namespaces are the ones you need and are adequately administered as per your requirements.</t>
  </si>
  <si>
    <t>Administrative boundaries between resources using namespaces is created.</t>
  </si>
  <si>
    <t>Administrative boundaries between resources using namespaces is not created.</t>
  </si>
  <si>
    <t>5.7</t>
  </si>
  <si>
    <t>5.7.1</t>
  </si>
  <si>
    <t>Limiting the scope of user permissions can reduce the impact of mistakes or malicious activities. A Kubernetes namespace allows you to partition created resources into logically named groups. Resources created in one namespace can be hidden from other namespaces. By default, each resource created by a user in Kubernetes cluster runs in a default namespace, called `default`. You can create additional namespaces and attach resources and users to them. You can use Kubernetes Authorization plugins to create policies that segregate access to namespace resources between different users.</t>
  </si>
  <si>
    <t>You need to switch between namespaces for administration.</t>
  </si>
  <si>
    <t>Follow the documentation and create namespaces for objects in your deployment as you need them.</t>
  </si>
  <si>
    <t>Create administrative boundaries between resources using namespaces.
One method to achieve the recommended state is to execute the following method(s):
Follow the documentation and create namespaces for objects in your deployment as you need them.</t>
  </si>
  <si>
    <t>To close this finding, please provide a screenshot or evidence showing that the 'Administrative boundaries between resources using namespaces is created.' with the agency's CAP.</t>
  </si>
  <si>
    <t>KUBE-87</t>
  </si>
  <si>
    <t>Ensure that the RotateKubeletServerCertificate argument is set to true</t>
  </si>
  <si>
    <t>Enable kubelet server certificate rotation on controller-manager.</t>
  </si>
  <si>
    <t>Run the following command on the Control Plane node:
```
ps -ef | grep kube-controller-manager
```
Verify that `RotateKubeletServerCertificate` argument exists and is set to `true`.</t>
  </si>
  <si>
    <t>The rotatekubeletservercertificate argument is set to true</t>
  </si>
  <si>
    <t>The rotatekubeletservercertificate argument is not set to true</t>
  </si>
  <si>
    <t>1.3.6</t>
  </si>
  <si>
    <t>Edit the Controller Manager pod specification file `/etc/kubernetes/manifests/kube-controller-manager.yaml` on the Control Plane node and set the `--feature-gates` parameter to include `RotateKubeletServerCertificate=true`.
```
--feature-gates=RotateKubeletServerCertificate=true
```</t>
  </si>
  <si>
    <t>Ensure that the RotateKubeletServerCertificate argument is set to true.
One method to achieve the recommended state is to execute the following method(s):
Edit the Controller Manager pod specification file `/etc/kubernetes/manifests/kube-controller-manager.yaml` on the Control Plane node and set the `--feature-gates` parameter to include `RotateKubeletServerCertificate=true`.
```
--feature-gates=RotateKubeletServerCertificate=true
```</t>
  </si>
  <si>
    <t>To close this finding, please provide a screenshot or evidence showing that the 'The rotatekubeletservercertificate argument is set to true' with the agency's CAP.</t>
  </si>
  <si>
    <t>KUBE-88</t>
  </si>
  <si>
    <t>Service account token authentication should not be used for users</t>
  </si>
  <si>
    <t>Kubernetes provides service account tokens which are intended for use by workloads running in the Kubernetes cluster, for authentication to the API server.
These tokens are not designed for use by end-users and do not provide for features such as revocation or expiry, making them insecure. A newer version of the feature (Bound service account token volumes) does introduce expiry but still does not allow for specific revocation.</t>
  </si>
  <si>
    <t>Review user access to the cluster and ensure that users are not making use of service account token authentication.</t>
  </si>
  <si>
    <t>Service account token authentication are not  used for users</t>
  </si>
  <si>
    <t>Service account token authentication are used for users</t>
  </si>
  <si>
    <t>3.1.2</t>
  </si>
  <si>
    <t>With any authentication mechanism the ability to revoke credentials if they are compromised or no longer required, is a key control. Service account token authentication does not allow for this due to the use of JWT tokens as an underlying technology.</t>
  </si>
  <si>
    <t>Alternative mechanisms provided by Kubernetes such as the use of OIDC should be implemented in place of service account tokens.</t>
  </si>
  <si>
    <t>Service account token authentication should not be used for users.
One method to achieve the recommended state is to execute the following method(s):
Alternative mechanisms provided by Kubernetes such as the use of OIDC should be implemented in place of service account tokens.</t>
  </si>
  <si>
    <t>To close this finding, please provide a screenshot or evidence showing that the 'Service account token authentication are not  used for users' with the agency's CAP.</t>
  </si>
  <si>
    <t>KUBE-89</t>
  </si>
  <si>
    <t>Bootstrap token authentication should not be used for users</t>
  </si>
  <si>
    <t>Kubernetes provides bootstrap tokens which are intended for use by new nodes joining the cluster
These tokens are not designed for use by end-users they are specifically designed for the purpose of bootstrapping new nodes and not for general authentication</t>
  </si>
  <si>
    <t>Review user access to the cluster and ensure that users are not making use of bootstrap token authentication.</t>
  </si>
  <si>
    <t>Bootstrap token authentication is not used for users</t>
  </si>
  <si>
    <t>Bootstrap token authentication is  used for users</t>
  </si>
  <si>
    <t>3.1.3</t>
  </si>
  <si>
    <t>Bootstrap tokens are not intended for use as a general authentication mechanism and impose constraints on user and group naming that do not facilitate good RBAC design. They also cannot be used with MFA resulting in a weak authentication mechanism being available.</t>
  </si>
  <si>
    <t>Alternative mechanisms provided by Kubernetes such as the use of OIDC should be implemented in place of bootstrap tokens.</t>
  </si>
  <si>
    <t>Bootstrap token authentication should not be used for users.
One method to achieve the recommended state is to execute the following method(s):
Alternative mechanisms provided by Kubernetes such as the use of OIDC should be implemented in place of bootstrap tokens.</t>
  </si>
  <si>
    <t>To close this finding, please provide a screenshot or evidence showing that the 'Bootstrap token authentication is not used for users' with the agency's CAP.</t>
  </si>
  <si>
    <t>KUBE-90</t>
  </si>
  <si>
    <t>Ensure that a minimal audit policy is created</t>
  </si>
  <si>
    <t>Kubernetes can audit the details of requests made to the API server. The `--audit-policy-file` flag must be set for this logging to be enabled.</t>
  </si>
  <si>
    <t>Run the following command on one of the cluster master nodes:
```
ps -ef | grep kube-apiserver
```
Verify that the `--audit-policy-file` is set. Review the contents of the file specified and ensure that it contains a valid audit policy.</t>
  </si>
  <si>
    <t>A minimal audit policy is created</t>
  </si>
  <si>
    <t>A minimal audit policy is not created</t>
  </si>
  <si>
    <t>HMT14</t>
  </si>
  <si>
    <t>Audit and accountability are not implemented properly</t>
  </si>
  <si>
    <t>3.2</t>
  </si>
  <si>
    <t>3.2.1</t>
  </si>
  <si>
    <t>Logging is an important detective control for all systems, to detect potential unauthorized access.</t>
  </si>
  <si>
    <t>Audit logs will be created on the master nodes, which will consume disk space. Care should be taken to avoid generating too large volumes of log information as this could impact the available of the cluster nodes.</t>
  </si>
  <si>
    <t>Create an audit policy file for your cluster.</t>
  </si>
  <si>
    <t>Ensure that a minimal audit policy is created.
One method to achieve the recommended state is to execute the following method(s):
Create an audit policy file for your cluster.</t>
  </si>
  <si>
    <t>To close this finding, please provide a screenshot or evidence showing that the 'A minimal audit policy is created' with the agency's CAP.</t>
  </si>
  <si>
    <t>KUBE-91</t>
  </si>
  <si>
    <t>Ensure that the kubelet service file permissions are set to 600 or more restrictive</t>
  </si>
  <si>
    <t>Ensure that the `kubelet` service file has permissions of `600` or more restrictive.</t>
  </si>
  <si>
    <t>Automated AAC auditing has been modified to allow CIS-CAT to input a variable for the &lt;PATH&gt;/&lt;FILENAME&gt; of the kubelet service config file.
Please set $kubelet_service_config=&lt;PATH&gt;&lt;filename&gt; based on the file location on your system 
for example:
```
export kubelet_service_config=/etc/systemd/system/kubelet.service.d/kubeadm.conf
```
To perform the audit manually:
Run the below command (based on the file location on your system) on the each worker node. For example,
```
stat -c %a /etc/systemd/system/kubelet.service.d/10-kubeadm.conf
```
Verify that the permissions are `600` or more restrictive.</t>
  </si>
  <si>
    <t>The kubelet service file permissions are set to 600 or more restrictive</t>
  </si>
  <si>
    <t>The kubelet service file permissions are not set to 600 or more restrictive</t>
  </si>
  <si>
    <t>4.1.1</t>
  </si>
  <si>
    <t>The `kubelet` service file controls various parameters that set the behavior of the `kubelet` service in the worker node. You should restrict its file permissions to maintain the integrity of the file. The file should be writable by only the administrators on the system.</t>
  </si>
  <si>
    <t>Run the below command (based on the file location on your system) on the each worker node. For example,
```
chmod 600 /etc/systemd/system/kubelet.service.d/kubeadm.conf
```</t>
  </si>
  <si>
    <t>Ensure that the kubelet service file permissions are set to 600 or more restrictive.
One method to achieve the recommended state is to execute the following method(s):
Run the below command (based on the file location on your system) on the each worker node. For example,
```
chmod 600 /etc/systemd/system/kubelet.service.d/kubeadm.conf
```</t>
  </si>
  <si>
    <t>To close this finding, please provide a screenshot or evidence showing that the 'The kubelet service file permissions are set to 600 or more restrictive' with the agency's CAP.</t>
  </si>
  <si>
    <t>KUBE-92</t>
  </si>
  <si>
    <t>If the kubelet config.yaml configuration file is being used validate file ownership is set to root:root</t>
  </si>
  <si>
    <t>Ensure that if the kubelet refers to a configuration file with the `--config` argument, that file is owned by root:root.</t>
  </si>
  <si>
    <t>Automated AAC auditing has been modified to allow CIS-CAT to input a variable for the &lt;PATH&gt;/&lt;FILENAME&gt; of the kubelet config yaml file.
Please set $kubelet_config_yaml=&lt;PATH&gt;&lt;filename&gt; based on the file location on your system 
for example:
```
export kubelet_config_yaml=/var/lib/kubelet/config.yaml
```
To perform the audit manually:
Run the below command (based on the file location on your system) on the each worker node. For example,
```
stat -c %aU %G /var/lib/kubelet/config.yaml
```Verify that the ownership is set to `root:root`.</t>
  </si>
  <si>
    <t>The kubelet config.yaml configuration file ownership is set to root:root</t>
  </si>
  <si>
    <t>The kubelet config.yaml configuration file ownership is not set to root:root</t>
  </si>
  <si>
    <t>4.1.10</t>
  </si>
  <si>
    <t>The kubelet reads various parameters, including security settings, from a config file specified by the `--config` argument. If this file is specified you should restrict its file permissions to maintain the integrity of the file. The file should be owned by root:root.</t>
  </si>
  <si>
    <t>Run the following command (using the config file location identied in the Audit step)
```
chown root:root /etc/kubernetes/kubelet.conf
```</t>
  </si>
  <si>
    <t>If the kubelet config.yaml configuration file is being used validate file ownership is set to root:root.
One method to achieve the recommended state is to execute the following method(s):
Run the following command (using the config file location identied in the Audit step)
```
chown root:root /etc/kubernetes/kubelet.conf
```</t>
  </si>
  <si>
    <t>To close this finding, please provide a screenshot or evidence showing that the 'The kubelet config.yaml configuration file ownership is set to root:root' with the agency's CAP.</t>
  </si>
  <si>
    <t>KUBE-93</t>
  </si>
  <si>
    <t>Ensure that the kubelet service file ownership is set to root:root</t>
  </si>
  <si>
    <t>Ensure that the `kubelet` service file ownership is set to `root:root`.</t>
  </si>
  <si>
    <t>Automated AAC auditing has been modified to allow CIS-CAT to input a variable for the &lt;PATH&gt;/&lt;FILENAME&gt; of the kubelet service config file.
Please set $kubelet_service_config=&lt;PATH&gt;&lt;filename&gt; based on the file location on your system 
for example:
```
export kubelet_service_config=/etc/systemd/system/kubelet.service.d/kubeadm.conf
```
To perform the audit manually:
Run the below command (based on the file location on your system) on the each worker node. For example,
```
stat -c %U:%G /etc/systemd/system/kubelet.service.d/10-kubeadm.conf
```
Verify that the ownership is set to `root:root`.</t>
  </si>
  <si>
    <t>The kubelet service file ownership is set to root:root</t>
  </si>
  <si>
    <t>The kubelet service file ownership is not set to root:root</t>
  </si>
  <si>
    <t>4.1.2</t>
  </si>
  <si>
    <t>The `kubelet` service file controls various parameters that set the behavior of the `kubelet` service in the worker node. You should set its file ownership to maintain the integrity of the file. The file should be owned by `root:root`.</t>
  </si>
  <si>
    <t>Run the below command (based on the file location on your system) on the each worker node. For example,
```
chown root:root /etc/systemd/system/kubelet.service.d/kubeadm.conf
```</t>
  </si>
  <si>
    <t>Ensure that the kubelet service file ownership is set to root:root.
One method to achieve the recommended state is to execute the following method(s):
Run the below command (based on the file location on your system) on the each worker node. For example,
```
chown root:root /etc/systemd/system/kubelet.service.d/kubeadm.conf
```</t>
  </si>
  <si>
    <t>To close this finding, please provide a screenshot or evidence showing that the 'The kubelet service file ownership is set to root:root' with the agency's CAP.</t>
  </si>
  <si>
    <t>KUBE-94</t>
  </si>
  <si>
    <t>Ensure that the --kubeconfig kubelet.conf file permissions are set to 600 or more restrictive</t>
  </si>
  <si>
    <t>Ensure that the `kubelet.conf` file has permissions of `600` or more restrictive.</t>
  </si>
  <si>
    <t>Automated AAC auditing has been modified to allow CIS-CAT to input a variable for the &lt;PATH&gt;/&lt;FILENAME&gt; of the kubelet config file.
Please set $kubelet_config=&lt;PATH&gt;&lt;filename&gt; based on the file location on your system 
for example:
```
export kubelet_config=/etc/kubernetes/kubelet.conf
```
To perform the audit manually:
Run the below command (based on the file location on your system) on the each worker node. For example,
```
stat -c %a /etc/kubernetes/kubelet.conf
```
Verify that the ownership is set to `root:root`.Verify that the permissions are `600` or more restrictive.</t>
  </si>
  <si>
    <t>the --kubeconfig kubelet.conf file permissions are set to 600 or more restrictive</t>
  </si>
  <si>
    <t>the --kubeconfig kubelet.conf file permissions are not set to 600 or more restrictive</t>
  </si>
  <si>
    <t>4.1.5</t>
  </si>
  <si>
    <t>The `kubelet.conf` file is the kubeconfig file for the node, and controls various parameters that set the behavior and identity of the worker node. You should restrict its file permissions to maintain the integrity of the file. The file should be writable by only the administrators on the system.</t>
  </si>
  <si>
    <t>Run the below command (based on the file location on your system) on the each worker node. For example,
```
chmod 600 /etc/kubernetes/kubelet.conf
```</t>
  </si>
  <si>
    <t>Ensure that the --kubeconfig kubelet.conf file permissions are set to 600 or more restrictive.
One method to achieve the recommended state is to execute the following method(s):
Run the below command (based on the file location on your system) on the each worker node. For example,
```
chmod 600 /etc/kubernetes/kubelet.conf
```</t>
  </si>
  <si>
    <t>To close this finding, please provide a screenshot or evidence showing that the 'the --kubeconfig kubelet.conf file permissions are set to 600 or more restrictive' with the agency's CAP.</t>
  </si>
  <si>
    <t>KUBE-95</t>
  </si>
  <si>
    <t>Ensure that the --kubeconfig kubelet.conf file ownership is set to root:root</t>
  </si>
  <si>
    <t>Ensure that the `kubelet.conf` file ownership is set to `root:root`.</t>
  </si>
  <si>
    <t>Automated AAC auditing has been modified to allow CIS-CAT to input a variable for the &lt;PATH&gt;/&lt;FILENAME&gt; of the kubelet config file.
Please set $kubelet_config=&lt;PATH&gt;&lt;filename&gt; based on the file location on your system 
for example:
```
export kubelet_config=/etc/kubernetes/kubelet.conf
```
To perform the audit manually:
Run the below command (based on the file location on your system) on the each worker node. For example,
```
stat -c %U:%G /etc/kubernetes/kubelet.conf
```
Verify that the ownership is set to `root:root`.</t>
  </si>
  <si>
    <t>the --kubeconfig kubelet.conf file ownership is set to root:root</t>
  </si>
  <si>
    <t>the --kubeconfig kubelet.conf file ownership is not set to root:root</t>
  </si>
  <si>
    <t>4.1.6</t>
  </si>
  <si>
    <t>The `kubelet.conf` file is the kubeconfig file for the node, and controls various parameters that set the behavior and identity of the worker node. You should set its file ownership to maintain the integrity of the file. The file should be owned by `root:root`.</t>
  </si>
  <si>
    <t>Run the below command (based on the file location on your system) on the each worker node. For example,
```
chown root:root /etc/kubernetes/kubelet.conf
```</t>
  </si>
  <si>
    <t>Ensure that the --kubeconfig kubelet.conf file ownership is set to root:root.
One method to achieve the recommended state is to execute the following method(s):
Run the below command (based on the file location on your system) on the each worker node. For example,
```
chown root:root /etc/kubernetes/kubelet.conf
```</t>
  </si>
  <si>
    <t>To close this finding, please provide a screenshot or evidence showing that the 'the --kubeconfig kubelet.conf file ownership is set to root:root' with the agency's CAP.</t>
  </si>
  <si>
    <t>KUBE-96</t>
  </si>
  <si>
    <t>If the kubelet config.yaml configuration file is being used validate permissions set to 600 or more restrictive</t>
  </si>
  <si>
    <t>Ensure that if the kubelet refers to a configuration file with the `--config` argument, that file has permissions of 600 or more restrictive.</t>
  </si>
  <si>
    <t>Automated AAC auditing has been modified to allow CIS-CAT to input a variable for the &lt;PATH&gt;/&lt;FILENAME&gt; of the kubelet config yaml file.
Please set $kubelet_config_yaml=&lt;PATH&gt;&lt;filename&gt; based on the file location on your system 
for example:
```
export kubelet_config_yaml=/var/lib/kubelet/config.yaml
```
To perform the audit manually:
Run the below command (based on the file location on your system) on the each worker node. For example,
```
stat -c %a /var/lib/kubelet/config.yaml
```
Verify that the permissions are `600` or more restrictive.</t>
  </si>
  <si>
    <t>The kubelet config.yaml configuration file  permissions are set to 600 or more restrictive</t>
  </si>
  <si>
    <t>The kubelet config.yaml configuration file  permissions are not set to 600 or more restrictive</t>
  </si>
  <si>
    <t>4.1.9</t>
  </si>
  <si>
    <t>The kubelet reads various parameters, including security settings, from a config file specified by the `--config` argument. If this file is specified you should restrict its file permissions to maintain the integrity of the file. The file should be writable by only the administrators on the system.</t>
  </si>
  <si>
    <t>Run the following command (using the config file location identied in the Audit step)
```
chmod 600 /var/lib/kubelet/config.yaml
```</t>
  </si>
  <si>
    <t>If the kubelet config.yaml configuration file is being used validate permissions set to 600 or more restrictive.
One method to achieve the recommended state is to execute the following method(s):
Run the following command (using the config file location identied in the Audit step)
```
chmod 600 /var/lib/kubelet/config.yaml
```</t>
  </si>
  <si>
    <t>To close this finding, please provide a screenshot or evidence showing that the 'The kubelet config.yaml configuration file  permissions are set to 600 or more restrictive' with the agency's CAP.</t>
  </si>
  <si>
    <t>KUBE-97</t>
  </si>
  <si>
    <t>If proxy kubeconfig file exists ensure permissions are set to 600 or more restrictive</t>
  </si>
  <si>
    <t>If `kube-proxy` is running, and if it is using a file-based kubeconfig file, ensure that the proxy kubeconfig file has permissions of `600` or more restrictive.</t>
  </si>
  <si>
    <t>Find the kubeconfig file being used by `kube-proxy` by running the following command: 
```
ps -ef | grep kube-proxy
```
If `kube-proxy` is running, get the kubeconfig file location from the `--kubeconfig` parameter. 
To perform the audit:
Run the below command (based on the file location on your system) on the each worker node. For example,
```
stat -c %a &lt;path&gt;&lt;filename&gt;
```
Verify that a file is specified and it exists with permissions are `600` or more restrictive.</t>
  </si>
  <si>
    <t>proxy kubeconfig file exists and  permissions are set to 600 or more restrictive</t>
  </si>
  <si>
    <t>proxy kubeconfig file exists and  permissions are not set to 600 or more restrictive</t>
  </si>
  <si>
    <t>4.1.3</t>
  </si>
  <si>
    <t>The `kube-proxy` kubeconfig file controls various parameters of the `kube-proxy` service in the worker node. You should restrict its file permissions to maintain the integrity of the file. The file should be writable by only the administrators on the system.
It is possible to run `kube-proxy` with the kubeconfig parameters configured as a Kubernetes ConfigMap instead of a file. In this case, there is no proxy kubeconfig file.</t>
  </si>
  <si>
    <t>Run the below command (based on the file location on your system) on the each worker node. For example,
```
chmod 600 &lt;proxy kubeconfig file&gt;
```</t>
  </si>
  <si>
    <t>If proxy kubeconfig file exists ensure permissions are set to 600 or more restrictive.
One method to achieve the recommended state is to execute the following method(s):
Run the below command (based on the file location on your system) on the each worker node. For example,
```
chmod 600 &lt;proxy kubeconfig file&gt;
```</t>
  </si>
  <si>
    <t>To close this finding, please provide a screenshot or evidence showing that the 'proxy kubeconfig file exists and  permissions are set to 600 or more restrictive' with the agency's CAP.</t>
  </si>
  <si>
    <t>KUBE-98</t>
  </si>
  <si>
    <t>If proxy kubeconfig file exists ensure ownership is set to root:root</t>
  </si>
  <si>
    <t>If `kube-proxy` is running, ensure that the file ownership of its kubeconfig file is set to `root:root`.</t>
  </si>
  <si>
    <t>Find the kubeconfig file being used by `kube-proxy` by running the following command: 
```
ps -ef | grep kube-proxy
```
If `kube-proxy` is running, get the kubeconfig file location from the `--kubeconfig` parameter. 
To perform the audit:
Run the below command (based on the file location on your system) on the each worker node. For example,
```
stat -c %U:%G &lt;path&gt;&lt;filename&gt;
```
Verify that the ownership is set to `root:root`.</t>
  </si>
  <si>
    <t>proxy kubeconfig file exists and  ownership is set to root:root</t>
  </si>
  <si>
    <t>proxy kubeconfig file exists and  ownership is not set to root:root</t>
  </si>
  <si>
    <t>4.1.4</t>
  </si>
  <si>
    <t>The kubeconfig file for `kube-proxy` controls various parameters for the `kube-proxy` service in the worker node. You should set its file ownership to maintain the integrity of the file. The file should be owned by `root:root`.</t>
  </si>
  <si>
    <t>Run the below command (based on the file location on your system) on the each worker node. For example,
```
chown root:root &lt;proxy kubeconfig file&gt;
```</t>
  </si>
  <si>
    <t>If proxy kubeconfig file exists ensure ownership is set to root:root.
One method to achieve the recommended state is to execute the following method(s):
Run the below command (based on the file location on your system) on the each worker node. For example,
```
chown root:root &lt;proxy kubeconfig file&gt;
```</t>
  </si>
  <si>
    <t>To close this finding, please provide a screenshot or evidence showing that the 'proxy kubeconfig file exists and  ownership is set to root:root' with the agency's CAP.</t>
  </si>
  <si>
    <t>KUBE-99</t>
  </si>
  <si>
    <t>Ensure that the certificate authorities file permissions are set to 600 or more restrictive</t>
  </si>
  <si>
    <t>Ensure that the certificate authorities file has permissions of `600` or more restrictive.</t>
  </si>
  <si>
    <t>The certificate authorities file permissions are set to 600 or more restrictive</t>
  </si>
  <si>
    <t>The certificate authorities file permissions are not set to 600 or more restrictive</t>
  </si>
  <si>
    <t>4.1.7</t>
  </si>
  <si>
    <t>The certificate authorities file controls the authorities used to validate API requests. You should restrict its file permissions to maintain the integrity of the file. The file should be writable by only the administrators on the system.</t>
  </si>
  <si>
    <t>Run the following command to modify the file permissions of the `--client-ca-file`
```
chmod 600 &lt;filename&gt;
```</t>
  </si>
  <si>
    <t>Ensure that the certificate authorities file permissions are set to 600 or more restrictive.
One method to achieve the recommended state is to execute the following method(s):
Run the following command to modify the file permissions of the `--client-ca-file`
```
chmod 600 &lt;filename&gt;
```</t>
  </si>
  <si>
    <t>To close this finding, please provide a screenshot or evidence showing that the 'The certificate authorities file permissions are set to 600 or more restrictive' with the agency's CAP.</t>
  </si>
  <si>
    <t>Docker-01</t>
  </si>
  <si>
    <t>SC-23</t>
  </si>
  <si>
    <t>Session Authenticity</t>
  </si>
  <si>
    <t>Ensure network traffic is restricted between containers on the default bridge</t>
  </si>
  <si>
    <t>By default, all network traffic is allowed between containers on the same host on the default network bridge. If not desired, restrict all inter-container communication. Link specific containers together that require communication. Alternatively, you can create custom network and only join containers that need to communicate to that custom network.</t>
  </si>
  <si>
    <t>Run the below command and verify that the default network bridge has been configured to restrict inter-container communication.
```
docker network ls --quiet | xargs docker network inspect --format '{{ .Name }}: {{ .Options }}' 
```
It should return `com.docker.network.bridge.enable_icc:false` for the default network bridge.</t>
  </si>
  <si>
    <t>Network traffic is restricted between containers on the default bridge.</t>
  </si>
  <si>
    <t>Network traffic is not restricted between containers on the default bridge.</t>
  </si>
  <si>
    <t>By default, unrestricted network traffic is enabled between all containers on the same host on the default network bridge. Thus, each container has the potential of reading all packets across the container network on the same host. This might lead to an unintended and unwanted disclosure of information to other containers. Hence, restrict inter-container communication on the default network bridge.</t>
  </si>
  <si>
    <t>Inter-container communication would be disabled on the default network bridge. If any communication between containers on the same host is desired, then it needs to be explicitly defined using container linking or alternatively custom networks have to be defined.</t>
  </si>
  <si>
    <t>Edit the Docker daemon configuration file to ensure that icc is disabled. It should include the following setting 
```
"icc": false
```
Alernatively, run the docker daemon directly and pass `--icc=false` as an argument.
For Example,
```
dockerd --icc=false
```
Alternatively, you can follow the Docker documentation and create a custom network and only join containers that need to communicate to that custom network. The `--icc` parameter only applies to the default docker bridge, if custom networks are used then the approach of segmenting networks should be adopted instead.
In order for this control to be fully effective, all containers connected to the `docker0` bridge should drop the `NET_RAW` capability, otherwise a compromised container could use raw ethernet packets to communicate with other containers despite this restriction.</t>
  </si>
  <si>
    <t>Ensure network traffic is restricted between containers on the default bridge.
One method to achieve the recommended state is to execute the following method(s):
Edit the Docker daemon configuration file to ensure that icc is disabled. It should include the following setting 
```
"icc": false
```
Alernatively, run the docker daemon directly and pass `--icc=false` as an argument.
For Example,
```
dockerd --icc=false
```
Alternatively, you can follow the Docker documentation and create a custom network and only join containers that need to communicate to that custom network. The `--icc` parameter only applies to the default docker bridge, if custom networks are used then the approach of segmenting networks should be adopted instead.
In order for this control to be fully effective, all containers connected to the `docker0` bridge should drop the `NET_RAW` capability, otherwise a compromised container could use raw ethernet packets to communicate with other containers despite this restriction.</t>
  </si>
  <si>
    <t>To close this finding, please provide a screenshot or evidence showing that the 'Network traffic is restricted between containers on the default bridge.' with the agency's CAP.</t>
  </si>
  <si>
    <t>Docker-02</t>
  </si>
  <si>
    <t>Ensure the logging level is set to 'info'</t>
  </si>
  <si>
    <t>Set Docker daemon log level to `info`.</t>
  </si>
  <si>
    <t>To confirm this setting a combination of reviewing the dockerd start-up options and a review of any settings in `/etc/docker/daemon.json` should be completed.
To review the dockerd startup options, use:
```
ps -ef | grep dockerd
```
Ensure that either the `--log-level` parameter is not present or if present, then it is set to `info`. 
The contents of `/etc/docker/daemon.json` should also be reviewed for this setting.</t>
  </si>
  <si>
    <t>The logging level is set to info.</t>
  </si>
  <si>
    <t>The logging level is not set to info.</t>
  </si>
  <si>
    <t>HAU22</t>
  </si>
  <si>
    <t>HAU22: Content of audit records is not sufficient</t>
  </si>
  <si>
    <t>Setting up an appropriate log level, configures the Docker daemon to log events that you would want to review later. A base log level of `info` and above would capture all logs except debug logs. Until and unless required, you should not run Docker daemon at `debug` log level.</t>
  </si>
  <si>
    <t>Ensure that the Docker daemon configuration file has the following configuration included
```
"log-level": "info"
```
Alternatively, run the Docker daemon as below:
```
dockerd --log-level="info"
```</t>
  </si>
  <si>
    <t>Ensure the logging level is set to 'info'.
One method to achieve the recommended state is to execute the following method(s):
Ensure that the Docker daemon configuration file has the following configuration included
```
"log-level": "info"
```
Alternatively, run the Docker daemon as below:
```
dockerd --log-level="info"
```</t>
  </si>
  <si>
    <t>To close this finding, please provide a screenshot or evidence showing that the 'The logging level is set to info.' with the agency's CAP.</t>
  </si>
  <si>
    <t>Docker-03</t>
  </si>
  <si>
    <t>Ensure Docker is allowed to make changes to iptables</t>
  </si>
  <si>
    <t>The iptables firewall is used to set up, maintain, and inspect the tables of IP packet filter rules within the Linux kernel. The Docker daemon should be allowed to make changes to the `iptables` ruleset.</t>
  </si>
  <si>
    <t>To confirm this setting you should review the dockerd start-up options and the settings in `/etc/docker/daemon.json` 
To review the dockerd startup options, use:
```
ps -ef | grep dockerd
```
Ensure that the `--iptables` parameter is either not present or not set to `false`.
The contents of `/etc/docker/daemon.json` should also be reviewed for this setting.</t>
  </si>
  <si>
    <t>The --iptables parameter is either not present or not set to false.</t>
  </si>
  <si>
    <t>The --iptables parameter is either  present or set to false.</t>
  </si>
  <si>
    <t>Docker will never make changes to your system `iptables ` rules unless you allow it to do so. If you do allow this, Docker server will automatically make any required changes. We recommended letting Docker make changes to `iptables `automatically in order to avoid networking misconfigurations that could affect the communication between containers and with the outside world. Additionally, this reduces the administrative overhead of updating `iptables `every time you add containers or modify networking options.</t>
  </si>
  <si>
    <t>The Docker daemon service requires iptables rules to be enabled before it starts. Any restarts of iptables during Docker daemon operation may result in losing Docker created rules. Adding iptables-persistent to your iptables install can assist with mitigation of this impact.</t>
  </si>
  <si>
    <t>Do not run the Docker daemon with `--iptables=false` parameter. For example, do not start the Docker daemon as below:
```
dockerd --iptables=false
```</t>
  </si>
  <si>
    <t>Ensure Docker is allowed to make changes to iptables.
One method to achieve the recommended state is to execute the following method(s):
Do not run the Docker daemon with `--iptables=false` parameter. For example, do not start the Docker daemon as below:
```
dockerd --iptables=false
```</t>
  </si>
  <si>
    <t>To close this finding, please provide a screenshot or evidence showing that the 'The --iptables parameter is either not present or not set to false.' with the agency's CAP.</t>
  </si>
  <si>
    <t>Docker-12</t>
  </si>
  <si>
    <t>Ensure that the docker.service file ownership is set to root:root</t>
  </si>
  <si>
    <t>You should verify that the `docker.service` file ownership and group ownership are correctly set to `root`.</t>
  </si>
  <si>
    <t>**Step 1**: Find out the file location:
```
systemics show -p FragmentPath docker.service
```
**Step 2**: If the file does not exist, this recommendation is not applicable. If the file exists, execute the command below including the correct file path in order to verify that the file is owned and group owned by `root`.
For example:
```
stat -c %U:%G /usr/lib/systemd/system/docker.service | grep -v root:root 
```
The command above should not return anything.</t>
  </si>
  <si>
    <t>The  docker.service file ownership is set to root:root.</t>
  </si>
  <si>
    <t>The  docker.service file ownership is not set to root:root.</t>
  </si>
  <si>
    <t>3</t>
  </si>
  <si>
    <t>The `docker.service` file contains sensitive parameters that may alter the behavior of the Docker daemon. It should therefore be individually and group owned by the `root` user in order to ensure that it is not modified or corrupted by a less privileged user.</t>
  </si>
  <si>
    <t>**Step 1**: Find out the file location:
```
systemctl show -p FragmentPath docker.service
```
**Step 2**: If the file does not exist, this recommendation is not applicable. If the file does exist, you should execute the command below, including the correct file path, in order to set the ownership and group ownership for the file to `root`.
For example,
```
chown root:root /usr/lib/systemd/system/docker.service
```</t>
  </si>
  <si>
    <t>Ensure that the docker.service file ownership is set to root:root.
One method to achieve the recommended state is to execute the following method(s):
**Step 1**: Find out the file location:
```
systemctl show -p FragmentPath docker.service
```
**Step 2**: If the file does not exist, this recommendation is not applicable. If the file does exist, you should execute the command below, including the correct file path, in order to set the ownership and group ownership for the file to `root`.
For example,
```
chown root:root /usr/lib/systemd/system/docker.service
```</t>
  </si>
  <si>
    <t>To close this finding, please provide a screenshot or evidence showing that the 'The  docker.service file ownership is set to root:root.' with the agency's CAP.</t>
  </si>
  <si>
    <t>Docker-05</t>
  </si>
  <si>
    <t>SA-8</t>
  </si>
  <si>
    <t>Security Engineering Principles</t>
  </si>
  <si>
    <t>Ensure aufs storage driver is not used</t>
  </si>
  <si>
    <t>Do not use `aufs` as the storage driver for your Docker instance.</t>
  </si>
  <si>
    <t>Execute the below command and verify that `aufs` is not used as storage driver:
```
docker info --format 'Storage Driver: {{ .Driver }}'
```
The above command should not return `aufs`.</t>
  </si>
  <si>
    <t>The aufs storage driver is not used.</t>
  </si>
  <si>
    <t>The aufs storage driver is used.</t>
  </si>
  <si>
    <t>The `aufs` storage driver is the oldest storage driver used on Linux systems. It is based on a Linux kernel patch-set that is unlikely in future to be merged into the main OS kernel. The `aufs` driver is also known to cause some serious kernel crashes. `aufs` only has legacy support within systems using Docker. 
Most importantly, `aufs` is not a supported driver in many Linux distributions using latest Linux kernels and has also been deprecated with Docker Engine release 20.10.</t>
  </si>
  <si>
    <t>`aufs` is the only storage driver that allows containers to share executable and shared library memory. It might be useful if you are running thousands of containers with the same program or libraries, however its use should be reviewed in line with your organization's security policy.</t>
  </si>
  <si>
    <t>Do not explicitly use `aufs` as storage driver.
For example, do not start Docker daemon as below:
```
dockerd --storage-driver aufs
```</t>
  </si>
  <si>
    <t>Ensure aufs storage driver is not used.
One method to achieve the recommended state is to execute the following method(s):
Do not explicitly use `aufs` as storage driver.
For example, do not start Docker daemon as below:
```
dockerd --storage-driver aufs
```</t>
  </si>
  <si>
    <t>To close this finding, please provide a screenshot or evidence showing that the 'The aufs storage driver is not used.' with the agency's CAP.</t>
  </si>
  <si>
    <t>Docker-06</t>
  </si>
  <si>
    <t>SC-7</t>
  </si>
  <si>
    <t>Boundary Protection</t>
  </si>
  <si>
    <t>To confirm this setting, review the dockerd start-up options and any settings in `/etc/docker/daemon.json`.
To review the dockerd startup options, use:
```
ps -ef | grep dockerd
```
Ensure that the below parameters are present:
```
--tlsverify
--tlscacert
--tlscert
--tlskey
```
The contents of `/etc/docker/daemon.json` to ensure these settings are in place.</t>
  </si>
  <si>
    <t>The TLS authentication for Docker daemon is configured.</t>
  </si>
  <si>
    <t>The TLS authentication for Docker daemon is not configured.</t>
  </si>
  <si>
    <t>2.7</t>
  </si>
  <si>
    <t>By default, the Docker daemon binds to a non-networked Unix socket and runs with `root` privileges. If you change the default Docker daemon binding to a TCP port or any other Unix socket, anyone with access to that port or socket could have full access to the Docker daemon and therefore in turn to the host system. For this reason, you should not bind the Docker daemon to another IP/port or a Unix socket.
If you must expose the Docker daemon via a network socket, you should configure TLS authentication for the daemon and for any Docker Swarm APIs (if they are in use). This type of configuration restricts the connections to your Docker daemon over the network to a limited number of clients who have access to the TLS client credentials.</t>
  </si>
  <si>
    <t>You would need to manage and guard certificates and keys for the Docker daemon and Docker clients.</t>
  </si>
  <si>
    <t>Follow the steps mentioned in the Docker documentation or other references.</t>
  </si>
  <si>
    <t>Ensure TLS authentication for Docker daemon is configured.
One method to achieve the recommended state is to execute the following method(s):
Follow the steps mentioned in the Docker documentation or other references.</t>
  </si>
  <si>
    <t>To close this finding, please provide a screenshot or evidence showing that the 'The TLS authentication for Docker daemon is configured.' with the agency's CAP.</t>
  </si>
  <si>
    <t>Docker-07</t>
  </si>
  <si>
    <t>CM-9</t>
  </si>
  <si>
    <t>Configuration Management Plan</t>
  </si>
  <si>
    <t>Ensure the default ulimit is configured appropriately</t>
  </si>
  <si>
    <t>Set the default ulimit options as appropriate in your environment.</t>
  </si>
  <si>
    <t>To confirm this setting you should review the dockerd start-up options and any settings in `/etc/docker/daemon.json`.
To review the dockerd startup options, use:
```
ps -ef | grep dockerd
```
Ensure that the `--default-ulimit` parameter is set as appropriate.
The contents of `/etc/docker/daemon.json` should also be reviewed for this setting.</t>
  </si>
  <si>
    <t>The default ulimit is configured appropriately.</t>
  </si>
  <si>
    <t>The default ulimit is not configured appropriately.</t>
  </si>
  <si>
    <t>System configuration provides additional attack surface</t>
  </si>
  <si>
    <t>2.8</t>
  </si>
  <si>
    <t>`ulimit` provides control over the resources available to the shell and to processes which it starts. Setting system resource limits judiciously can save you from disasters such as a fork bomb. On occasion, even friendly users and legitimate processes can overuse system resources and can make the system unusable.
Setting the default ulimit for the Docker daemon enforces the ulimit for all container instances. In this case you would not need to setup ulimit for each container instance. However, the default ulimit can be overridden during container runtime, if needed. Therefore, in order to have proper control over system resources, define a default ulimit as is needed in your environment.</t>
  </si>
  <si>
    <t>If ulimits are set incorrectly this could cause issues with system resources, possibly causing a denial of service condition.</t>
  </si>
  <si>
    <t>Run Docker in daemon mode and pass `--default-ulimit` as argument with respective ulimits as appropriate in your environment and in line with your security policy.
For Example,
```
dockerd --default-ulimit nproc=1024:2048 --default-ulimit nofile=100:200
```</t>
  </si>
  <si>
    <t>Ensure the default ulimit is configured appropriately.
One method to achieve the recommended state is to execute the following method(s):
Run Docker in daemon mode and pass `--default-ulimit` as argument with respective ulimits as appropriate in your environment and in line with your security policy.
For Example,
```
dockerd --default-ulimit nproc=1024:2048 --default-ulimit nofile=100:200
```</t>
  </si>
  <si>
    <t>To close this finding, please provide a screenshot or evidence showing that the 'The default ulimit is configured appropriately.' with the agency's CAP.</t>
  </si>
  <si>
    <t>Docker-15</t>
  </si>
  <si>
    <t>Ensure that docker.socket file permissions are set to 644 or more restrictive</t>
  </si>
  <si>
    <t>You should verify that the file permissions on the `docker.socket` file are correctly set to `644` or more restrictively.</t>
  </si>
  <si>
    <t>**Step 1**: Find out the file location:
```
systemctl show -p FragmentPath docker.socket
```
**Step 2**: If the file does not exist, this recommendation is not applicable. If the file exists, you should execute the command below, including the correct file path in order to verify that the file permissions are set to `644` or more restrictively.
For example:
```
stat -c %a /usr/lib/systemd/system/docker.socket
```</t>
  </si>
  <si>
    <t>The docker.socket file permissions are set to 644 or more restrictive.</t>
  </si>
  <si>
    <t>The docker.socket file permissions are not set to 644 or more restrictive.</t>
  </si>
  <si>
    <t>3.4</t>
  </si>
  <si>
    <t>The `docker.socket` file contains sensitive parameters that may alter the behavior of the Docker remote API. It should therefore be writeable only by `root` in order to ensure that it is not modified by less privileged users.</t>
  </si>
  <si>
    <t>**Step 1**: Find out the file location:
```
systemctl show -p FragmentPath docker.socket
```
**Step 2**: If the file does not exist, this recommendation is not applicable. If the file does exist, you should execute the command below, including the correct file path to set the file permissions to `644`.
For example,
```
chmod 644 /usr/lib/systemd/system/docker.socket
```</t>
  </si>
  <si>
    <t>Ensure that docker.socket file permissions are set to 644 or more restrictive.
One method to achieve the recommended state is to execute the following method(s):
**Step 1**: Find out the file location:
```
systemctl show -p FragmentPath docker.socket
```
**Step 2**: If the file does not exist, this recommendation is not applicable. If the file does exist, you should execute the command below, including the correct file path to set the file permissions to `644`.
For example,
```
chmod 644 /usr/lib/systemd/system/docker.socket
```</t>
  </si>
  <si>
    <t>To close this finding, please provide a screenshot or evidence showing that the 'The docker.socket file permissions are set to 644 or more restrictive.' with the agency's CAP.</t>
  </si>
  <si>
    <t>Docker-09</t>
  </si>
  <si>
    <t>Ensure live restore is enabled</t>
  </si>
  <si>
    <t>The `--live-restore` option enables full support of daemon-less containers within Docker. It ensures that Docker does not stop containers on shutdown or restore and that it properly reconnects to the container when restarted.</t>
  </si>
  <si>
    <t>You should run `docker info` and ensure that the `Live Restore Enabled` property is set to `true`.
```
docker info --format '{{ .LiveRestoreEnabled }}' 
```
Alternatively, you could run the below command and ensure that `--live-restore` is in use.
```
ps -ef | grep dockerd
```
The contents of `/etc/docker/daemon.json` should also be reviewed to ensure this setting is in place.</t>
  </si>
  <si>
    <t>The Live Restore Enabled property is set to true.</t>
  </si>
  <si>
    <t>The Live Restore Enabled property is not set to true.</t>
  </si>
  <si>
    <t>2.15</t>
  </si>
  <si>
    <t>One of the important security triads is availability. Setting the `--live-restore` flag within the Docker daemon ensures that container execution is not interrupted when it is not available. This also makes it easier to update and patch the Docker daemon without application downtime.</t>
  </si>
  <si>
    <t>Run Docker in daemon mode and pass `--live-restore` to it as an argument.
For Example,
```
dockerd --live-restore
```</t>
  </si>
  <si>
    <t>Ensure live restore is enabled.
One method to achieve the recommended state is to execute the following method(s):
Run Docker in daemon mode and pass `--live-restore` to it as an argument.
For Example,
```
dockerd --live-restore
```</t>
  </si>
  <si>
    <t>To close this finding, please provide a screenshot or evidence showing that the 'The Live Restore Enabled property is set to true.' with the agency's CAP.</t>
  </si>
  <si>
    <t>Docker-77</t>
  </si>
  <si>
    <t>Ensure a separate partition for containers has been created</t>
  </si>
  <si>
    <t>All Docker containers and their data and metadata is stored under `/var/lib/docker` directory. By default, `/var/lib/docker` should be mounted under either the `/` or `/var` partitions dependent on how the Linux operating system in use is configured.</t>
  </si>
  <si>
    <t>At the Docker host execute one of the below commands:
```
grep '/var/lib/docker\s' /proc/mounts
```
This should return the partition details for the `/var/lib/docker` mountpoint.
```
mountpoint -- "$(docker info -f '{{ .DockerRootDir }}')"
```
This should return whether the configured root directory is a mount point.</t>
  </si>
  <si>
    <t>A separate partition for containers has been created</t>
  </si>
  <si>
    <t>A separate partition for containers has not been created</t>
  </si>
  <si>
    <t>HCM100</t>
  </si>
  <si>
    <t>Other</t>
  </si>
  <si>
    <t>Docker depends on `/var/lib/docker` as the default directory where all Docker related files, including the images, are stored. This directory could fill up quickly causing both Docker and the host to become unusable. For this reason, you should create a separate partition (logical volume) for storing Docker files.</t>
  </si>
  <si>
    <t>For new installations, you should create a separate partition for the `/var/lib/docker` mount point. For systems which have already been installed, you should use the Logical Volume Manager (LVM) within Linux to create a new partition.</t>
  </si>
  <si>
    <t>Ensure a separate partition for containers has been created.
One method to achieve the recommended state is to execute the following method(s):
For new installations, you should create a separate partition for the `/var/lib/docker` mount point. For systems which have already been installed, you should use the Logical Volume Manager (LVM) within Linux to create a new partition.</t>
  </si>
  <si>
    <t>To close this finding, please provide a screenshot or evidence showing that the 'A separate partition for containers has been created' with the agency's CAP.</t>
  </si>
  <si>
    <t>Docker-44</t>
  </si>
  <si>
    <t>Ensure that, if applicable, an AppArmor Profile is enabled</t>
  </si>
  <si>
    <t>AppArmor is an effective and easy-to-use Linux application security system. It is available on some Linux distributions by default, for example, on Debian and Ubuntu.</t>
  </si>
  <si>
    <t>You should run the command below:
```
docker ps --quiet --all | xargs docker inspect --format '{{ .Id }}: AppArmorProfile={{ .AppArmorProfile }}'
```
This command should return a valid AppArmor Profile for each container instance.</t>
  </si>
  <si>
    <t>An AppArmor Profile is enabled.</t>
  </si>
  <si>
    <t>An AppArmor Profile is not enabled.</t>
  </si>
  <si>
    <t>HCM9:  Systems are not deployed using the concept of least privilege</t>
  </si>
  <si>
    <t>5</t>
  </si>
  <si>
    <t>AppArmor protects the Linux OS and applications from various threats by enforcing a security policy which is also known as an AppArmor profile. You can create your own AppArmor profile for containers or use Docker's default profile. Enabling this feature enforces security policies on containers as defined in the profile.</t>
  </si>
  <si>
    <t>The container will have the security controls defined in the AppArmor profile. It should be noted that if the AppArmor profile is misconfigured, this may cause issues with the operation of the container.</t>
  </si>
  <si>
    <t>If AppArmor is applicable for your Linux OS, you should enable it.
1. Verify AppArmor is installed.
2. Create or import a AppArmor profile for Docker containers.
3. Enable enforcement of the policy.
4. Start your Docker container using the customized AppArmor profile. For example:
```
docker run --interactive --tty --security-opt="apparmor:PROFILENAME" ubuntu /bin/bash
```
Alternatively, Docker's default AppArmor policy can be used.</t>
  </si>
  <si>
    <t>Ensure that, if applicable, an AppArmor Profile is enabled.
One method to achieve the recommended state is to execute the following method(s):
If AppArmor is applicable for your Linux OS, you should enable it.
1. Verify AppArmor is installed.
2. Create or import a AppArmor profile for Docker containers.
3. Enable enforcement of the policy.
4. Start your Docker container using the customized AppArmor profile. For example:
```
docker run --interactive --tty --security-opt="apparmor:PROFILENAME" ubuntu /bin/bash
```
Alternatively, Docker's default AppArmor policy can be used.</t>
  </si>
  <si>
    <t>To close this finding, please provide a screenshot or evidence showing that the 'An AppArmor Profile is enabled.' with the agency's CAP.</t>
  </si>
  <si>
    <t>Docker-71</t>
  </si>
  <si>
    <t>Ensure swarm mode is not Enabled, if not needed</t>
  </si>
  <si>
    <t>Do not enable swarm mode on a Docker engine instance unless this is needed.</t>
  </si>
  <si>
    <t>Review the output of 
```
docker info --format '{{ .Swarm }}'
```
If the output includes `active true` it indicates that swarm mode has been activated on the Docker engine. In this case, you should confirm if swarm mode on the Docker engine instance is actually needed.</t>
  </si>
  <si>
    <t>The swarm mode is not enabled.</t>
  </si>
  <si>
    <t>The swarm mode is enabled.</t>
  </si>
  <si>
    <t>HCM10</t>
  </si>
  <si>
    <t>HCM10: System has unneeded functionality installed</t>
  </si>
  <si>
    <t>By default, a Docker engine instance will not listen on any network ports, with all communications with the client coming over the Unix socket. When Docker swarm mode is enabled on a Docker engine instance, multiple network ports are opened on the system and made available to other systems on the network for the purposes of cluster management and node communications.
Opening network ports on a system increases its attack surface and this should be avoided unless required.
It should be noted that swarm mode is required for the operation of Docker Enterprise components.</t>
  </si>
  <si>
    <t>Disabling swarm mode will impact the operation of Docker Enterprise components if these are in use.</t>
  </si>
  <si>
    <t>If swarm mode has been enabled on a system in error, you should run the command below:
```
docker swarm leave
```</t>
  </si>
  <si>
    <t>Ensure swarm mode is not Enabled, if not needed.
One method to achieve the recommended state is to execute the following method(s):
If swarm mode has been enabled on a system in error, you should run the command below:
```
docker swarm leave
```</t>
  </si>
  <si>
    <t>To close this finding, please provide a screenshot or evidence showing that the 'The swarm mode is not enabled.' with the agency's CAP.</t>
  </si>
  <si>
    <t>Docker-13</t>
  </si>
  <si>
    <t>Ensure that docker.service file permissions are appropriately set</t>
  </si>
  <si>
    <t>You should verify that the `docker.service` file permissions are either set to `644` or to a more restrictive value.</t>
  </si>
  <si>
    <t>**Step 1**: Find out the file location:
```
systemctl show -p FragmentPath docker.service
```
**Step 2**: If the file does not exist, this recommendation is not applicable. If the file exists, execute the command below, including the correct file path in order to verify that the file permissions are set to `644` or a more restrictive value.
For example:
```
stat -c %a /usr/lib/systemd/system/docker.service
```</t>
  </si>
  <si>
    <t>The docker.service file permissions are appropriately set.</t>
  </si>
  <si>
    <t>The docker.service file permissions are not appropriately set.</t>
  </si>
  <si>
    <t>The `docker.service` file contains sensitive parameters that may alter the behavior of the Docker daemon. It should therefore not be writable by any other user other than `root` in order to ensure that it can not be modified by less privileged users.</t>
  </si>
  <si>
    <t>**Step 1**: Find out the file location:
```
systemctl show -p FragmentPath docker.service
```
**Step 2**: If the file does not exist, this recommendation is not applicable. If the file exists, execute the command below including the correct file path to set the file permissions to `644`.
For example,
```
chmod 644 /usr/lib/systemd/system/docker.service
```</t>
  </si>
  <si>
    <t>Ensure that docker.service file permissions are appropriately set.
One method to achieve the recommended state is to execute the following method(s):
**Step 1**: Find out the file location:
```
systemctl show -p FragmentPath docker.service
```
**Step 2**: If the file does not exist, this recommendation is not applicable. If the file exists, execute the command below including the correct file path to set the file permissions to `644`.
For example,
```
chmod 644 /usr/lib/systemd/system/docker.service
```</t>
  </si>
  <si>
    <t>To close this finding, please provide a screenshot or evidence showing that the 'The docker.service file permissions are appropriately set.' with the agency's CAP.</t>
  </si>
  <si>
    <t>Docker-14</t>
  </si>
  <si>
    <t>Ensure that docker.socket file ownership is set to root:root</t>
  </si>
  <si>
    <t>You should verify that the `docker.socket` file ownership and group ownership are correctly set to `root`.</t>
  </si>
  <si>
    <t>**Step 1**: Find out the file location:
```
systemctl show -p FragmentPath docker.socket
```
**Step 2**: If the file does not exist, this recommendation is not applicable. If the file exists, execute the command below, including the correct file path to verify that the file is owned and group-owned by `root`.
For example,
```
stat -c %U:%G /usr/lib/systemd/system/docker.socket | grep -v root:root 
```
The command above should not return a value.</t>
  </si>
  <si>
    <t>The docker.socket file ownership is set to root:root.</t>
  </si>
  <si>
    <t>The docker.socket file ownership is not set to root:root.</t>
  </si>
  <si>
    <t>3.3</t>
  </si>
  <si>
    <t>The `docker.socket` file contains sensitive parameters that may alter the behavior of the Docker remote API. For this reason, it should be owned and group owned by `root` in order to ensure that it is not modified by less privileged users.</t>
  </si>
  <si>
    <t>**Step 1**: Find out the file location:
```
systemctl show -p FragmentPath docker.socket
```
**Step 2**: If the file does not exist, this recommendation is not applicable. If the file exists, execute the command below, including the correct file path to set the ownership and group ownership for the file to `root`.
For example,
```
chown root:root /usr/lib/systemd/system/docker.socket
```</t>
  </si>
  <si>
    <t>Ensure that docker.socket file ownership is set to root:root.
One method to achieve the recommended state is to execute the following method(s):
**Step 1**: Find out the file location:
```
systemctl show -p FragmentPath docker.socket
```
**Step 2**: If the file does not exist, this recommendation is not applicable. If the file exists, execute the command below, including the correct file path to set the ownership and group ownership for the file to `root`.
For example,
```
chown root:root /usr/lib/systemd/system/docker.socket
```</t>
  </si>
  <si>
    <t>To close this finding, please provide a screenshot or evidence showing that the 'The docker.socket file ownership is set to root:root.' with the agency's CAP.</t>
  </si>
  <si>
    <t>Docker-16</t>
  </si>
  <si>
    <t>Ensure that the /etc/docker directory ownership is set to root:root</t>
  </si>
  <si>
    <t>You should verify that the `/etc/docker` directory ownership and group ownership is correctly set to `root`.</t>
  </si>
  <si>
    <t>You should execute the command below to verify that the directory is owned and group owned by `root`:
```
stat -c %U:%G /etc/docker | grep -v root:root 
```
This command should not return any data.</t>
  </si>
  <si>
    <t>The /etc/docker directory ownership is set to root:root.</t>
  </si>
  <si>
    <t>The /etc/docker directory ownership is not set to root:root.</t>
  </si>
  <si>
    <t>3.5</t>
  </si>
  <si>
    <t>The `/etc/docker` directory contains certificates and keys in addition to various other sensitive files. It should therefore be individual owned and group owned by `root` in order to ensure that it can not be modified by less privileged users.</t>
  </si>
  <si>
    <t>To resolve this issue you should run the following command:
```
chown root:root /etc/docker
```
This sets the ownership and group ownership for the directory to `root`.</t>
  </si>
  <si>
    <t>Ensure that the /etc/docker directory ownership is set to root:root.
One method to achieve the recommended state is to execute the following method(s):
To resolve this issue you should run the following command:
```
chown root:root /etc/docker
```
This sets the ownership and group ownership for the directory to `root`.</t>
  </si>
  <si>
    <t>To close this finding, please provide a screenshot or evidence showing that the 'The /etc/docker directory ownership is set to root:root.' with the agency's CAP.</t>
  </si>
  <si>
    <t>Docker-54</t>
  </si>
  <si>
    <t>Ensure that the container's root filesystem is mounted as read only</t>
  </si>
  <si>
    <t>The container's root filesystem should be treated as a 'golden image' by using Docker run's `--read-only` option. This prevents any writes to the container's root filesystem at container runtime and enforces the principle of immutable infrastructure.</t>
  </si>
  <si>
    <t>You should run the following command on the docker host:
```
docker ps --quiet --all | xargs docker inspect --format '{{ .Id }}: ReadonlyRootfs={{ .HostConfig.ReadonlyRootfs }}' 
```
If the above command returns `true`, it means the container's root filesystem is mounted read-only. 
If the above command returns `false`, it means the container's root filesystem is writeable.</t>
  </si>
  <si>
    <t>The containers root filesystem is mounted as read only.</t>
  </si>
  <si>
    <t>The containers root filesystem is not mounted as read only.</t>
  </si>
  <si>
    <t>5.13</t>
  </si>
  <si>
    <t>Enabling this option forces containers at runtime to explicitly define their data writing strategy to persist or not persist their data.
This also reduces security attack vectors since the container instance's filesystem cannot be tampered with or written to unless it has explicit read-write permissions on its filesystem folder and directories.</t>
  </si>
  <si>
    <t>Enabling `--read-only` at container runtime may break some container OS packages if a data writing strategy is not defined. 
You should define what the container's data should and should not persist at runtime in order to decide which strategy to use.
Example:
- Enable use `--tmpfs` for temporary file writes to `/tmp`
- Use Docker shared data volumes for persistent data writes</t>
  </si>
  <si>
    <t>You should add a `--read-only` flag at a container's runtime to enforce the container's root filesystem being mounted as read only. 
```
docker run &lt;Run arguments&gt; --read-only &lt;Container Image Name or ID&gt; &lt;Command&gt;
```
Enabling the `--read-only` option at a container's runtime should be used by administrators to force a container's executable processes to only write container data to explicit storage locations during its lifetime.
Examples of explicit storage locations during a container's runtime include, but are not limited to: 
1. Using the `--tmpfs` option to mount a temporary file system for non-persistent data writes. 
```
docker run --interactive --tty --read-only --tmpfs "/run" --tmpfs "/tmp" centos /bin/bash
``` 
2. Enabling Docker `rw` mounts at a container's runtime to persist container data directly on the Docker host filesystem. 
```
docker run --interactive --tty --read-only -v /opt/app/data:/run/app/data:rw centos /bin/bash
``` 
3. Utilizing the Docker shared-storage volume plugin for Docker data volume to persist container data. 
```
docker volume create -d convoy --opt o=size=20GB my-named-volume
```
```
docker run --interactive --tty --read-only -v my-named-volume:/run/app/data centos /bin/bash
```
3. Transmitting container data outside of the Docker controlled area during the container's runtime for container data in order to ensure that it is persistent. Examples include hosted databases, network file shares and APIs.</t>
  </si>
  <si>
    <t>Ensure that the container's root filesystem is mounted as read only.
One method to achieve the recommended state is to execute the following method(s):
You should add a `--read-only` flag at a container's runtime to enforce the container's root filesystem being mounted as read only. 
```
docker run &lt;Run arguments&gt; --read-only &lt;Container Image Name or ID&gt; &lt;Command&gt;
```
Enabling the `--read-only` option at a container's runtime should be used by administrators to force a container's executable processes to only write container data to explicit storage locations during its lifetime.
Examples of explicit storage locations during a container's runtime include, but are not limited to: 
1. Using the `--tmpfs` option to mount a temporary file system for non-persistent data writes. 
```
docker run --interactive --tty --read-only --tmpfs "/run" --tmpfs "/tmp" centos /bin/bash
``` 
2. Enabling Docker `rw` mounts at a container's runtime to persist container data directly on the Docker host filesystem. 
```
docker run --interactive --tty --read-only -v /opt/app/data:/run/app/data:rw centos /bin/bash
``` 
3. Utilizing the Docker shared-storage volume plugin for Docker data volume to persist container data. 
```
docker volume create -d convoy --opt o=size=20GB my-named-volume
```
```
docker run --interactive --tty --read-only -v my-named-volume:/run/app/data centos /bin/bash
```
3. Transmitting container data outside of the Docker controlled area during the container's runtime for container data in order to ensure that it is persistent. Examples include hosted databases, network file shares and APIs.</t>
  </si>
  <si>
    <t>To close this finding, please provide a screenshot or evidence showing that the 'The containers root filesystem is mounted as read only.' with the agency's CAP.</t>
  </si>
  <si>
    <t>Docker-81</t>
  </si>
  <si>
    <t>Audit Record Generation</t>
  </si>
  <si>
    <t>Ensure auditing is configured for Docker files and directories - /etc/docker</t>
  </si>
  <si>
    <t>Audit `/etc/docker`.</t>
  </si>
  <si>
    <t>You should verify that there is an audit rule applied to the `/etc/docker` directory.
For example, you could execute the command below:
```
auditctl -l | grep /etc/docker 
```
This should display a rule for the `/etc/docker` directory.</t>
  </si>
  <si>
    <t>Auditing is configured for Docker files and directories - /etc/docker</t>
  </si>
  <si>
    <t>Auditing is not configured for Docker files and directories - /etc/docker</t>
  </si>
  <si>
    <t>Content of audit records is not sufficient</t>
  </si>
  <si>
    <t>As well as auditing the normal Linux file system and system calls, you should also audit all Docker related files and directories. The Docker daemon runs with `root` privilege and its behavior depends on some key files and directories, one of these being `/etc/docker`. This holds various certificates and keys used for TLS communication between Docker daemon and Docker client and as such it should be audited.</t>
  </si>
  <si>
    <t>Auditing can generate large log files. You should ensure that these are rotated and archived periodically. A separate partition should also be created for audit logs to avoid filling up any other critical partition.</t>
  </si>
  <si>
    <t>You should add a rule for the `/etc/docker` directory.
For example:
Add the line below to the `/etc/audit/rules.d/audit.rules` file:
```
-w /etc/docker -k docker 
```
Then restart the audit daemon. For example:
```
systemctl restart auditd
```</t>
  </si>
  <si>
    <t>Ensure auditing is configured for Docker files and directories - /etc/docker.
One method to achieve the recommended state is to execute the following method(s):
You should add a rule for the `/etc/docker` directory.
For example:
Add the line below to the `/etc/audit/rules.d/audit.rules` file:
```
-w /etc/docker -k docker 
```
Then restart the audit daemon. For example:
```
systemctl restart auditd
```</t>
  </si>
  <si>
    <t>To close this finding, please provide a screenshot or evidence showing that the 'Auditing is configured for Docker files and directories - /etc/docker' with the agency's CAP.</t>
  </si>
  <si>
    <t>Docker-18</t>
  </si>
  <si>
    <t>Ensure that registry certificate file ownership is set to root:root</t>
  </si>
  <si>
    <t>You should verify that all the registry certificate files (usually found under `/etc/docker/certs.d/&lt;registry-name&gt;` directory) are individually owned and group owned by `root`.</t>
  </si>
  <si>
    <t>You should execute the command below to verify that the registry certificate files are individually owned and group owned by `root`:
```
stat -c %U:%G /etc/docker/certs.d/* | grep -v root:root 
```
The above command should not return any value.</t>
  </si>
  <si>
    <t>The registry certificate file ownership is set to root:root.</t>
  </si>
  <si>
    <t>The registry certificate file ownership is not set to root:root.</t>
  </si>
  <si>
    <t>3.7</t>
  </si>
  <si>
    <t>The `/etc/docker/certs.d/&lt;registry-name&gt;` directory contains Docker registry certificates. These certificate files must be individually owned and group owned by `root` to ensure that less privileged users are unable to modify the contents of the directory.</t>
  </si>
  <si>
    <t>The following command could be executed:
```
chown root:root /etc/docker/certs.d/&lt;registry-name&gt;/* 
```
This would set the individual ownership and group ownership for the registry certificate files to `root`.</t>
  </si>
  <si>
    <t>Ensure that registry certificate file ownership is set to root:root.
One method to achieve the recommended state is to execute the following method(s):
The following command could be executed:
```
chown root:root /etc/docker/certs.d/&lt;registry-name&gt;/* 
```
This would set the individual ownership and group ownership for the registry certificate files to `root`.</t>
  </si>
  <si>
    <t>To close this finding, please provide a screenshot or evidence showing that the 'The registry certificate file ownership is set to root:root.' with the agency's CAP.</t>
  </si>
  <si>
    <t>Docker-82</t>
  </si>
  <si>
    <t>Ensure auditing is configured for Docker files and directories - /run/containerd</t>
  </si>
  <si>
    <t>Audit `/run/containerd`.</t>
  </si>
  <si>
    <t>You should verify that there is an audit rule applied to the `/run/containerd` directory.
For example, you could execute the command below:
```
auditctl -l | grep /run/containerd 
```
This should list a rule for the `/run/containerd` directory.</t>
  </si>
  <si>
    <t>Auditing is configured for Docker files and directories - /run/containerd</t>
  </si>
  <si>
    <t>Auditing is not configured for Docker files and directories - /run/containerd</t>
  </si>
  <si>
    <t>As well as auditing the normal Linux file system and system calls, you should also audit all Docker related files and directories. The Docker daemon runs with `root` privileges and its behaviour depends on some key files and directories. `/run/containerd` is one such directory. As it holds all the information about containers it should be audited.</t>
  </si>
  <si>
    <t>You should add a rule for the `/run/containerd` directory.
For example,
Add the line as below to the `/etc/audit/rules.d/audit.rules` file:
```
-a exit,always -F path=/run/containerd -F perm=war -k docker
```
Then, restart the audit daemon using the following command
```
systemctl restart auditd
```</t>
  </si>
  <si>
    <t>Ensure auditing is configured for Docker files and directories - /run/containerd.
One method to achieve the recommended state is to execute the following method(s):
You should add a rule for the `/run/containerd` directory.
For example,
Add the line as below to the `/etc/audit/rules.d/audit.rules` file:
```
-a exit,always -F path=/run/containerd -F perm=war -k docker
```
Then, restart the audit daemon using the following command
```
systemctl restart auditd
```</t>
  </si>
  <si>
    <t>To close this finding, please provide a screenshot or evidence showing that the 'Auditing is configured for Docker files and directories - /run/containerd' with the agency's CAP.</t>
  </si>
  <si>
    <t>Docker-83</t>
  </si>
  <si>
    <t>Ensure auditing is configured for Docker files and directories - /var/lib/docker</t>
  </si>
  <si>
    <t>Audit `/var/lib/docker`.</t>
  </si>
  <si>
    <t>You should verify that there is an audit rule applied to the `/var/lib/docker` directory.
For example, you could execute the command below:
```
auditctl -l | grep /var/lib/docker 
```
This should list a rule for the `/var/lib/docker` directory.</t>
  </si>
  <si>
    <t>Auditing is configured for Docker files and directories - /var/lib/docker</t>
  </si>
  <si>
    <t>Auditing is not configured for Docker files and directories - /var/lib/docker</t>
  </si>
  <si>
    <t>As well as auditing the normal Linux file system and system calls, you should also audit all Docker related files and directories. The Docker daemon runs with `root` privileges and its behaviour depends on some key files and directories. `/var/lib/docker` is one such directory. As it holds all the information about containers it should be audited.</t>
  </si>
  <si>
    <t>You should add a rule for the `/var/lib/docker` directory.
Adding exclusions for /var/lib/docker/overlay2 &amp; /var/lib/docker/volumes reduces the audit messages to a more manageable level.
For example,
Add the line as below to the `/etc/audit/rules.d/audit.rules` file:
```
-a exit,always -F path=/var/lib/docker -F perm=war -k docker
-a exit,never -F dir=/var/lib/docker/volumes
-a exit,never -F dir=/var/lib/docker/overlay2
```
or for systems with namespace-remapping enabled
```
-a exit,always -F path=/var/lib/docker -F perm=war -k docker
-a exit,never -F dir=/var/lib/docker/165536.165536/volumes
-a exit,never -F dir=/var/lib/docker/165536.165536/overlay2
```
Then, restart the audit daemon using the following command
```
systemctl restart auditd
```</t>
  </si>
  <si>
    <t>Ensure auditing is configured for Docker files and directories - /var/lib/docker.
One method to achieve the recommended state is to execute the following method(s):
You should add a rule for the `/var/lib/docker` directory.
Adding exclusions for /var/lib/docker/overlay2 &amp; /var/lib/docker/volumes reduces the audit messages to a more manageable level.
For example,
Add the line as below to the `/etc/audit/rules.d/audit.rules` file:
```
-a exit,always -F path=/var/lib/docker -F perm=war -k docker
-a exit,never -F dir=/var/lib/docker/volumes
-a exit,never -F dir=/var/lib/docker/overlay2
```
or for systems with namespace-remapping enabled
```
-a exit,always -F path=/var/lib/docker -F perm=war -k docker
-a exit,never -F dir=/var/lib/docker/165536.165536/volumes
-a exit,never -F dir=/var/lib/docker/165536.165536/overlay2
```
Then, restart the audit daemon using the following command
```
systemctl restart auditd
```</t>
  </si>
  <si>
    <t>To close this finding, please provide a screenshot or evidence showing that the 'Auditing is configured for Docker files and directories - /var/lib/docker' with the agency's CAP.</t>
  </si>
  <si>
    <t>Docker-84</t>
  </si>
  <si>
    <t>Ensure auditing is configured for the Docker daemon</t>
  </si>
  <si>
    <t>Audit all Docker daemon activities.</t>
  </si>
  <si>
    <t>Verify that there are audit rules for the Docker daemon. For example, you could execute the following command:
```
auditctl -l | grep /usr/bin/dockerd
```
This should show the rules associated with the Docker daemon.</t>
  </si>
  <si>
    <t>Auditing is configured for the Docker daemon</t>
  </si>
  <si>
    <t>Auditing is not configured for the Docker daemon</t>
  </si>
  <si>
    <t>As well as auditing the normal Linux file system and system calls, you should also audit the Docker daemon. Because this daemon runs with `root` privileges. It is very important to audit its activities and usage.</t>
  </si>
  <si>
    <t>You should add rules for the Docker daemon.
For example:
Add the line below to the `/etc/audit/rules.d/audit.rules` file:
```
-w /usr/bin/dockerd -k docker
```
Then, restart the audit daemon using the following command
```
systemctl restart auditd
```</t>
  </si>
  <si>
    <t>Ensure auditing is configured for the Docker daemon.
One method to achieve the recommended state is to execute the following method(s):
You should add rules for the Docker daemon.
For example:
Add the line below to the `/etc/audit/rules.d/audit.rules` file:
```
-w /usr/bin/dockerd -k docker
```
Then, restart the audit daemon using the following command
```
systemctl restart auditd
```</t>
  </si>
  <si>
    <t>To close this finding, please provide a screenshot or evidence showing that the 'Auditing is configured for the Docker daemon' with the agency's CAP.</t>
  </si>
  <si>
    <t>Docker-55</t>
  </si>
  <si>
    <t>CA-9</t>
  </si>
  <si>
    <t>Internal System Connections</t>
  </si>
  <si>
    <t>Ensure that incoming container traffic is bound to a specific host interface</t>
  </si>
  <si>
    <t>By default, Docker containers can make connections to the outside world, but the outside world cannot connect to containers and each outgoing connection will appear to originate from one of the host machine's own IP addresses. You should only allow container services to be contacted through a specific external interface on the host machine.</t>
  </si>
  <si>
    <t>You should list all running instances of containers and their port mappings by executing the command below:
```
docker ps --quiet | xargs docker inspect --format '{{ .Id }}: Ports={{ .NetworkSettings.Ports }}'
```
Then review the list and ensure that the exposed container ports are bound to a specific interface and not to the wildcard IP address `0.0.0.0`.
For example, if the command above returns the results below, this is non-compliant and the container can accept connections on any host interface on the specified port `49153`.
`Ports=map[443/tcp:&lt;nil&gt; 80/tcp:[map[HostPort:49153 HostIp:0.0.0.0]]]`
However, if the exposed port is bound to a specific interface on the host as below, then this is configured in line with good security practice.
`Ports=map[443/tcp:&lt;nil&gt; 80/tcp:[map[HostIp:10.2.3.4 HostPort:49153]]]`</t>
  </si>
  <si>
    <t>Incoming container traffic is bound to a specific host interface.</t>
  </si>
  <si>
    <t>Incoming container traffic is not bound to a specific host interface.</t>
  </si>
  <si>
    <t>5.14</t>
  </si>
  <si>
    <t>If you have multiple network interfaces on your host machine, the container can accept connections on exposed ports on any network interface. This might not be desirable and may not be secured. In many cases a specific, desired interface is exposed externally and services such as intrusion detection, intrusion prevention, firewall, load balancing, etc. are all run by intention there to screen incoming public traffic. You should therefore not accept incoming connections on any random interface, but only the one designated for this type of traffic.</t>
  </si>
  <si>
    <t>You should bind the container port to a specific host interface on the desired host port.
For example,
```
docker run --detach --publish 10.2.3.4:49153:80 nginx
```
In the example above, the container port `80` is bound to the host port on `49153` and would accept incoming connection only from the `10.2.3.4` external interface.</t>
  </si>
  <si>
    <t>Ensure that incoming container traffic is bound to a specific host interface.
One method to achieve the recommended state is to execute the following method(s):
You should bind the container port to a specific host interface on the desired host port.
For example,
```
docker run --detach --publish 10.2.3.4:49153:80 nginx
```
In the example above, the container port `80` is bound to the host port on `49153` and would accept incoming connection only from the `10.2.3.4` external interface.</t>
  </si>
  <si>
    <t>To close this finding, please provide a screenshot or evidence showing that the 'Incoming container traffic is bound to a specific host interface.' with the agency's CAP.</t>
  </si>
  <si>
    <t>Docker-74</t>
  </si>
  <si>
    <t>Ensure that all Docker swarm overlay networks are encrypted</t>
  </si>
  <si>
    <t>Ensure that all Docker swarm overlay networks are encrypted.</t>
  </si>
  <si>
    <t>You should run the command below to ensure that each overlay network has been encrypted.
```
docker network ls --filter driver=overlay --quiet | xargs docker network inspect --format '{{.Name}} {{ .Options }}'
```</t>
  </si>
  <si>
    <t>All Docker swarm overlay networks are encrypted.</t>
  </si>
  <si>
    <t>All Docker swarm overlay networks are not encrypted.</t>
  </si>
  <si>
    <t>7</t>
  </si>
  <si>
    <t>7.3</t>
  </si>
  <si>
    <t>By default, data exchanged between containers on nodes on the overlay network is not encrypted. This could potentially expose traffic between containers.</t>
  </si>
  <si>
    <t>You should create overlay networks the with `--opt encrypted` flag.</t>
  </si>
  <si>
    <t>Ensure that all Docker swarm overlay networks are encrypted.
One method to achieve the recommended state is to execute the following method(s):
You should create overlay networks the with `--opt encrypted` flag.</t>
  </si>
  <si>
    <t>To close this finding, please provide a screenshot or evidence showing that the 'All Docker swarm overlay networks are encrypted.' with the agency's CAP.</t>
  </si>
  <si>
    <t>Docker-70</t>
  </si>
  <si>
    <t>Ensure that the Docker socket is not mounted inside any containers</t>
  </si>
  <si>
    <t>The Docker socket `docker.sock` should not be mounted inside a container.</t>
  </si>
  <si>
    <t>You should run the following command:
```
docker ps --quiet --all | xargs docker inspect --format '{{ .Id }}: Volumes={{ .Mounts }}' | grep docker.sock 
```
This would return any instances where `docker.sock` had been mapped to a container as a volume.</t>
  </si>
  <si>
    <t>The Docker socket is not mounted inside any containers.</t>
  </si>
  <si>
    <t>The Docker socket is mounted inside any containers.</t>
  </si>
  <si>
    <t>5.32</t>
  </si>
  <si>
    <t>If the Docker socket is mounted inside a container it could allow processes running within the container to execute Docker commands which would effectively allow for full control of the host.</t>
  </si>
  <si>
    <t>You should ensure that no containers mount `docker.sock` as a volume.</t>
  </si>
  <si>
    <t>Ensure that the Docker socket is not mounted inside any containers.
One method to achieve the recommended state is to execute the following method(s):
You should ensure that no containers mount `docker.sock` as a volume.</t>
  </si>
  <si>
    <t>To close this finding, please provide a screenshot or evidence showing that the 'The Docker socket is not mounted inside any containers.' with the agency's CAP.</t>
  </si>
  <si>
    <t>Docker-04</t>
  </si>
  <si>
    <t>Ensure insecure registries are not used</t>
  </si>
  <si>
    <t>Docker considers a private registry either secure or insecure. By default, registries are considered secure.</t>
  </si>
  <si>
    <t>You should execute the command below to find out if any insecure registries are in use:
```
docker info --format 'Insecure Registries: {{.RegistryConfig.InsecureRegistryCIDRs}}'
```</t>
  </si>
  <si>
    <t>Insecure registries are not used.</t>
  </si>
  <si>
    <t>Insecure registries are used.</t>
  </si>
  <si>
    <t>A secure registry uses TLS. A copy of registry's CA certificate is placed on the Docker host at `/etc/docker/certs.d/&lt;registry-name&gt;/` directory. An insecure registry is one which does not have a valid registry certificate, or one not using TLS. Insecure registries should not be used as they present a risk of traffic interception and modification. 
Additionally, once a registry has been marked as insecure commands such as `docker pull`, `docker push`, and `docker search` will not result in an error message and users may indefinitely be working with this type of insecure registry without ever being notified of the risk of potential compromise.</t>
  </si>
  <si>
    <t>You should ensure that no insecure registries are in use.</t>
  </si>
  <si>
    <t>Disable all insecure registries.</t>
  </si>
  <si>
    <t>To close this finding, please provide a screenshot or evidence showing that the 'Insecure registries are not used.' with the agency's CAP.</t>
  </si>
  <si>
    <t>Docker-36</t>
  </si>
  <si>
    <t>Ensure that a user for the container has been created</t>
  </si>
  <si>
    <t>Containers should run as a non-root user.</t>
  </si>
  <si>
    <t>You should run the following command
```
docker ps --quiet | xargs --max-args=1 -I{} docker exec {} cat /proc/1/status | grep '^Uid:' | awk '{print $3}'
```
This should return the effective UID for each container and where it returns 0, it indicates that the container process is running as root.
Note that some services may start as the root user and then starts all other related processes as an unprivileged user.</t>
  </si>
  <si>
    <t>User for the container has been created.</t>
  </si>
  <si>
    <t>User for the container has not been created.</t>
  </si>
  <si>
    <t>4</t>
  </si>
  <si>
    <t>It is good practice to run the container as a non-root user, where possible. This can be done either via the `USER` directive in the `Dockerfile` or through `gosu` or similar where used as part of the `CMD` or `ENTRYPOINT` directives.</t>
  </si>
  <si>
    <t>Running as a non-root user can present challenges where you wish to bind mount volumes from the underlying host. In this case, care should be taken to ensure that the user running the contained process can read and write to the bound directory, according to their requirements.</t>
  </si>
  <si>
    <t>You should ensure that the Dockerfile for each container image contains the information below:
```
USER &lt;username or ID&gt;
```
In this case, the user name or ID refers to the user that was found in the container base image. If there is no specific user created in the container base image, then make use of the `useradd` command to add a specific user before the `USER` instruction in the Dockerfile.
For example, add the below lines in the Dockerfile to create a user in the container:
```
RUN useradd -d /home/username -m -s /bin/bash username
USER username 
```
Note: If there are users in the image that are not needed, you should consider deleting them. After deleting those users, commit the image and then generate new instances of the containers.
Alternatively, if it is not possible to set the `USER` directive in the Dockerfile, a script running as part of the `CMD` or `ENTRYPOINT` sections of the Dockerfile should be used to ensure that the container process switches to a non-root user.</t>
  </si>
  <si>
    <t>Ensure that a user for the container has been created.
One method to achieve the recommended state is to execute the following method(s):
You should ensure that the Dockerfile for each container image contains the information below:
```
USER &lt;username or ID&gt;
```
In this case, the user name or ID refers to the user that was found in the container base image. If there is no specific user created in the container base image, then make use of the `useradd` command to add a specific user before the `USER` instruction in the Dockerfile.
For example, add the below lines in the Dockerfile to create a user in the container:
```
RUN useradd -d /home/username -m -s /bin/bash username
USER username 
```
Note: If there are users in the image that are not needed, you should consider deleting them. After deleting those users, commit the image and then generate new instances of the containers.
Alternatively, if it is not possible to set the `USER` directive in the Dockerfile, a script running as part of the `CMD` or `ENTRYPOINT` sections of the Dockerfile should be used to ensure that the container process switches to a non-root user.</t>
  </si>
  <si>
    <t>To close this finding, please provide a screenshot or evidence showing that the 'User for the container has been created.' with the agency's CAP.</t>
  </si>
  <si>
    <t>Docker-50</t>
  </si>
  <si>
    <t>Ensure that only needed ports are open on the container</t>
  </si>
  <si>
    <t>The dockerfile for a container image defines the ports which are opened by default on a container instance. The list of ports are relevant to the application you are running within the container and should only be open if they are needed.</t>
  </si>
  <si>
    <t>You should list all the running instances of containers and their associated port mappings by executing the command below:
```
docker ps --quiet | xargs docker inspect --format '{{ .Id }}: Ports={{ .NetworkSettings.Ports }}'
```
You should then review the list and ensure that all the ports mapped are in fact genuinely required by each container.</t>
  </si>
  <si>
    <t>Only needed ports are open on the container.</t>
  </si>
  <si>
    <t>Only needed ports are not open on the container.</t>
  </si>
  <si>
    <t>HCM35</t>
  </si>
  <si>
    <t>HCM35: Services are not configured to use the default/standard ports</t>
  </si>
  <si>
    <t>5.9</t>
  </si>
  <si>
    <t>A container can be run with only the ports defined in the Dockerfile for its image or can alternatively be arbitrarily passed run time parameters to open a list of ports. Additionally, in the course of time, the Dockerfile may undergo various changes and the list of exposed ports may or may not still be relevant to the application you are running within the container. Opening unneeded ports increases the attack surface of the container and the associated containerized application. Good security practice is to only open ports that are needed for the correct operation of the application.</t>
  </si>
  <si>
    <t>You should ensure that the Dockerfile for each container image only exposes needed ports. You can also completely ignore the list of ports defined in the Dockerfile by **NOT** using `-P` (UPPERCASE) or the `--publish-all` flag when starting the container. Instead, use the `-p` (lowercase) or `--publish` flag to explicitly define the ports that you need for a particular container instance.
For example:
```
docker run --interactive --tty --publish 5000 --publish 5001 --publish 5002 centos /bin/bash
```</t>
  </si>
  <si>
    <t>Ensure that only needed ports are open on the container.
One method to achieve the recommended state is to execute the following method(s):
You should ensure that the Dockerfile for each container image only exposes needed ports. You can also completely ignore the list of ports defined in the Dockerfile by **NOT** using `-P` (UPPERCASE) or the `--publish-all` flag when starting the container. Instead, use the `-p` (lowercase) or `--publish` flag to explicitly define the ports that you need for a particular container instance.
For example:
```
docker run --interactive --tty --publish 5000 --publish 5001 --publish 5002 centos /bin/bash
```</t>
  </si>
  <si>
    <t>To close this finding, please provide a screenshot or evidence showing that the 'Only needed ports are open on the container.' with the agency's CAP.</t>
  </si>
  <si>
    <t>Docker-45</t>
  </si>
  <si>
    <t>Ensure that Linux kernel capabilities are restricted within containers</t>
  </si>
  <si>
    <t>By default, Docker starts containers with a restricted set of Linux kernel capabilities. This means that any process can be granted the required capabilities instead of giving it root access. Using Linux kernel capabilities, processes in general do not need to run as the root user.</t>
  </si>
  <si>
    <t>You should run the following command:
```
docker ps --quiet --all | xargs docker inspect --format '{{ .Id }}: CapAdd={{ .HostConfig.CapAdd }} CapDrop={{ .HostConfig.CapDrop }}'
```
Verify that the added and deleted Linux kernel capabilities are in line with the ones needed by the container process in each container instance. Specifically, ensure that the `NET_RAW` capability is removed if not required.</t>
  </si>
  <si>
    <t>The Linux kernel capabilities are restricted within containers.</t>
  </si>
  <si>
    <t>The Linux kernel capabilities are not restricted within containers.</t>
  </si>
  <si>
    <t>5.4</t>
  </si>
  <si>
    <t>Docker supports the addition and removal of capabilities. You should remove all capabilities not required for the correct function of the container.
Specifically, in the default capability set provided by Docker, the `NET_RAW` capability should be removed if not explicitly required, as it can give an attacker with access to a container the ability to create spoofed network traffic.</t>
  </si>
  <si>
    <t>Restrictions on processes within a container are based on which Linux capabilities are in force.</t>
  </si>
  <si>
    <t>You should execute the command below to add required capabilities:
```
docker run --cap-add={"Capability 1","Capability 2"} &lt;Run arguments&gt; &lt;Container Image Name or ID&gt; &lt;Command&gt;
```
You should execute the command below to remove unneeded capabilities:
```
docker run --cap-drop={"Capability 1","Capability 2"} &lt;Run arguments&gt; &lt;Container Image Name or ID&gt; &lt;Command&gt;
```
Alternatively, you could remove all the currently configured capabilities and then restore only the ones you specifically use:
```
docker run --cap-drop=all --cap-add={"Capability 1","Capability 2"} &lt;Run arguments&gt; &lt;Container Image Name or ID&gt; &lt;Command&gt;
```
Note that some settings also can be configured using the `--sysctl` option, reducing the need for container capabilities even further. This includes unprivileged ICMP echo sockets without `NET_RAW` and allow opening any port less than 1024 without `NET_BIND_SERVICE`.
Adding and removing capabilities are also possible when the `docker service` command is used:
```
docker service create --cap-drop=all --cap-add={"Capability 1","Capability 2"} &lt;Run arguments&gt; &lt;Container Image Name or ID&gt; &lt;Command&gt;
```</t>
  </si>
  <si>
    <t>Ensure that Linux kernel capabilities are restricted within containers.
One method to achieve the recommended state is to execute the following method(s):
You should execute the command below to add required capabilities:
```
docker run --cap-add={"Capability 1","Capability 2"} &lt;Run arguments&gt; &lt;Container Image Name or ID&gt; &lt;Command&gt;
```
You should execute the command below to remove unneeded capabilities:
```
docker run --cap-drop={"Capability 1","Capability 2"} &lt;Run arguments&gt; &lt;Container Image Name or ID&gt; &lt;Command&gt;
```
Alternatively, you could remove all the currently configured capabilities and then restore only the ones you specifically use:
```
docker run --cap-drop=all --cap-add={"Capability 1","Capability 2"} &lt;Run arguments&gt; &lt;Container Image Name or ID&gt; &lt;Command&gt;
```
Note that some settings also can be configured using the `--sysctl` option, reducing the need for container capabilities even further. This includes unprivileged ICMP echo sockets without `NET_RAW` and allow opening any port less than 1024 without `NET_BIND_SERVICE`.
Adding and removing capabilities are also possible when the `docker service` command is used:
```
docker service create --cap-drop=all --cap-add={"Capability 1","Capability 2"} &lt;Run arguments&gt; &lt;Container Image Name or ID&gt; &lt;Command&gt;
```</t>
  </si>
  <si>
    <t>To close this finding, please provide a screenshot or evidence showing that the 'The Linux kernel capabilities are restricted within containers.' with the agency's CAP.</t>
  </si>
  <si>
    <t>Docker-23</t>
  </si>
  <si>
    <t>Ensure that the Docker server certificate file permissions are set to 444 or more restrictively</t>
  </si>
  <si>
    <t>You should verify that the Docker server certificate file (the file that is passed along with the `--tlscert` parameter) has permissions of `444` or more restrictive permissions.</t>
  </si>
  <si>
    <t>You should execute the command below to verify that the Docker server certificate file has permissions of `444` or more restrictive permissions:
```
stat -c %a &lt;path to Docker server certificate file&gt;
```</t>
  </si>
  <si>
    <t>The Docker server certificate file permissions are set to 444 or more restrictively.</t>
  </si>
  <si>
    <t>The Docker server certificate file permissions are not set to 444 or more restrictively.</t>
  </si>
  <si>
    <t>3.12</t>
  </si>
  <si>
    <t>The Docker server certificate file should be protected from any tampering. It is used to authenticate the Docker server based on the given server certificate. It should therefore have permissions of `444` to prevent its modification.</t>
  </si>
  <si>
    <t>You should execute the command below:
```
chmod 444 &lt;path to Docker server certificate file&gt;
```
This sets the file permissions of the Docker server certificate file to `444`.</t>
  </si>
  <si>
    <t>Ensure that the Docker server certificate file permissions are set to 444 or more restrictively.
One method to achieve the recommended state is to execute the following method(s):
You should execute the command below:
```
chmod 444 &lt;path to Docker server certificate file&gt;
```
This sets the file permissions of the Docker server certificate file to `444`.</t>
  </si>
  <si>
    <t>To close this finding, please provide a screenshot or evidence showing that the 'The Docker server certificate file permissions are set to 444 or more restrictively.' with the agency's CAP.</t>
  </si>
  <si>
    <t>Docker-35</t>
  </si>
  <si>
    <t>Ensure that the Containerd socket file permissions are set to 660 or more restrictively</t>
  </si>
  <si>
    <t>You should verify that the Containerd socket file has permissions of `660` or are configured more restrictively.</t>
  </si>
  <si>
    <t>You should execute the command below to verify that the Docker socket file has permissions of `660` or more restrictive permissions
```
stat -c %a /run/containerd/containerd.sock
```</t>
  </si>
  <si>
    <t>The Containerd socket file permissions are set to 660 or more restrictively.</t>
  </si>
  <si>
    <t>The Containerd socket file permissions are not set to 660 or more restrictively.</t>
  </si>
  <si>
    <t>3.24</t>
  </si>
  <si>
    <t>Only `root` and the members of the `root` group should be allowed to read and write to the default Containerd Unix socket. The Containerd socket file should therefore have permissions of `660` or more restrictive permissions.</t>
  </si>
  <si>
    <t>You should execute the command below.
```
chmod 660 /run/containerd/containerd.sock
```
This sets the file permissions of the Containerd socket file to `660`.</t>
  </si>
  <si>
    <t>Ensure that the Containerd socket file permissions are set to 660 or more restrictively.
One method to achieve the recommended state is to execute the following method(s):
You should execute the command below.
```
chmod 660 /run/containerd/containerd.sock
```
This sets the file permissions of the Containerd socket file to `660`.</t>
  </si>
  <si>
    <t>To close this finding, please provide a screenshot or evidence showing that the 'The Containerd socket file permissions are set to 660 or more restrictively.' with the agency's CAP.</t>
  </si>
  <si>
    <t>Docker-37</t>
  </si>
  <si>
    <t>Ensure that containers use only trusted base images</t>
  </si>
  <si>
    <t>You should ensure that container images you use are either written from scratch or are based on another established and trusted base image downloaded over a secure channel.</t>
  </si>
  <si>
    <t>You should review what Docker images are present on the host by executing the command below:
```
docker images
```
This command lists all the container images that are currently available for use on the Docker host. You should then review the origin of each image and review its contents in line with your organization's security policy.
You can use the command below to review the history of commits to the image.
```
docker history &lt;imageName&gt;
```</t>
  </si>
  <si>
    <t>The containers use only trusted base images.</t>
  </si>
  <si>
    <t>The containers does not use trusted base images.</t>
  </si>
  <si>
    <t>HSI30</t>
  </si>
  <si>
    <t>HSI30: System output is not secured in accordance with Publication 1075</t>
  </si>
  <si>
    <t>Official repositories contain Docker images curated and optimized by the Docker community or by their vendor. There is no guarantee that these images are safe and do not contain security vulnerabilities or malicious code. Caution should therefore be exercised when obtaining container images from Docker and third parties and running these images should be reviewed in line with organizational security policy.</t>
  </si>
  <si>
    <t>The following procedures are useful for establishing trust for a specific image.
- Configure and use Docker Content trust.
- View the history of each Docker image to evaluate its risk, dependent on the sensitivity of the application you wish to deploy using it.
- Scan Docker images for vulnerabilities at regular intervals.</t>
  </si>
  <si>
    <t>Ensure that containers use only trusted base images.
One method to achieve the recommended state is to execute the following method(s):
The following procedures are useful for establishing trust for a specific image.
- Configure and use Docker Content trust.
- View the history of each Docker image to evaluate its risk, dependent on the sensitivity of the application you wish to deploy using it.
- Scan Docker images for vulnerabilities at regular intervals.</t>
  </si>
  <si>
    <t>To close this finding, please provide a screenshot or evidence showing that the 'The containers use only trusted base images.' with the agency's CAP.</t>
  </si>
  <si>
    <t>Docker-27</t>
  </si>
  <si>
    <t>Ensure that the Docker socket file permissions are set to 660 or more restrictively</t>
  </si>
  <si>
    <t>You should verify that the Docker socket file has permissions of `660` or are configured more restrictively.</t>
  </si>
  <si>
    <t>You should execute the command below to verify that the Docker socket file has permissions of `660` or more restrictive permissions
```
stat -c %a /var/run/docker.sock
```</t>
  </si>
  <si>
    <t>The Docker socket file permissions are set to 660 or more restrictively.</t>
  </si>
  <si>
    <t>The Docker socket file permissions are not set to 660 or more restrictively.</t>
  </si>
  <si>
    <t>3.16</t>
  </si>
  <si>
    <t>Only `root` and the members of the `docker` group should be allowed to read and write to the default Docker Unix socket. The Docker socket file should therefore have permissions of `660` or more restrictive permissions.</t>
  </si>
  <si>
    <t>You should execute the command below.
```
chmod 660 /var/run/docker.sock
```
This sets the file permissions of the Docker socket file to `660`.</t>
  </si>
  <si>
    <t>Ensure that the Docker socket file permissions are set to 660 or more restrictively.
One method to achieve the recommended state is to execute the following method(s):
You should execute the command below.
```
chmod 660 /var/run/docker.sock
```
This sets the file permissions of the Docker socket file to `660`.</t>
  </si>
  <si>
    <t>To close this finding, please provide a screenshot or evidence showing that the 'The Docker socket file permissions are set to 660 or more restrictively.' with the agency's CAP.</t>
  </si>
  <si>
    <t>Docker-39</t>
  </si>
  <si>
    <t>RA-5</t>
  </si>
  <si>
    <t>Vulnerability Monitoring and Scanning</t>
  </si>
  <si>
    <t>Ensure images are scanned and rebuilt to include security patches</t>
  </si>
  <si>
    <t>Images should be scanned frequently for any vulnerabilities. You should rebuild all images to include these patches and then instantiate new containers from them.</t>
  </si>
  <si>
    <t>List all the running instances of containers by executing the command below:
```
docker ps --quiet 
```
For each container instance, use the package manager within the container (assuming there is one available) to check for the availability of security patches.
Alternatively, run image vulnerability assessment tools to scan all the images in your environment.</t>
  </si>
  <si>
    <t>Images are scanned and rebuilt to include security patches.</t>
  </si>
  <si>
    <t>Images are not scanned and rebuilt to include security patches.</t>
  </si>
  <si>
    <t>HCP5</t>
  </si>
  <si>
    <t>HCP5: Backup data is not adequately protected</t>
  </si>
  <si>
    <t>4.4</t>
  </si>
  <si>
    <t>Vulnerabilities are loopholes or bugs that can be exploited by hackers or malicious users, and security patches are updates to resolve these vulnerabilities. Image vulnerability scanning tools can be use to find vulnerabilities in images and then check for available patches to mitigate these. Patches update the system to a more recent code base which does not contain these problems, and being on a supported version of the code base is very important, as vendors do not tend to supply patches for older versions which have gone out of support. Security patches should be evaluated before applying and patching should be implemented in line with the organization's IT Security Policy.
Care should be taken with the results returned by vulnerability assessment tools, as some will simply return results based on software banners, and these may not be entirely accurate.</t>
  </si>
  <si>
    <t>Images should be re-built ensuring that the latest version of the base images are used, to keep the operating system patch level at an appropriate level. Once the images have been re-built, containers should be re-started making use of the updated images.</t>
  </si>
  <si>
    <t>Ensure images are scanned and rebuilt to include security patches.
One method to achieve the recommended state is to execute the following method(s):
Images should be re-built ensuring that the latest version of the base images are used, to keep the operating system patch level at an appropriate level. Once the images have been re-built, containers should be re-started making use of the updated images.</t>
  </si>
  <si>
    <t>To close this finding, please provide a screenshot or evidence showing that the 'Images are scanned and rebuilt to include security patches.' with the agency's CAP.</t>
  </si>
  <si>
    <t>Docker-25</t>
  </si>
  <si>
    <t>Ensure that the Docker server certificate key file permissions are set to 400</t>
  </si>
  <si>
    <t>You should verify that the Docker server certificate key file (the file that is passed along with the `--tlskey` parameter) has permissions of `400`.</t>
  </si>
  <si>
    <t>You should execute the command below to verify that the Docker server certificate key file has permissions of `400`:
```
stat -c %a &lt;path to Docker server certificate key file&gt;
```</t>
  </si>
  <si>
    <t>The Docker server certificate key file permissions are set to 400.</t>
  </si>
  <si>
    <t>The Docker server certificate key file permissions are not set to 400.</t>
  </si>
  <si>
    <t>3.14</t>
  </si>
  <si>
    <t>The Docker server certificate key file should be protected from any tampering or unneeded reads. It holds the private key for the Docker server certificate. It must therefore have permissions of `400` to ensure that the certificate key file is not modified.</t>
  </si>
  <si>
    <t>You should execute the following command:
```
chmod 400 &lt;path to Docker server certificate key file&gt;
```
This sets the Docker server certificate key file permissions to `400`.</t>
  </si>
  <si>
    <t>Ensure that the Docker server certificate key file permissions are set to 400.
One method to achieve the recommended state is to execute the following method(s):
You should execute the following command:
```
chmod 400 &lt;path to Docker server certificate key file&gt;
```
This sets the Docker server certificate key file permissions to `400`.</t>
  </si>
  <si>
    <t>To close this finding, please provide a screenshot or evidence showing that the 'The Docker server certificate key file permissions are set to 400.' with the agency's CAP.</t>
  </si>
  <si>
    <t>Docker-21</t>
  </si>
  <si>
    <t>Ensure that TLS CA certificate file permissions are set to 444 or more restrictively</t>
  </si>
  <si>
    <t>You should verify that the TLS CA certificate file (the file that is passed along with the `--tlscacert` parameter) has permissions of `444` or is set more restrictively.</t>
  </si>
  <si>
    <t>You should execute the command below to verify that the TLS CA certificate file has permissions of `444` or that these are more restrictively set:
```
stat -c %a &lt;path to TLS CA certificate file&gt;
```</t>
  </si>
  <si>
    <t>The TLS CA certificate file permissions are set to 444 or more restrictively.</t>
  </si>
  <si>
    <t>The TLS CA certificate file permissions are not set to 444 or more restrictively.</t>
  </si>
  <si>
    <t>3.10</t>
  </si>
  <si>
    <t>The TLS CA certificate file should be protected from any tampering. It is used to authenticate the Docker server based on a given CA certificate. It must therefore have permissions of `444`, or more restrictive permissions to ensure that the file cannot be modified by a less privileged user.</t>
  </si>
  <si>
    <t>You should execute the following command:
```
chmod 444 &lt;path to TLS CA certificate file&gt;
```
This sets the file permissions on the TLS CA file to `444`.</t>
  </si>
  <si>
    <t>Ensure that TLS CA certificate file permissions are set to 444 or more restrictively.
One method to achieve the recommended state is to execute the following method(s):
You should execute the following command:
```
chmod 444 &lt;path to TLS CA certificate file&gt;
```
This sets the file permissions on the TLS CA file to `444`.</t>
  </si>
  <si>
    <t>To close this finding, please provide a screenshot or evidence showing that the 'The TLS CA certificate file permissions are set to 444 or more restrictively.' with the agency's CAP.</t>
  </si>
  <si>
    <t>Docker-24</t>
  </si>
  <si>
    <t>Ensure that the Docker server certificate key file ownership is set to root:root</t>
  </si>
  <si>
    <t>You should verify that the Docker server certificate key file (the file that is passed along with the `--tlskey` parameter) is individually owned and group owned by `root`.</t>
  </si>
  <si>
    <t>You should execute the command below to verify that the Docker server certificate key file is individually owned and group owned by `root`:
```
stat -c %U:%G &lt;path to Docker server certificate key file&gt; | grep -v root:root
```
The command above should return no results.</t>
  </si>
  <si>
    <t>The Docker server certificate key file ownership is set to root:root.</t>
  </si>
  <si>
    <t>The Docker server certificate key file ownership is not set to root:root.</t>
  </si>
  <si>
    <t>3.13</t>
  </si>
  <si>
    <t>The Docker server certificate key file should be protected from any tampering or unneeded reads/writes. As it holds the private key for the Docker server certificate, it must be individually owned and group owned by `root` to ensure that it cannot be accessed by less privileged users.</t>
  </si>
  <si>
    <t>You should execute the following command:
```
chown root:root &lt;path to Docker server certificate key file&gt;
```
This sets the individual ownership and group ownership for the Docker server certificate key file to `root`.</t>
  </si>
  <si>
    <t>Ensure that the Docker server certificate key file ownership is set to root:root.
One method to achieve the recommended state is to execute the following method(s):
You should execute the following command:
```
chown root:root &lt;path to Docker server certificate key file&gt;
```
This sets the individual ownership and group ownership for the Docker server certificate key file to `root`.</t>
  </si>
  <si>
    <t>To close this finding, please provide a screenshot or evidence showing that the 'The Docker server certificate key file ownership is set to root:root.' with the agency's CAP.</t>
  </si>
  <si>
    <t>Docker-43</t>
  </si>
  <si>
    <t>Ensure secrets are not stored in Dockerfiles</t>
  </si>
  <si>
    <t>Do not store any secrets in Dockerfiles.</t>
  </si>
  <si>
    <t>Run the below command to get the list of images:
```
docker images
```
Run the below command for each image in the list above, and look for any secrets:
```
docker history &lt;IMAGE ID&gt; 
```
Alternatively, if you have access to Dockerfile for the image, verify that there are no secrets as described above.</t>
  </si>
  <si>
    <t>Secrets are not stored in Dockerfiles.</t>
  </si>
  <si>
    <t>Secrets are stored in Dockerfiles.</t>
  </si>
  <si>
    <t>HSC17: Denial of Service protection settings are not configured</t>
  </si>
  <si>
    <t>4.10</t>
  </si>
  <si>
    <t>Docker images are not opaque and contain information about the commands used to build them. As such secrets should not be included in Dockerfiles used to build images as they will be visible to any users of the image.</t>
  </si>
  <si>
    <t>A proper secrets management process will be required for Docker image building.</t>
  </si>
  <si>
    <t>Do not store any kind of secrets within Dockerfiles. Where secrets are required during the build process, make use of a secrets management tool, such as the buildkit builder included with Docker.</t>
  </si>
  <si>
    <t>Ensure secrets are not stored in Dockerfiles.
One method to achieve the recommended state is to execute the following method(s):
Do not store any kind of secrets within Dockerfiles. Where secrets are required during the build process, make use of a secrets management tool, such as the buildkit builder included with Docker.</t>
  </si>
  <si>
    <t>To close this finding, please provide a screenshot or evidence showing that the 'Secrets are not stored in Dockerfiles.' with the agency's CAP.</t>
  </si>
  <si>
    <t>Docker-20</t>
  </si>
  <si>
    <t>Ensure that TLS CA certificate file ownership is set to root:root</t>
  </si>
  <si>
    <t>You should verify that the TLS CA certificate file (the file that is passed along with the `--tlscacert` parameter) is individually owned and group owned by `root`.</t>
  </si>
  <si>
    <t>You should execute the command below to verify that the TLS CA certificate file is owned and group owned by `root`:
```
stat -c %U:%G &lt;path to TLS CA certificate file&gt; | grep -v root:root
```
The above command should return no results.</t>
  </si>
  <si>
    <t>The TLS CA certificate file ownership is set to root:root.</t>
  </si>
  <si>
    <t>The TLS CA certificate file ownership is not set to root:root.</t>
  </si>
  <si>
    <t>3.9</t>
  </si>
  <si>
    <t>The TLS CA certificate file should be protected from any tampering. It is used to authenticate the Docker server based on a given CA certificate. It must be therefore be individually owned and group owned by `root` to ensure that it cannot be modified by less privileged users.</t>
  </si>
  <si>
    <t>You should execute the following command:
```
chown root:root &lt;path to TLS CA certificate file&gt;
```
This sets the individual ownership and group ownership for the TLS CA certificate file to `root`.</t>
  </si>
  <si>
    <t>Ensure that TLS CA certificate file ownership is set to root:root.
One method to achieve the recommended state is to execute the following method(s):
You should execute the following command:
```
chown root:root &lt;path to TLS CA certificate file&gt;
```
This sets the individual ownership and group ownership for the TLS CA certificate file to `root`.</t>
  </si>
  <si>
    <t>To close this finding, please provide a screenshot or evidence showing that the 'The TLS CA certificate file ownership is set to root:root.' with the agency's CAP.</t>
  </si>
  <si>
    <t>Docker-26</t>
  </si>
  <si>
    <t>Ensure that the Docker socket file ownership is set to root:docker</t>
  </si>
  <si>
    <t>You should verify that the Docker socket file is owned by `root` and group owned by `docker`.</t>
  </si>
  <si>
    <t>You should execute the below command to verify that the Docker socket file is owned by `root` and group owned by `docker`:
```
stat -c %U:%G /var/run/docker.sock | grep -v root:docker
```
The command above should return no results.</t>
  </si>
  <si>
    <t>The Docker socket file ownership is set to root:docker.</t>
  </si>
  <si>
    <t>The Docker socket file ownership is not set to root:docker.</t>
  </si>
  <si>
    <t>3.15</t>
  </si>
  <si>
    <t>The Docker daemon runs as `root`. The default Unix socket therefore must be owned by `root`. If any other user or process owns this socket, it might be possible for that non-privileged user or process to interact with the Docker daemon. Additionally, in this case a non-privileged user or process might be able to interact with containers which is neither a secure nor desired behavior.
Additionally, the Docker installer creates a Unix group called `docker`. You can add users to this group, and in this case, those users would be able to read and write to the default Docker Unix socket. The membership of the `docker` group is tightly controlled by the system administrator. However, ff any other group owns this socket, then it might be possible for members of that group to interact with the Docker daemon. Such a group might not be as tightly controlled as the `docker` group. Again, this is not in line with good security practice.
For these reason, the default Docker Unix socket file should be owned by `root` and group owned by `docker` to maintain the integrity of the socket file.</t>
  </si>
  <si>
    <t>You should execute the following command:
```
chown root:docker /var/run/docker.sock
```
This sets the ownership to `root` and group ownership to `docker` for the default Docker socket file.</t>
  </si>
  <si>
    <t>Ensure that the Docker socket file ownership is set to root:docker.
One method to achieve the recommended state is to execute the following method(s):
You should execute the following command:
```
chown root:docker /var/run/docker.sock
```
This sets the ownership to `root` and group ownership to `docker` for the default Docker socket file.</t>
  </si>
  <si>
    <t>To close this finding, please provide a screenshot or evidence showing that the 'The Docker socket file ownership is set to root:docker.' with the agency's CAP.</t>
  </si>
  <si>
    <t>Docker-34</t>
  </si>
  <si>
    <t>Ensure that the Containerd socket file ownership is set to root:root</t>
  </si>
  <si>
    <t>You should verify that the Containerd socket file is owned by `root` and group owned by `root`.</t>
  </si>
  <si>
    <t>You should execute the below command to verify that the Containerd socket file is owned by `root` and group owned by `root`:
```
stat -c %U:%G /run/containerd/containerd.sock | grep -v root:root
```
The command above should return no results.</t>
  </si>
  <si>
    <t>The Containerd socket file ownership is set to root:root.</t>
  </si>
  <si>
    <t>The Containerd socket file ownership is not set to root:root.</t>
  </si>
  <si>
    <t>3.23</t>
  </si>
  <si>
    <t>Containerd is an underlying component used by Docker to create and manage containers. It provides a socket file similar to the Docker socket, which must be protected from unauthorized access. If any other user or process owns this socket, it might be possible for that non-privileged user or process to interact with the Containerd daemon. Additionally, in this case a non-privileged user or process might be able to interact with containers which is neither a secure nor desired behavior.
Unlike the Docker socket, there is usually no requirement for non-privileged users to connect to the socket, so the ownership should be root:root.</t>
  </si>
  <si>
    <t>You should execute the following command:
```
chown root:root /run/containerd/containerd.sock
```
This sets the ownership to `root` and group ownership to `root` for the default Containerd socket file.</t>
  </si>
  <si>
    <t>Ensure that the Containerd socket file ownership is set to root:root.
One method to achieve the recommended state is to execute the following method(s):
You should execute the following command:
```
chown root:root /run/containerd/containerd.sock
```
This sets the ownership to `root` and group ownership to `root` for the default Containerd socket file.</t>
  </si>
  <si>
    <t>To close this finding, please provide a screenshot or evidence showing that the 'The Containerd socket file ownership is set to root:root.' with the agency's CAP.</t>
  </si>
  <si>
    <t>Docker-19</t>
  </si>
  <si>
    <t>Ensure that registry certificate file permissions are set to 444 or more restrictively</t>
  </si>
  <si>
    <t>You should verify that all the registry certificate files (usually found under `/etc/docker/certs.d/&lt;registry-name&gt;` directory) have permissions of `444` or are set more restrictively.
Note that, by default, this directory might not exist if no registry certificate files are in place.</t>
  </si>
  <si>
    <t>You should execute the command below to verify that registry certificate files have permissions of `444` or are more restrictively set.
```
find /etc/docker/certs.d/ -type f -exec stat -c "%a %n" {} \;
```</t>
  </si>
  <si>
    <t>The registry certificate file permissions are set to 444 or more restrictively.</t>
  </si>
  <si>
    <t>The registry certificate file permissions are not set to 444 or more restrictively.</t>
  </si>
  <si>
    <t>3.8</t>
  </si>
  <si>
    <t>The `/etc/docker/certs.d/&lt;registry-name&gt;` directory contains Docker registry certificates. These certificate files must have permissions of `444`or more restrictive permissions in order to ensure that unprivileged users do not have full access to them..</t>
  </si>
  <si>
    <t>You should execute the following command:
```
find /etc/docker/certs.d/ -type f -exec chmod 0444 {} \; 
```
This would set the permissions for the registry certificate files to `444`.</t>
  </si>
  <si>
    <t>Ensure that registry certificate file permissions are set to 444 or more restrictively.
One method to achieve the recommended state is to execute the following method(s):
You should execute the following command:
```
find /etc/docker/certs.d/ -type f -exec chmod 0444 {} \; 
```
This would set the permissions for the registry certificate files to `444`.</t>
  </si>
  <si>
    <t>To close this finding, please provide a screenshot or evidence showing that the 'The registry certificate file permissions are set to 444 or more restrictively.' with the agency's CAP.</t>
  </si>
  <si>
    <t>Docker-48</t>
  </si>
  <si>
    <t>Ensure sshd is not run within containers</t>
  </si>
  <si>
    <t>The SSH daemon should not be running within the container. You should SSH into the Docker host, and use `docker exec` to enter a container.</t>
  </si>
  <si>
    <t>List all the running instances of containers by executing below command:
```
docker ps --quiet 
```
For each container instance, execute the below command:
```
docker exec &lt;CONTAINER ID&gt; ps -el
```
Ensure that there is no process for SSH server.</t>
  </si>
  <si>
    <t>The sshd is not run within containers.</t>
  </si>
  <si>
    <t>The sshd is run within containers.</t>
  </si>
  <si>
    <t>Running SSH within the container increases the complexity of security management by making it
- Difficult to manage access policies and security compliance for SSH server
- Difficult to manage keys and passwords across various containers
- Difficult to manage security upgrades for SSH server
It is possible to have shell access to a container without using SSH, the needlessly increasing the complexity of security management should be avoided.</t>
  </si>
  <si>
    <t>Uninstall the SSH daemon from the container and use and use `docker exec` to enter a container on the remote host.
```
docker exec --interactive --tty &lt;CONTAINER ID&gt; sh
```
OR
```
docker attach &lt;CONTAINER ID&gt;
```</t>
  </si>
  <si>
    <t>Ensure sshd is not run within containers.
One method to achieve the recommended state is to execute the following method(s):
Uninstall the SSH daemon from the container and use and use `docker exec` to enter a container on the remote host.
```
docker exec --interactive --tty &lt;CONTAINER ID&gt; sh
```
OR
```
docker attach &lt;CONTAINER ID&gt;
```</t>
  </si>
  <si>
    <t>To close this finding, please provide a screenshot or evidence showing that the 'The sshd is not run within containers.' with the agency's CAP.</t>
  </si>
  <si>
    <t>Docker-85</t>
  </si>
  <si>
    <t>Ensure that Docker's secret management commands are used for managing secrets in a swarm cluster</t>
  </si>
  <si>
    <t>You should use Docker's in-built secret management command for control of secrets.</t>
  </si>
  <si>
    <t>On a swarm manager node, you should run the command below and ensure `docker secret` management is used in your environment where this is in line with your IT security policy.
```
docker secret ls
```</t>
  </si>
  <si>
    <t>Docker's secret management commands are used for managing secrets in a swarm cluster</t>
  </si>
  <si>
    <t>Docker's secret management commands are not used for managing secrets in a swarm cluster</t>
  </si>
  <si>
    <t>HCM37</t>
  </si>
  <si>
    <t xml:space="preserve">hcm37: Configuration settings and benchmarks have not been defined </t>
  </si>
  <si>
    <t>7.4</t>
  </si>
  <si>
    <t>Docker has various commands for managing secrets in a swarm cluster.</t>
  </si>
  <si>
    <t>You should follow the `docker secret` documentation and use it to manage secrets effectively.</t>
  </si>
  <si>
    <t>Ensure that Docker's secret management commands are used for managing secrets in a swarm cluster.
One method to achieve the recommended state is to execute the following method(s):
You should follow the `docker secret` documentation and use it to manage secrets effectively.</t>
  </si>
  <si>
    <t>To close this finding, please provide a screenshot or evidence showing that the 'Docker's secret management commands are used for managing secrets in a swarm cluster' with the agency's CAP.</t>
  </si>
  <si>
    <t>Docker-40</t>
  </si>
  <si>
    <t>CM-2</t>
  </si>
  <si>
    <t>Baseline Configuration</t>
  </si>
  <si>
    <t>Ensure that HEALTHCHECK instructions have been added to container images</t>
  </si>
  <si>
    <t>You should add the `HEALTHCHECK` instruction to your Docker container images in order to ensure that health checks are executed against running containers.</t>
  </si>
  <si>
    <t>You should run the command below to ensure that Docker images have the appropriate `HEALTHCHECK` instruction configured.
```
docker inspect --format='{{ .Config.Healthcheck }}' &lt;IMAGE&gt;
```</t>
  </si>
  <si>
    <t>The HEALTHCHECK instructions have been added to container images.</t>
  </si>
  <si>
    <t>The HEALTHCHECK instructions have not been added to container images.</t>
  </si>
  <si>
    <t>4.6</t>
  </si>
  <si>
    <t>An important security control is that of availability. Adding the `HEALTHCHECK` instruction to your container image ensures that the Docker engine periodically checks the running container instances against that instruction to ensure that containers are still operational.
Based on the results of the health check, the Docker engine could terminate containers which are not responding correctly, and instantiate new ones.</t>
  </si>
  <si>
    <t>You should follow the Docker documentation and rebuild your container images to include the `HEALTHCHECK` instruction.</t>
  </si>
  <si>
    <t>Ensure that HEALTHCHECK instructions have been added to container images.
One method to achieve the recommended state is to execute the following method(s):
You should follow the Docker documentation and rebuild your container images to include the `HEALTHCHECK` instruction.</t>
  </si>
  <si>
    <t>To close this finding, please provide a screenshot or evidence showing that the 'The HEALTHCHECK instructions have been added to container images.' with the agency's CAP.</t>
  </si>
  <si>
    <t>Docker-86</t>
  </si>
  <si>
    <t>Ensure that management plane traffic is separated from data plane traffic</t>
  </si>
  <si>
    <t>You should separate management plane traffic from data plane traffic.</t>
  </si>
  <si>
    <t>You should run the command below on each swarm node and ensure that the management plane address is different from the data plane address.
```
docker node inspect --format '{{ .Status.Addr }}' self
```</t>
  </si>
  <si>
    <t>Management plane traffic is separated from data plane traffic</t>
  </si>
  <si>
    <t>Management plane traffic is not separated from data plane traffic</t>
  </si>
  <si>
    <t>HSC28</t>
  </si>
  <si>
    <t>HSC28: The network is not properly segmented</t>
  </si>
  <si>
    <t>7.9</t>
  </si>
  <si>
    <t>Separating management plane traffic from data plane traffic ensures that these types of traffic are segregated from each other. These traffic flows can then be individually monitored and tied to different traffic control policies and monitoring. This also ensures that the management plane is always reachable even if there is a great deal of traffic on the data plane.</t>
  </si>
  <si>
    <t>This requires two network interfaces per node.</t>
  </si>
  <si>
    <t>You should initialize the swarm with dedicated interfaces for management and data planes respectively. 
For example,
```
docker swarm init --advertise-addr=192.168.0.1 --data-path-addr=17.1.0.3
```</t>
  </si>
  <si>
    <t>Ensure that management plane traffic is separated from data plane traffic.
One method to achieve the recommended state is to execute the following method(s):
You should initialize the swarm with dedicated interfaces for management and data planes respectively. 
For example,
```
docker swarm init --advertise-addr=192.168.0.1 --data-path-addr=17.1.0.3
```</t>
  </si>
  <si>
    <t>To close this finding, please provide a screenshot or evidence showing that the 'Management plane traffic is separated from data plane traffic' with the agency's CAP.</t>
  </si>
  <si>
    <t>Docker-87</t>
  </si>
  <si>
    <t>Ensure that image sprawl is avoided</t>
  </si>
  <si>
    <t>You should not keep a large number of container images on the same host. Use only tagged images as appropriate.</t>
  </si>
  <si>
    <t>**Step 1** Make a list of all image IDs that are currently instantiated by executing the command below:
```
docker images --quiet | xargs docker inspect --format '{{ .Id }}: Image={{ .Config.Image }}'
```
**Step 2**: List all the images present on the system by executing the command below:
```
docker images
```
**Step 3**: Compare the list of image IDs from Step 1 and Step 2 and look for images that are currently not in use. If any unused or old images are found, discuss with the system administrator the need to keep such images on the system. If images are no longer needed they should be deleted.</t>
  </si>
  <si>
    <t>Image sprawl is avoided</t>
  </si>
  <si>
    <t>Image sprawl is not avoided</t>
  </si>
  <si>
    <t>6</t>
  </si>
  <si>
    <t>6.1</t>
  </si>
  <si>
    <t>Tagged images are useful if you need to fall back from the "latest" version to a specific version of an image in production. Images with unused or old tags may contain vulnerabilities that might be exploited if instantiated.</t>
  </si>
  <si>
    <t>`docker system prune -a` removes all exited containers as well as all images and volumes that are not referenced by running containers.
If any images are removed, this would result in needing to reload the images to the host.</t>
  </si>
  <si>
    <t>You should keep only the images that you actually need and establish a workflow to remove old or stale images from the host. Additionally, you should use features such as pull-by-digest to get specific images from the registry.
You can follow the steps below to find unused images on the system so they can be deleted.
**Step 1** Make a list of all image IDs that are currently instantiated by executing the command below:
```
docker images --quiet | xargs docker inspect --format '{{ .Id }}: Image={{ .Config.Image }}'
```
**Step 2**: List all the images present on the system by executing the command below:
```
docker images
```
**Step 3**: Compare the list of image IDs created from Step 1 and Step 2 to find out images which are currently not being instantiated.
**Step 4**: Decide if you want to keep the images that are not currently in use. If they are not needed, delete them by executing the following command:
```
docker rmi &lt;IMAGE ID&gt;
```
Alternatively, the `docker system prune` command can be used to remove dangling images which are not tagged or, if necessary, all images that are not currently used by a running container when used with the `-a` option.</t>
  </si>
  <si>
    <t>Ensure that image sprawl is avoided.
One method to achieve the recommended state is to execute the following method(s):
You should keep only the images that you actually need and establish a workflow to remove old or stale images from the host. Additionally, you should use features such as pull-by-digest to get specific images from the registry.
You can follow the steps below to find unused images on the system so they can be deleted.
**Step 1** Make a list of all image IDs that are currently instantiated by executing the command below:
```
docker images --quiet | xargs docker inspect --format '{{ .Id }}: Image={{ .Config.Image }}'
```
**Step 2**: List all the images present on the system by executing the command below:
```
docker images
```
**Step 3**: Compare the list of image IDs created from Step 1 and Step 2 to find out images which are currently not being instantiated.
**Step 4**: Decide if you want to keep the images that are not currently in use. If they are not needed, delete them by executing the following command:
```
docker rmi &lt;IMAGE ID&gt;
```
Alternatively, the `docker system prune` command can be used to remove dangling images which are not tagged or, if necessary, all images that are not currently used by a running container when used with the `-a` option.</t>
  </si>
  <si>
    <t>To close this finding, please provide a screenshot or evidence showing that the 'Image sprawl is avoided' with the agency's CAP.</t>
  </si>
  <si>
    <t>Docker-53</t>
  </si>
  <si>
    <t>SC-4</t>
  </si>
  <si>
    <t>Information in Shared System Resources</t>
  </si>
  <si>
    <t>Ensure that CPU priority is set appropriately on containers</t>
  </si>
  <si>
    <t>By default, all containers on a Docker host share resources equally. By using the resource management capabilities of the Docker host you can control the host CPU resources that a container may consume.</t>
  </si>
  <si>
    <t>You should run the following command.
```
docker ps --quiet --all | xargs docker inspect --format '{{ .Id }}: CpuShares={{ .HostConfig.CpuShares }}'
```
If the above command returns `0` or `1024`, it means that CPU shares are not in place. If it returns a non-zero value other than `1024`, it means that they are in place.</t>
  </si>
  <si>
    <t>CPU priority is set appropriately on containers.</t>
  </si>
  <si>
    <t>CPU priority is not set appropriately on containers.</t>
  </si>
  <si>
    <t>5.12</t>
  </si>
  <si>
    <t>By default, CPU time is divided between containers equally. If you wish to control available CPU resources amongst container instances, you can use the CPU sharing feature. CPU sharing allows you to prioritize one container over others and prevents lower priority containers from absorbing CPU resources which may be required by other processes. This ensures that high priority containers are able to claim the CPU runtime they require.</t>
  </si>
  <si>
    <t>If you do not correctly assign CPU thresholds, the container process may run out of resources and become unresponsive. If CPU resources on the host are not constrainted, CPU shares do not place any restrictions on individual resources.</t>
  </si>
  <si>
    <t>You should manage the CPU runtime between your containers dependent on their priority within your organization. To do so start the container using the `--cpu-shares` argument. 
For example, you could run a container as below:
```
docker run -d --cpu-shares 512 centos sleep 1000
```
In the example above, the container is started with CPU shares of 50% of what other containers use. So if the other container has CPU shares of 80%, this container will have CPU shares of 40%.
Every new container will have `1024` shares of CPU by default. However, this value is shown as `0` if you run the command mentioned in the audit section.
If you set one container’s CPU shares to `512` it will receive half of the CPU time compared to the other containers. So if you take `1024` as 100% you can then derive the number that you should set for respective CPU shares. For example, use `512` if you want to set it to 50% and `256` if you want to set it 25%.
You can also view the current CPU shares in the file `/sys/fs/cgroup/cpu/docker/&lt;CONTAINER ID&gt;/cpu.shares`.</t>
  </si>
  <si>
    <t>Ensure that CPU priority is set appropriately on containers.
One method to achieve the recommended state is to execute the following method(s):
You should manage the CPU runtime between your containers dependent on their priority within your organization. To do so start the container using the `--cpu-shares` argument. 
For example, you could run a container as below:
```
docker run -d --cpu-shares 512 centos sleep 1000
```
In the example above, the container is started with CPU shares of 50% of what other containers use. So if the other container has CPU shares of 80%, this container will have CPU shares of 40%.
Every new container will have `1024` shares of CPU by default. However, this value is shown as `0` if you run the command mentioned in the audit section.
If you set one container’s CPU shares to `512` it will receive half of the CPU time compared to the other containers. So if you take `1024` as 100% you can then derive the number that you should set for respective CPU shares. For example, use `512` if you want to set it to 50% and `256` if you want to set it 25%.
You can also view the current CPU shares in the file `/sys/fs/cgroup/cpu/docker/&lt;CONTAINER ID&gt;/cpu.shares`.</t>
  </si>
  <si>
    <t>To close this finding, please provide a screenshot or evidence showing that the 'CPU priority is set appropriately on containers.' with the agency's CAP.</t>
  </si>
  <si>
    <t>Docker-88</t>
  </si>
  <si>
    <t>Ensure that the version of Docker is up to date</t>
  </si>
  <si>
    <t>Frequent releases for Docker are issued which address security vulnerabilities, resolve product bugs and bring in new functionality. You should keep a tab on these product updates and upgrade as frequently as possible in line with the general IT security policy of your organization.</t>
  </si>
  <si>
    <t>You should execute the command below in order to verify that the Docker version is up to date in line with the requirements of the application you are running. It should be noted that it is not a security requirement to be at the most up to date version, provided the version you are using does not contain any critical or high security vulnerabilities.
```
docker version
```</t>
  </si>
  <si>
    <t>The version of Docker is up to date</t>
  </si>
  <si>
    <t>The version of Docker is not up to date</t>
  </si>
  <si>
    <t>HSI2
HSI27</t>
  </si>
  <si>
    <t xml:space="preserve">HSI2: System patch level is insufficient
HSI27: Critical security patches have not been applied </t>
  </si>
  <si>
    <t>By staying up to date on Docker updates, vulnerabilities in the software can be mitigated. An experienced attacker may be able to exploit known vulnerabilities resulting in them being able to attain inappropriate access or to elevate their privileges. If you do not ensure that Docker is running at the most current release consistent with the requirements of of your application, you may introduce unwanted behaviour and it is therefore important to ensure that you monitor software versions and upgrade in a timely fashion.</t>
  </si>
  <si>
    <t>You should perform a risk assessment regarding Docker version updates and review how they may impact your operations. You should be aware that third-party products that use Docker may require older major versions of Docker to be supported, and this should be reviewed in line with the general IT security policy of your organization, particularly where security vulnerabilities in older versions have been publicly disclosed.</t>
  </si>
  <si>
    <t>You should monitor versions of Docker releases and make sure your software is updated as required.</t>
  </si>
  <si>
    <t>Ensure that the version of Docker is up to date.
One method to achieve the recommended state is to execute the following method(s):
You should monitor versions of Docker releases and make sure your software is updated as required.</t>
  </si>
  <si>
    <t>To close this finding, please provide a screenshot or evidence showing that the 'The version of Docker is up to date' with the agency's CAP.</t>
  </si>
  <si>
    <t>Docker-59</t>
  </si>
  <si>
    <t>Ensure that host devices are not directly exposed to containers</t>
  </si>
  <si>
    <t>Host devices can be directly exposed to containers at runtime. Do not directly expose host devices to containers, especially to containers that are not trusted.</t>
  </si>
  <si>
    <t>You should use the command below:
```
docker ps --quiet --all | xargs docker inspect --format '{{ .Id }}: Devices={{ .HostConfig.Devices }}'
```
The above command would list out each device with below information:
- `CgroupPermissions` - For example, `rwm`
- `PathInContainer` - Device path within the container
- `PathOnHost` - Device path on the host
You should verify that the host device is needed to be accessed from within the container and that the permissions required are correctly set. If the above command returns [], then the container does not have access to host devices and is configured in line with good security practice.</t>
  </si>
  <si>
    <t>The host devices are not directly exposed to containers.</t>
  </si>
  <si>
    <t>The host devices are directly exposed to containers.</t>
  </si>
  <si>
    <t>5.18</t>
  </si>
  <si>
    <t>The `--device` option exposes host devices to containers and as a result of this, containers can directly access these devices. The the container would not need to run in `privileged` mode to access and manipulate them, as by default, the container is granted this type of access. Additionally, it would possible for containers to remove block devices from the host. You therefore should not expose host devices to containers directly.
If for some reason you wish to expose the host device to a container you should consider which sharing permissions you wish to use on a case by case base as appropriate to your organization:
- r - read only
- w - writable
- m - mknod allowed</t>
  </si>
  <si>
    <t>You would not be able to use host devices directly within containers.</t>
  </si>
  <si>
    <t>You should not directly expose host devices to containers. If you do need to expose host devices to containers, you should use granular permissions as appropriate to your organization:
For example, do not start a container using the command below:
```
docker run --interactive --tty --device=/dev/tty0:/dev/tty0:rwm --device=/dev/temp_sda:/dev/temp_sda:rwm centos bash
```
You should only share the host device using appropriate permissions:
```
docker run --interactive --tty --device=/dev/tty0:/dev/tty0:rw --device=/dev/temp_sda:/dev/temp_sda:r centos bash
```</t>
  </si>
  <si>
    <t>Ensure that host devices are not directly exposed to containers.
One method to achieve the recommended state is to execute the following method(s):
You should not directly expose host devices to containers. If you do need to expose host devices to containers, you should use granular permissions as appropriate to your organization:
For example, do not start a container using the command below:
```
docker run --interactive --tty --device=/dev/tty0:/dev/tty0:rwm --device=/dev/temp_sda:/dev/temp_sda:rwm centos bash
```
You should only share the host device using appropriate permissions:
```
docker run --interactive --tty --device=/dev/tty0:/dev/tty0:rw --device=/dev/temp_sda:/dev/temp_sda:r centos bash
```</t>
  </si>
  <si>
    <t>To close this finding, please provide a screenshot or evidence showing that the 'The host devices are not directly exposed to containers.' with the agency's CAP.</t>
  </si>
  <si>
    <t>Docker-56</t>
  </si>
  <si>
    <t>Ensure that the 'on-failure' container restart policy is set to '5'</t>
  </si>
  <si>
    <t>By using the `--restart` flag in the `docker run` command you can specify a restart policy for how a container should or should not be restarted on exit. You should choose the `on-failure` restart policy and limit the restart attempts to `5`.</t>
  </si>
  <si>
    <t>You should use the command below
```
docker ps --quiet --all | xargs docker inspect --format '{{ .Id }}: RestartPolicyName={{ .HostConfig.RestartPolicy.Name }} MaximumRetryCount={{ .HostConfig.RestartPolicy.MaximumRetryCount }}'
```
If this command returns `RestartPolicyName=always`, then the system is not configured optimally.
If the above command returns `RestartPolicyName=no` or just `RestartPolicyName=`, then restart policies are not being used and the container would never be restarted automatically. Whilst this may be a secure option, it is not the best option from a usability standpoint.
If the above command returns `RestartPolicyName=on-failure`, then verify that the number of restart attempts is set to `5` or less by looking at `MaximumRetryCount`.</t>
  </si>
  <si>
    <t>The on-failure container restart policy is set to 5.</t>
  </si>
  <si>
    <t>The on-failure container restart policy is not set to 5.</t>
  </si>
  <si>
    <t>5.15</t>
  </si>
  <si>
    <t>If you indefinitely keep trying to start the container, it could possibly lead to a denial of service on the host. It could be an easy way to do a distributed denial of service attack especially if you have many containers on the same host. Additionally, ignoring the exit status of the container and always attempting to restart the container, leads to non-investigation of the root cause behind containers getting terminated. If a container gets terminated, you should investigate on the reason behind it instead of just attempting to restart it indefinitely. You should use the `on-failure` restart policy to limit the number of container restarts to a maximum of `5` attempts.</t>
  </si>
  <si>
    <t>If this option is set, a container will only attempt to restart itself 5 times.</t>
  </si>
  <si>
    <t>If you wish a container to be automatically restarted, a sample command is as below:
```
docker run --detach --restart=on-failure:5 nginx
```</t>
  </si>
  <si>
    <t>Ensure that the 'on-failure' container restart policy is set to '5'.
One method to achieve the recommended state is to execute the following method(s):
If you wish a container to be automatically restarted, a sample command is as below:
```
docker run --detach --restart=on-failure:5 nginx
```</t>
  </si>
  <si>
    <t>To close this finding, please provide a screenshot or evidence showing that the 'The on-failure container restart policy is set to 5.' with the agency's CAP.</t>
  </si>
  <si>
    <t>Docker-38</t>
  </si>
  <si>
    <t>Ensure that unnecessary packages are not installed in the container</t>
  </si>
  <si>
    <t>Containers should have as small a footprint as possible, and should not contain unnecessary software packages which could increase their attack surface.</t>
  </si>
  <si>
    <t>List all the running instances of containers by executing the command below:
```
docker ps --quiet
```
For each container instance, execute the relevant command for listing all installed packages, e.g.:
```
docker exec $INSTANCE_ID rpm -qa
```
The command above lists the packages installed. You should review the list and ensure that everything installed is actually required.</t>
  </si>
  <si>
    <t>All unnecessary packages are not installed in the container.</t>
  </si>
  <si>
    <t>All unnecessary packages are installed in the container.</t>
  </si>
  <si>
    <t>Unnecessary software should not be installed into containers, as doing so increases their attack surface. Only packages strictly necessary for the correct operation of the application being deployed should be installed.</t>
  </si>
  <si>
    <t>You should not install anything within the container that is not required. 
You should consider using a minimal base image rather than the standard Centos, Debian, or Red Hat images if you can. Some of the options available include BusyBox and Alpine.
Not only can this trim your image size considerably, but there would also be fewer pieces of software which could contain vectors for attack.</t>
  </si>
  <si>
    <t>Ensure that unnecessary packages are not installed in the container.
One method to achieve the recommended state is to execute the following method(s):
You should not install anything within the container that is not required. 
You should consider using a minimal base image rather than the standard Centos, Debian, or Red Hat images if you can. Some of the options available include BusyBox and Alpine.
Not only can this trim your image size considerably, but there would also be fewer pieces of software which could contain vectors for attack.</t>
  </si>
  <si>
    <t>To close this finding, please provide a screenshot or evidence showing that the 'All unnecessary packages are not installed in the container.' with the agency's CAP.</t>
  </si>
  <si>
    <t>Docker-49</t>
  </si>
  <si>
    <t>Ensure privileged ports are not mapped within containers</t>
  </si>
  <si>
    <t>The TCP/IP port numbers below `1024 `are considered privileged ports. Normal users and processes are not allowed to use them for various security reasons. Docker does, however allow a container port to be mapped to a privileged port.</t>
  </si>
  <si>
    <t>You can list all running containers instances and their port mappings by executing the command below:
```
docker ps --quiet | xargs docker inspect --format '{{ .Id }}: Ports={{ .NetworkSettings.Ports }}'
```
You should then review the list and ensure that container ports are not mapped to host port numbers below `1024`.</t>
  </si>
  <si>
    <t>Privileged ports are not mapped within containers.</t>
  </si>
  <si>
    <t>Privileged ports are mapped within containers.</t>
  </si>
  <si>
    <t>5.8</t>
  </si>
  <si>
    <t>By default, if the user does not specifically declare a container port to host port mapping, Docker automatically and correctly maps the container port to one available in the `49153-65535` range on the host. Docker does, however, allow a container port to be mapped to a privileged port on the host if the user explicitly declares it. This is because containers are executed with `NET_BIND_SERVICE` Linux kernel capability which does not restrict privileged port mapping. The privileged ports receive and transmit various pieces of data which are security sensitive and allowing containers to use them is not in line with good security practice.</t>
  </si>
  <si>
    <t>You should not map container ports to privileged host ports when starting a container. You should also, ensure that there is no such container to host privileged port mapping declarations in the Dockerfile.</t>
  </si>
  <si>
    <t>Ensure privileged ports are not mapped within containers.
One method to achieve the recommended state is to execute the following method(s):
You should not map container ports to privileged host ports when starting a container. You should also, ensure that there is no such container to host privileged port mapping declarations in the Dockerfile.</t>
  </si>
  <si>
    <t>To close this finding, please provide a screenshot or evidence showing that the 'Privileged ports are not mapped within containers.' with the agency's CAP.</t>
  </si>
  <si>
    <t>Docker-47</t>
  </si>
  <si>
    <t>Ensure sensitive host system directories are not mounted on containers</t>
  </si>
  <si>
    <t>You should not allow sensitive host system directories such as those listed below to be mounted as container volumes, especially in read-write mode. 
```
/
/boot
/dev
/etc
/lib
/lib64
/proc
/sys
/usr
```</t>
  </si>
  <si>
    <t>You should run the following command:
```
docker ps --quiet --all | xargs docker inspect --format '{{ .Id }}: Volumes={{ .Mounts }}'
```
This command returns a list of currently mapped directories and indicates whether they are mounted in read-write mode for each container instance.</t>
  </si>
  <si>
    <t>Sensitive host system directories are not mounted on containers.</t>
  </si>
  <si>
    <t>Sensitive host system directories are mounted on containers.</t>
  </si>
  <si>
    <t>5.6</t>
  </si>
  <si>
    <t>If sensitive directories are mounted in read-write mode, it could be possible to make changes to files within them. This has obvious security implications and should be avoided.</t>
  </si>
  <si>
    <t>You should not mount directories which are security sensitive on the host within containers, especially in read-write mode.</t>
  </si>
  <si>
    <t>Ensure sensitive host system directories are not mounted on containers.
One method to achieve the recommended state is to execute the following method(s):
You should not mount directories which are security sensitive on the host within containers, especially in read-write mode.</t>
  </si>
  <si>
    <t>To close this finding, please provide a screenshot or evidence showing that the 'Sensitive host system directories are not mounted on containers.' with the agency's CAP.</t>
  </si>
  <si>
    <t>Docker-11</t>
  </si>
  <si>
    <t>Ensure that experimental features are not implemented in production</t>
  </si>
  <si>
    <t>Experimental features should not be enabled in production.</t>
  </si>
  <si>
    <t>You should run the command below and ensure that the `Experimental` property is set to `false` in the Server section.
```
docker version --format '{{ .Server.Experimental }}'
```</t>
  </si>
  <si>
    <t>The Experimental property is set to false in the Server section.</t>
  </si>
  <si>
    <t>The Experimental property is not set to false in the Server section.</t>
  </si>
  <si>
    <t>2.18</t>
  </si>
  <si>
    <t>"Experimental" is currently a runtime Docker daemon flag rather than being a feature of a separate build. Passing `--experimental` as a runtime flag to the docker daemon activates experimental features. Whilst "Experimental" is considered a stable release, it has a number of features which may not have been fully tested and do not guarantee API stability.</t>
  </si>
  <si>
    <t>You should not pass `--experimental` as a runtime parameter to the Docker daemon on production systems.</t>
  </si>
  <si>
    <t>Ensure that experimental features are not implemented in production.
One method to achieve the recommended state is to execute the following method(s):
You should not pass `--experimental` as a runtime parameter to the Docker daemon on production systems.</t>
  </si>
  <si>
    <t>To close this finding, please provide a screenshot or evidence showing that the 'The Experimental property is set to false in the Server section.' with the agency's CAP.</t>
  </si>
  <si>
    <t>Docker-61</t>
  </si>
  <si>
    <t>Ensure mount propagation mode is not set to shared</t>
  </si>
  <si>
    <t>Mount propagation mode allows mounting volumes in shared, slave or private mode on a container. Do not use shared mount propagation mode unless explicitly needed.</t>
  </si>
  <si>
    <t>```
docker ps --quiet --all | xargs docker inspect --format '{{ .Id }}: Propagation={{range $mnt := .Mounts}} {{json $mnt.Propagation}} {{end}}'
```
The above command returns the propagation mode for mounted volumes. The propagation mode should not be set to `shared` unless needed. The above command might throw errors if there are no mounts. In that case, this recommendation is not applicable.</t>
  </si>
  <si>
    <t>The mount propagation mode is not set to shared.</t>
  </si>
  <si>
    <t>The mount propagation mode is set to shared.</t>
  </si>
  <si>
    <t>5.20</t>
  </si>
  <si>
    <t>A shared mount is replicated at all mounts and changes made at any mount point are propagated to all other mount points. 
Mounting a volume in shared mode does not restrict any other container from mounting and making changes to that volume. 
As this is likely not a desirable option from a security standpoint, this feature should not be used unless explicitly required.</t>
  </si>
  <si>
    <t>Do not mount volumes in shared mode propagation.
For example, do not start a container as below:
```
docker run &lt;Run arguments&gt; --volume=/hostPath:/containerPath:shared &lt;Container Image Name or ID&gt; &lt;Command&gt; 
```</t>
  </si>
  <si>
    <t>Ensure mount propagation mode is not set to shared.
One method to achieve the recommended state is to execute the following method(s):
Do not mount volumes in shared mode propagation.
For example, do not start a container as below:
```
docker run &lt;Run arguments&gt; --volume=/hostPath:/containerPath:shared &lt;Container Image Name or ID&gt; &lt;Command&gt; 
```</t>
  </si>
  <si>
    <t>To close this finding, please provide a screenshot or evidence showing that the 'The mount propagation mode is not set to shared.' with the agency's CAP.</t>
  </si>
  <si>
    <t>Docker-51</t>
  </si>
  <si>
    <t>Ensure that the host's network namespace is not shared</t>
  </si>
  <si>
    <t>When the networking mode on a container is set to `--net=host`, the container is not placed inside a separate network stack. Effectively, applying this option instructs Docker to not containerize the container's networking. The consequence of this is that the container lives "outside" in the main Docker host and has full access to its network interfaces.</t>
  </si>
  <si>
    <t>You should use the command below:
```
docker ps --quiet --all | xargs docker inspect --format '{{ .Id }}: NetworkMode={{ .HostConfig.NetworkMode }}'
```
If this returns `NetworkMode=host`, it means that the `--net=host` option was passed when the container was started.</t>
  </si>
  <si>
    <t>The hosts network namespace is not shared.</t>
  </si>
  <si>
    <t>The hosts network namespace is shared.</t>
  </si>
  <si>
    <t>5.10</t>
  </si>
  <si>
    <t>Selecting this option is potentially dangerous. It allows the container process to open reserved low numbered ports in the way that any other `root` process can. It also allows the container to access network services such as D-bus on the Docker host. A container process could potentially carry out undesired actions, such as shutting down the Docker host. This option should not be used unless there is a very specific reason for enabling it.</t>
  </si>
  <si>
    <t>You should not pass the `--net=host` option when starting any container.</t>
  </si>
  <si>
    <t>Ensure that the host's network namespace is not shared.
One method to achieve the recommended state is to execute the following method(s):
You should not pass the `--net=host` option when starting any container.</t>
  </si>
  <si>
    <t>To close this finding, please provide a screenshot or evidence showing that the 'The hosts network namespace is not shared.' with the agency's CAP.</t>
  </si>
  <si>
    <t>Docker-63</t>
  </si>
  <si>
    <t>Ensure the default seccomp profile is not Disabled</t>
  </si>
  <si>
    <t>Seccomp filtering provides a means for a process to specify a filter for incoming system calls. The default Docker seccomp profile works on a whitelist basis and allows for a large number of common system calls, whilst blocking all others. This filtering should not be disabled unless it causes a problem with your container application usage.</t>
  </si>
  <si>
    <t>You should run the following command:
```
docker ps --quiet --all | xargs docker inspect --format '{{ .Id }}: SecurityOpt={{ .HostConfig.SecurityOpt }}' 
```
This should return either `&lt;no value&gt;` or your modified seccomp profile. If it returns `[seccomp:unconfined]`, the container is running without any seccomp profiles and is therefore not configured in line with good security practice.</t>
  </si>
  <si>
    <t>The default seccomp profile is not disabled.</t>
  </si>
  <si>
    <t>The default seccomp profile is disabled.</t>
  </si>
  <si>
    <t>5.22</t>
  </si>
  <si>
    <t>A large number of system calls are exposed to every userland process with many of them going unused for the entire lifetime of the process. Most of applications do not need all these system calls and would therefore benefit from having a reduced set of available system calls. Having a reduced set of system calls reduces the total kernel surface exposed to the application and thus improvises application security.</t>
  </si>
  <si>
    <t>With Docker 1.10 and greater, the default seccomp profile blocks syscalls, regardless of `--cap-add` passed to the container. You should create your own custom seccomp profile in such cases. You may also disable the default seccomp profile by passing `--security-opt=seccomp:unconfined` on `docker run`.</t>
  </si>
  <si>
    <t>By default, seccomp profiles are enabled. You do not need to do anything unless you want to modify and use a modified seccomp profile.</t>
  </si>
  <si>
    <t>Ensure the default seccomp profile is not Disabled.
One method to achieve the recommended state is to execute the following method(s):
By default, seccomp profiles are enabled. You do not need to do anything unless you want to modify and use a modified seccomp profile.</t>
  </si>
  <si>
    <t>To close this finding, please provide a screenshot or evidence showing that the 'The default seccomp profile is not disabled.' with the agency's CAP.</t>
  </si>
  <si>
    <t>Docker-46</t>
  </si>
  <si>
    <t>Ensure that privileged containers are not used</t>
  </si>
  <si>
    <t>Using the `--privileged` flag provides all Linux kernel capabilities to the container to which it is applied and therefore overwrites the `--cap-add` and `--cap-drop` flags. For this reason you should ensure that it is not used.</t>
  </si>
  <si>
    <t>You should run the command below:
```
docker ps --quiet --all | xargs docker inspect --format '{{ .Id }}: Privileged={{ .HostConfig.Privileged }}'
```
The above command should return `Privileged=false` for each container instance.</t>
  </si>
  <si>
    <t>Privileged containers are not used.</t>
  </si>
  <si>
    <t>Privileged containers are used.</t>
  </si>
  <si>
    <t>5.5</t>
  </si>
  <si>
    <t>The `--privileged` flag provides all capabilities to the container to which it is applied, and also lifts all the limitations enforced by the device cgroup controller. As a consequence this the container has most of the rights of the underlying host. This flag only exists to allow for specific use cases (for example running Docker within Docker) and should not generally be used.</t>
  </si>
  <si>
    <t>If you start a container without the `--privileged` flag, it will not have excessive default capabilities.</t>
  </si>
  <si>
    <t>You should not run containers with the `--privileged` flag.
For example, do not start a container using the command below:
```
docker run --interactive --tty --privileged centos /bin/bash
```</t>
  </si>
  <si>
    <t>Ensure that privileged containers are not used.
One method to achieve the recommended state is to execute the following method(s):
You should not run containers with the `--privileged` flag.
For example, do not start a container using the command below:
```
docker run --interactive --tty --privileged centos /bin/bash
```</t>
  </si>
  <si>
    <t>To close this finding, please provide a screenshot or evidence showing that the 'Privileged containers are not used.' with the agency's CAP.</t>
  </si>
  <si>
    <t>Docker-69</t>
  </si>
  <si>
    <t>Ensure that the host's user namespaces are not shared</t>
  </si>
  <si>
    <t>You should not share the host's user namespaces with containers running on it.</t>
  </si>
  <si>
    <t>You should run the command below and ensure that it does not return any value for `UsernsMode`. If it returns a value of `host`, it means that the host user namespace is shared with its containers.
```
docker ps --quiet --all | xargs docker inspect --format '{{ .Id }}: UsernsMode={{ .HostConfig.UsernsMode }}'
```</t>
  </si>
  <si>
    <t>The hosts user namespaces are not shared.</t>
  </si>
  <si>
    <t>The hosts user namespaces are shared.</t>
  </si>
  <si>
    <t>5.31</t>
  </si>
  <si>
    <t>User namespaces ensure that a root process inside the container will be mapped to a non-root process outside the container. Sharing the user namespaces of the host with the container does not therefore isolate users on the host from users in the containers.</t>
  </si>
  <si>
    <t>You should not share user namespaces between host and containers.
For example, you should not run the command below:
```
docker run --rm -it --userns=host ubuntu bash
```</t>
  </si>
  <si>
    <t>Ensure that the host's user namespaces are not shared.
One method to achieve the recommended state is to execute the following method(s):
You should not share user namespaces between host and containers.
For example, you should not run the command below:
```
docker run --rm -it --userns=host ubuntu bash
```</t>
  </si>
  <si>
    <t>To close this finding, please provide a screenshot or evidence showing that the 'The hosts user namespaces are not shared.' with the agency's CAP.</t>
  </si>
  <si>
    <t>Docker-58</t>
  </si>
  <si>
    <t>Ensure that the host's IPC namespace is not shared</t>
  </si>
  <si>
    <t>IPC (POSIX/SysV IPC) namespace provides separation of named shared memory segments, semaphores and message queues. The IPC namespace on the host should therefore not be shared with containers and should remain isolated.</t>
  </si>
  <si>
    <t>You should run the following command:
```
docker ps --quiet --all | xargs docker inspect --format '{{ .Id }}: IpcMode={{ .HostConfig.IpcMode }}'
```
If the command returns `host`, it means that the host IPC namespace is shared with the container. Any other result means that it is not shared, and that the system is therefore configured in line with good security practice.</t>
  </si>
  <si>
    <t>The hosts IPC namespace is not shared.</t>
  </si>
  <si>
    <t>The hosts IPC namespace is shared.</t>
  </si>
  <si>
    <t>5.17</t>
  </si>
  <si>
    <t>Shared memory segments are used in order to accelerate interprocess communications, commonly in high-performance applications. If this type of application is containerized into multiple containers, you might need to share the IPC namespace of the containers in order to achieve high performance. Under these circumstances, you should still only share container specific IPC namespaces and not the host IPC namespace.
A container's IPC namespace can be shared with another container as shown below:
```
docker run --interactive --tty --ipc=container:e3a7a1a97c58 centos /bin/bash
```</t>
  </si>
  <si>
    <t>You should not start a container with the `--ipc=host` argument. For example, do not start a container as below:
```
docker run --interactive --tty --ipc=host centos /bin/bash
```</t>
  </si>
  <si>
    <t>Ensure that the host's IPC namespace is not shared.
One method to achieve the recommended state is to execute the following method(s):
You should not start a container with the `--ipc=host` argument. For example, do not start a container as below:
```
docker run --interactive --tty --ipc=host centos /bin/bash
```</t>
  </si>
  <si>
    <t>To close this finding, please provide a screenshot or evidence showing that the 'The hosts IPC namespace is not shared.' with the agency's CAP.</t>
  </si>
  <si>
    <t>Docker-57</t>
  </si>
  <si>
    <t>Ensure that the host's process namespace is not shared</t>
  </si>
  <si>
    <t>The Process ID (PID) namespace isolates the process ID space, meaning that processes in different PID namespaces can have the same PID. This creates process level isolation between the containers and the host.</t>
  </si>
  <si>
    <t>You should run the following command:
```
docker ps --quiet --all | xargs docker inspect --format '{{ .Id }}: PidMode={{ .HostConfig.PidMode }}'
```
If the command above returns `host`, it means that the host PID namespace is shared with its containers; any other result means that the system is configured in line with good security practice.</t>
  </si>
  <si>
    <t>The hosts process namespace is not shared.</t>
  </si>
  <si>
    <t>The hosts process namespace is shared.</t>
  </si>
  <si>
    <t>5.16</t>
  </si>
  <si>
    <t>PID namespace provides separation between processes. It prevents system processes from being visible, and allows process ids to be reused including PID `1`. If the host's PID namespace is shared with containers, it would basically allow these to see all of the processes on the host system. This reduces the benefit of process level isolation between the host and the containers. Under these circumstances a malicious user who has access to a container could get access to processes on the host itself, manipulate them, and even be able to kill them. This could allow for the host itself being shut down, which could be extremely serious, particularly in a multi-tenanted environment. You should not share the host's process namespace with the containers running on it.</t>
  </si>
  <si>
    <t>Container processes cannot see processes on the host system. In certain circumstances, you may want your container to share the host's process namespace. For example, you could build a container containing debugging tools such as `strace` or `gdb`, and want to use these tools when debugging processes on the host. If this is desired, then share specific host processes using the `-p` switch.
For example:
```
docker run --pid=host rhel7 strace -p 1234
```</t>
  </si>
  <si>
    <t>You should not start a container with the `--pid=host` argument.
For example, do not start a container with the command below:
```
docker run --interactive --tty --pid=host centos /bin/bash
```</t>
  </si>
  <si>
    <t>Ensure that the host's process namespace is not shared.
One method to achieve the recommended state is to execute the following method(s):
You should not start a container with the `--pid=host` argument.
For example, do not start a container with the command below:
```
docker run --interactive --tty --pid=host centos /bin/bash
```</t>
  </si>
  <si>
    <t>To close this finding, please provide a screenshot or evidence showing that the 'The hosts process namespace is not shared.' with the agency's CAP.</t>
  </si>
  <si>
    <t>Docker-68</t>
  </si>
  <si>
    <t>Ensure that the PIDs cgroup limit is used</t>
  </si>
  <si>
    <t>You should use the `--pids-limit` flag at container runtime.</t>
  </si>
  <si>
    <t>You should run the command below and ensure that `PidsLimit` is not set to 0 or -1. A `PidsLimit` of 0 or -1 means that any number of processes can be forked concurrently inside the container.
```
docker ps --quiet --all | xargs docker inspect --format '{{ .Id }}: PidsLimit={{ .HostConfig.PidsLimit }}'
```</t>
  </si>
  <si>
    <t>The PIDs cgroup limit is used.</t>
  </si>
  <si>
    <t>The PIDs cgroup limit is not used.</t>
  </si>
  <si>
    <t xml:space="preserve">HCM37: Configuration settings and benchmarks have not been defined </t>
  </si>
  <si>
    <t>5.29</t>
  </si>
  <si>
    <t>Attackers could launch a fork bomb with a single command inside the container. This fork bomb could crash the entire system and would require a restart of the host to make the system functional again. Using the PIDs cgroup parameter `--pids-limit` would prevent this kind of attack by restricting the number of forks that can happen inside a container within a specified time frame.</t>
  </si>
  <si>
    <t>Set the PIDs limit value as appropriate. Incorrect values might leave containers unusable.</t>
  </si>
  <si>
    <t>Use `--pids-limit` flag with an appropriate value when launching the container.
For example:
```
docker run -it --pids-limit 100 &lt;Image ID&gt;
```
In the above example, the number of processes allowed to run at any given time is set to 100. After a limit of 100 concurrently running processes is reached, Docker would restrict any new process creation.</t>
  </si>
  <si>
    <t>Ensure that the PIDs cgroup limit is used.
One method to achieve the recommended state is to execute the following method(s):
Use `--pids-limit` flag with an appropriate value when launching the container.
For example:
```
docker run -it --pids-limit 100 &lt;Image ID&gt;
```
In the above example, the number of processes allowed to run at any given time is set to 100. After a limit of 100 concurrently running processes is reached, Docker would restrict any new process creation.</t>
  </si>
  <si>
    <t>To close this finding, please provide a screenshot or evidence showing that the 'The PIDs cgroup limit is used.' with the agency's CAP.</t>
  </si>
  <si>
    <t>Docker-62</t>
  </si>
  <si>
    <t>Ensure that the host's UTS namespace is not shared</t>
  </si>
  <si>
    <t>UTS namespaces provide isolation between two system identifiers: the hostname and the NIS domain name. It is used to set the hostname and the domain which are visible to running processes in that namespace. Processes running within containers do not typically require to know either the hostname or the domain name. The UTS namespace should therefore not be shared with the host.</t>
  </si>
  <si>
    <t>You should run the following command:
```
docker ps --quiet --all | xargs docker inspect --format '{{ .Id }}: UTSMode={{ .HostConfig.UTSMode }}' 
```
If the above command returns `host`, it means the host UTS namespace is shared with the container and this recommendation is non-compliant. If the above command returns nothing, then the host's UTS namespace is not shared. This recommendation is then compliant.</t>
  </si>
  <si>
    <t>The hosts UTS namespace is not shared.</t>
  </si>
  <si>
    <t>The hosts UTS namespace is shared.</t>
  </si>
  <si>
    <t>5.21</t>
  </si>
  <si>
    <t>Sharing the UTS namespace with the host provides full permission for each container to change the hostname of the host. This is not in line with good security practice and should not be permitted.</t>
  </si>
  <si>
    <t>You should not start a container with the `--uts=host` argument.
For example, do not start a container using the command below:
```
docker run --rm --interactive --tty --uts=host rhel7.2
```</t>
  </si>
  <si>
    <t>Ensure that the host's UTS namespace is not shared.
One method to achieve the recommended state is to execute the following method(s):
You should not start a container with the `--uts=host` argument.
For example, do not start a container using the command below:
```
docker run --rm --interactive --tty --uts=host rhel7.2
```</t>
  </si>
  <si>
    <t>To close this finding, please provide a screenshot or evidence showing that the 'The hosts UTS namespace is not shared.' with the agency's CAP.</t>
  </si>
  <si>
    <t>Docker-64</t>
  </si>
  <si>
    <t>Ensure that cgroup usage is confirmed</t>
  </si>
  <si>
    <t>It is possible to attach to a particular cgroup when a container is instantiated. Confirming cgroup usage would ensure that containers are running in defined cgroups.</t>
  </si>
  <si>
    <t>You should run the following command:
```
docker ps --quiet --all | xargs docker inspect --format '{{ .Id }}: CgroupParent={{ .HostConfig.CgroupParent }}' 
```
The above command returns the cgroup where the containers are running. If it is blank, it means that containers are running under the default docker cgroup. Any other return value indicates that the system is not configured in line with good security practice.</t>
  </si>
  <si>
    <t>The cgroup usage is confirmed.</t>
  </si>
  <si>
    <t>The cgroup usage is not confirmed.</t>
  </si>
  <si>
    <t>5.25</t>
  </si>
  <si>
    <t>System administrators typically define cgroups in which containers are supposed to run. If cgroups are not explicitly defined by the system administrator, containers run in the `docker` cgroup by default.
At run time, it is possible to attach a container to a different cgroup other than the one originally defined. This usage should be monitored and confirmed, as by attaching to a different cgroup, excess permissions and resources might be granted to the container and this can therefore prove to be a security risk.</t>
  </si>
  <si>
    <t>You should not use the `--cgroup-parent` option within the `docker run` command unless strictly required.</t>
  </si>
  <si>
    <t>Ensure that cgroup usage is confirmed.
One method to achieve the recommended state is to execute the following method(s):
You should not use the `--cgroup-parent` option within the `docker run` command unless strictly required.</t>
  </si>
  <si>
    <t>To close this finding, please provide a screenshot or evidence showing that the 'The cgroup usage is confirmed.' with the agency's CAP.</t>
  </si>
  <si>
    <t>Docker-60</t>
  </si>
  <si>
    <t>Ensure that the default ulimit is overwritten at runtime if needed</t>
  </si>
  <si>
    <t>The default ulimit is set at the Docker daemon level. However, if you need to, you may override the default ulimit setting during container runtime.</t>
  </si>
  <si>
    <t>You should run the command below:
```
docker ps --quiet --all | xargs docker inspect --format '{{ .Id }}: Ulimits={{ .HostConfig.Ulimits }}'
```
This command should return `Ulimits=&lt;no value&gt;` for each container instance unless there is a need in a specific case to override the default settings.</t>
  </si>
  <si>
    <t>The default ulimit is overwritten at runtime if needed.</t>
  </si>
  <si>
    <t>The default ulimit is not overwritten at runtime if needed.</t>
  </si>
  <si>
    <t>5.19</t>
  </si>
  <si>
    <t>`ulimit` provides control over the resources available to the shell and to processes started by it. Setting system resource limits in a prudent fashion, protects against denial of service conditions. On occasion, legitimate users and processes can accidentally overuse system resources and cause systems be degraded or even unresponsive.
The default ulimit set at the Docker daemon level should be honored. If the default ulimit settings are not appropriate for a particular container instance, you may override them as an exception, but this should not be done routinely. If many of your container instances are exceeding your ulimit settings, you should consider changing the default settings to something that is more appropriate for your needs.</t>
  </si>
  <si>
    <t>If ulimits are not set correctly, overutilization by individual containers could make the host system unusable.</t>
  </si>
  <si>
    <t>You should only override the default ulimit settings if needed in a specific case.
For example, to override default ulimit settings start a container as below:
```
docker run -ti -d --ulimit nofile=1024:1024 centos sleep 1000
```</t>
  </si>
  <si>
    <t>Ensure that the default ulimit is overwritten at runtime if needed.
One method to achieve the recommended state is to execute the following method(s):
You should only override the default ulimit settings if needed in a specific case.
For example, to override default ulimit settings start a container as below:
```
docker run -ti -d --ulimit nofile=1024:1024 centos sleep 1000
```</t>
  </si>
  <si>
    <t>To close this finding, please provide a screenshot or evidence showing that the 'The default ulimit is overwritten at runtime if needed.' with the agency's CAP.</t>
  </si>
  <si>
    <t>Docker-72</t>
  </si>
  <si>
    <t>Ensure that the minimum number of manager nodes have been created in a swarm</t>
  </si>
  <si>
    <t>You should ensure that the minimum number of required manager nodes is created in a swarm.</t>
  </si>
  <si>
    <t>Run `docker info` and verify the number of managers.
```
docker info --format '{{ .Swarm.Managers }}' 
```
Alternatively run the below command.
```
docker node ls | grep 'Leader' 
```</t>
  </si>
  <si>
    <t>The minimum number of manager nodes have been created in a swarm.</t>
  </si>
  <si>
    <t>The minimum number of manager nodes have not been created in a swarm.</t>
  </si>
  <si>
    <t>7.1</t>
  </si>
  <si>
    <t>Manager nodes within a swarm have control over the swarm and can change its configuration, including modifying security parameters. Having excessive manager nodes could render the swarm more susceptible to compromise.
If fault tolerance is not required in the manager nodes, a single node should be elected as a manger. If fault tolerance is required then the smallest odd number to achieve the appropriate level of tolerance should be configured. This should always be an odd number in order to ensure that a quorum is reached.</t>
  </si>
  <si>
    <t>If an excessive number of managers is configured, the excess nodes can be demoted to workers using the following command:
```
docker node demote &lt;ID&gt; 
```
Where &lt;ID&gt; is the node ID value of the manager to be demoted.</t>
  </si>
  <si>
    <t>Ensure that the minimum number of manager nodes have been created in a swarm.
One method to achieve the recommended state is to execute the following method(s):
If an excessive number of managers is configured, the excess nodes can be demoted to workers using the following command:
```
docker node demote &lt;ID&gt; 
```
Where &lt;ID&gt; is the node ID value of the manager to be demoted.</t>
  </si>
  <si>
    <t>To close this finding, please provide a screenshot or evidence showing that the 'The minimum number of manager nodes have been created in a swarm.' with the agency's CAP.</t>
  </si>
  <si>
    <t>Docker-73</t>
  </si>
  <si>
    <t>Ensure that swarm services are bound to a specific host interface</t>
  </si>
  <si>
    <t>By default, Docker swarm services will listen on all interfaces on the host. This may not be necessary for the operation of the swarm where the host has multiple network interfaces.</t>
  </si>
  <si>
    <t>You should check the network listener on port 2377 (the default for docker swarm) and 7946 (container network discovery), and confirm that it is only listening on specific interfaces. For example, in this could be done using the following command:
```
ss -lp | grep -iE ':2377|:7946'
```</t>
  </si>
  <si>
    <t>The swarm services are bound to a specific host interface.</t>
  </si>
  <si>
    <t>The swarm services are not bound to a specific host interface.</t>
  </si>
  <si>
    <t>7.2</t>
  </si>
  <si>
    <t>When a swarm is initialized the default value for the `--listen-addr` flag is `0.0.0.0:2377` which means that swarm services will listen on all interfaces on the host. If a host has multiple network interfaces this may be undesirable as it could expose swarm services to networks which are not involved with the operation of the swarm.
By passing a specific IP address to the `--listen-addr`, a specific network interface can be specified, limiting this exposure.</t>
  </si>
  <si>
    <t>Resolving this issues requires re-initialization of the swarm, specifying a specific interface for the `--listen-addr` parameter.</t>
  </si>
  <si>
    <t>Ensure that swarm services are bound to a specific host interface.
One method to achieve the recommended state is to execute the following method(s):
Resolving this issues requires re-initialization of the swarm, specifying a specific interface for the `--listen-addr` parameter.</t>
  </si>
  <si>
    <t>To close this finding, please provide a screenshot or evidence showing that the 'The swarm services are bound to a specific host interface.' with the agency's CAP.</t>
  </si>
  <si>
    <t>Docker-89</t>
  </si>
  <si>
    <t>Ensure that container sprawl is avoided</t>
  </si>
  <si>
    <t>You should not keep a large number of containers on the same host.</t>
  </si>
  <si>
    <t>**Step 1** - Find the total number of containers you have on the host:
```
docker info --format '{{ .Containers }}' 
```
**Step 2** - Execute the commands below to find the total number of containers that are actually running or in the stopped state on the host.
```
docker info --format '{{ .ContainersStopped }}' 
docker info --format '{{ .ContainersRunning }}' 
```
If the difference between the number of containers that are stopped on the host and the number of containers that are actually running is excessive, you may be suffering from "Container sprawl" and should review the unused containers for potential deletion.</t>
  </si>
  <si>
    <t>Container sprawl is avoided</t>
  </si>
  <si>
    <t>Container sprawl is not avoided</t>
  </si>
  <si>
    <t>6.2</t>
  </si>
  <si>
    <t>The flexibility of containers makes it easy to run multiple instances of applications and therefore indirectly leads to Docker images that can exist at varying security patch levels. It also means that you are consuming host resources that otherwise could have been used for running 'useful' containers. Having more than just an essential number of containers on a particular host makes the system vulnerable to mishandling, misconfiguration and fragmentation. You should therefore keep the number of containers on a given host to the minimum number commensurate with serving production applications.</t>
  </si>
  <si>
    <t>You should retain containers that are actively in use, and delete ones which are no longer needed.</t>
  </si>
  <si>
    <t>You should periodically check your container inventory on each host and clean up containers which are not in active use with the command below:
```
docker container prune
```</t>
  </si>
  <si>
    <t>Ensure that container sprawl is avoided.
One method to achieve the recommended state is to execute the following method(s):
You should periodically check your container inventory on each host and clean up containers which are not in active use with the command below:
```
docker container prune
```</t>
  </si>
  <si>
    <t>To close this finding, please provide a screenshot or evidence showing that the 'Container sprawl is avoided' with the agency's CAP.</t>
  </si>
  <si>
    <t>Docker-90</t>
  </si>
  <si>
    <t>Ensure only trusted users are allowed to control Docker daemon</t>
  </si>
  <si>
    <t>The Docker daemon currently requires access to the Docker socket which is, by default, owned by the user `root` and the group `docker`.</t>
  </si>
  <si>
    <t>Execute the following command on the docker host and ensure that only trusted users are members of the `docker` group.
```
getent group docker
```</t>
  </si>
  <si>
    <t>Only trusted users are allowed to control Docker daemon</t>
  </si>
  <si>
    <t>Only trusted users are not allowed to control Docker daemon</t>
  </si>
  <si>
    <t>Docker allows you to share a directory between the Docker host and a guest container without limiting the access rights of the container. This means that you can start a container and map the `/` directory on your host to the container. The container would then be able to modify your host file system without any restrictions. This means that you could gain elevated privileges simply by being a member of the `docker` group and subsequently start a container which maps the root `/` directory on the host.</t>
  </si>
  <si>
    <t>Provided the proceeding instructions are implemented, rights to build and execute containers as normal user would be restricted.</t>
  </si>
  <si>
    <t>You should remove any untrusted users from the `docker` group. Additionally, you should not create a mapping of sensitive directories from the host to container volumes.</t>
  </si>
  <si>
    <t>Ensure only trusted users are allowed to control Docker daemon.
One method to achieve the recommended state is to execute the following method(s):
You should remove any untrusted users from the `docker` group. Additionally, you should not create a mapping of sensitive directories from the host to container volumes.</t>
  </si>
  <si>
    <t>To close this finding, please provide a screenshot or evidence showing that the 'Only trusted users are allowed to control Docker daemon' with the agency's CAP.</t>
  </si>
  <si>
    <t>Docker-76</t>
  </si>
  <si>
    <t>Run the Docker daemon as a non-root user, if possible</t>
  </si>
  <si>
    <t>Rootless mode executes the Docker daemon and containers inside a user namespace, with both the daemon and the container are running without root privileges.</t>
  </si>
  <si>
    <t>Running the following command will show any running `dockerd` processes and which user that is managing the daemon.
```
ps -fe | grep 'dockerd'
```</t>
  </si>
  <si>
    <t>The Docker daemon as a non-root user</t>
  </si>
  <si>
    <t>The Docker daemon as a root user</t>
  </si>
  <si>
    <t>Rootless mode allows running the Docker daemon and containers as a non-root user to mitigate potential vulnerabilities in the daemon and the container runtime.</t>
  </si>
  <si>
    <t>There are multiple prerequisites depending on which distribution that is in use, and also known limitations regarding networking and resource limitation. 
Running in rootless mode also changes the location of any configuration files in use, including all containers using the daemon.</t>
  </si>
  <si>
    <t>Follow the current Docker documentation on how to install the Docker daemon as a non-root user.</t>
  </si>
  <si>
    <t>Run the Docker daemon as a non-root user, if possible.
One method to achieve the recommended state is to execute the following method(s):
Follow the current Docker documentation on how to install the Docker daemon as a non-root user.</t>
  </si>
  <si>
    <t>To close this finding, please provide a screenshot or evidence showing that the 'The Docker daemon as a non-root user' with the agency's CAP.</t>
  </si>
  <si>
    <t>Docker-91</t>
  </si>
  <si>
    <t>Ensure that CA certificates are rotated as appropriate</t>
  </si>
  <si>
    <t>You should rotate root CA certificates as appropriate.</t>
  </si>
  <si>
    <t>You should check the time stamp on the root CA certificate file.
For example:
```
ls -l /var/lib/docker/swarm/certificates/swarm-root-ca.crt
```
The certificate should show a time stamp in line with the organizational rotation policy.</t>
  </si>
  <si>
    <t>CA certificates are rotated as appropriate</t>
  </si>
  <si>
    <t>CA certificates are not rotated as appropriate</t>
  </si>
  <si>
    <t>7.8</t>
  </si>
  <si>
    <t>Docker Swarm uses TLS for clustering operations between its nodes. Certificate rotation ensures that in an event such as a compromised node or key, it is difficult to impersonate a node. Node certificates depend upon root CA certificates. For operational security, it is important to rotate these frequently. Currently, root CA certificates are not rotated automatically and you should therefore establish a process for rotating them in line with your organizational security policy.</t>
  </si>
  <si>
    <t>You should run the command below to rotate a certificate.
```
docker swarm ca --rotate
```</t>
  </si>
  <si>
    <t>Ensure that CA certificates are rotated as appropriate.
One method to achieve the recommended state is to execute the following method(s):
You should run the command below to rotate a certificate.
```
docker swarm ca --rotate
```</t>
  </si>
  <si>
    <t>To close this finding, please provide a screenshot or evidence showing that the 'CA certificates are rotated as appropriate' with the agency's CAP.</t>
  </si>
  <si>
    <t>Docker-78</t>
  </si>
  <si>
    <t>Ensure that swarm manager is run in auto-lock mode</t>
  </si>
  <si>
    <t>You should review whether you wish to run Docker swarm manager in auto-lock mode.</t>
  </si>
  <si>
    <t>You should run the command below
```
docker info --format 'Swarm Autolock: {{ .Swarm.Cluster.Spec.EncryptionConfig.AutoLockManagers }}'
```
If the result is `true`, auto-lock mode is enable.
You could also run the command below. If a key value is returned, it means that the swarm was initialized with the `--autolock` flag. If the output is `no unlock key is set`, it means that swarm was NOT initialized with the `--autolock` flag. This should be reviewed in line with the organization's IT Security policy.
```
docker swarm unlock-key
```</t>
  </si>
  <si>
    <t>Swarm manager is run in auto-lock mode</t>
  </si>
  <si>
    <t>Swarm manager is not run in auto-lock mode</t>
  </si>
  <si>
    <t>7.5</t>
  </si>
  <si>
    <t>When Docker restarts, both the TLS key used to encrypt communication among swarm nodes, and the key used to encrypt and decrypt Raft logs on disk, are loaded into each manager node's memory. You could protect the mutual TLS encryption key and the key used to encrypt and decrypt Raft logs at rest. This protection could be enabled by initializing the swarm with the `--autolock` flag.
With `--autolock `enabled, when Docker restarts, you must unlock the swarm first, using a key encryption key generated by Docker when the swarm was initialized.
This has benefits in a high security environment, however these should be balanced against the support issues caused by the swarm not starting automatically if, for example the host were to experience an outage.</t>
  </si>
  <si>
    <t>A swarm in auto-lock mode will not recover from a restart without manual intervention from an administrator to enter the unlock key. This may not always be desirable, and should be reviewed at a policy level.</t>
  </si>
  <si>
    <t>If you are initializing a swarm, use the command below.
```
docker swarm init --autolock
```
If you want to set `--autolock` on an existing swarm manager node, use the following command.
```
docker swarm update --autolock
```</t>
  </si>
  <si>
    <t>Ensure that swarm manager is run in auto-lock mode.
One method to achieve the recommended state is to execute the following method(s):
If you are initializing a swarm, use the command below.
```
docker swarm init --autolock
```
If you want to set `--autolock` on an existing swarm manager node, use the following command.
```
docker swarm update --autolock
```</t>
  </si>
  <si>
    <t>To close this finding, please provide a screenshot or evidence showing that the 'Swarm manager is run in auto-lock mode' with the agency's CAP.</t>
  </si>
  <si>
    <t>Docker-79</t>
  </si>
  <si>
    <t>Ensure all signed artifacts are validated</t>
  </si>
  <si>
    <t>Validate artifacts signatures before uploading to the package registry.</t>
  </si>
  <si>
    <t>Ensure every artifact in the package has been validated with its signature.</t>
  </si>
  <si>
    <t>All signed artifacts are validated</t>
  </si>
  <si>
    <t>All signed artifacts are not validated</t>
  </si>
  <si>
    <t>4.12</t>
  </si>
  <si>
    <t>Cryptographic signature is a tool to verify artifact authenticity. Every artifact is supposed to be signed by its creator in order to verify that it wasn't compromised until it got to the client. Validating artifact signature before delivering it is another level of protection, which checks that the signature hasn't been changed, which means that no one tried or succeeded in tampering with the artifact. That sets trust between the supplier and the client.</t>
  </si>
  <si>
    <t>Validate every artifact with its signature. It is recommended to do so automatically.</t>
  </si>
  <si>
    <t>Ensure all signed artifacts are validated.
One method to achieve the recommended state is to execute the following method(s):
Validate every artifact with its signature. It is recommended to do so automatically.</t>
  </si>
  <si>
    <t>To close this finding, please provide a screenshot or evidence showing that the 'All signed artifacts are validated' with the agency's CAP.</t>
  </si>
  <si>
    <t>Docker-80</t>
  </si>
  <si>
    <t>Ensure the container host has been Hardened</t>
  </si>
  <si>
    <t>A container host is able to run one or more containers. It is of utmost importance to harden the host to mitigate host security misconfiguration.</t>
  </si>
  <si>
    <t>Ensure that the host specific security guidelines are followed. Ask the system administrators which security benchmark the current host system should currently be compliant with and check that security standards associated with this standard are currently in place.</t>
  </si>
  <si>
    <t>The container host has been Hardened</t>
  </si>
  <si>
    <t>The container host has not been Hardened</t>
  </si>
  <si>
    <t>You should follow infrastructure security best practices and harden your host OS. Keeping the host system hardened will ensure that host vulnerabilities are mitigated. Not hardening the host system could lead to security exposures and breaches.</t>
  </si>
  <si>
    <t>You may consider various CIS Security Benchmarks for your container host. If you have other security guidelines or regulatory requirements to adhere to, please follow them as suitable in your environment.</t>
  </si>
  <si>
    <t>Ensure the container host has been Hardened.
One method to achieve the recommended state is to execute the following method(s):
You may consider various CIS Security Benchmarks for your container host. If you have other security guidelines or regulatory requirements to adhere to, please follow them as suitable in your environment.</t>
  </si>
  <si>
    <t>To close this finding, please provide a screenshot or evidence showing that the 'The container host has been Hardened' with the agency's CAP.</t>
  </si>
  <si>
    <t>Docker-75</t>
  </si>
  <si>
    <t>Ensure that the swarm manager auto-lock key is rotated periodically</t>
  </si>
  <si>
    <t>You should rotate the swarm manager auto-lock key periodically.</t>
  </si>
  <si>
    <t>Currently, there is no mechanism to find out when the key was last rotated on a swarm manager node. You should check with the system administrator to see if there is a key rotation process, and how often the key is rotated.</t>
  </si>
  <si>
    <t>The swarm manager auto-lock key is rotated periodically.</t>
  </si>
  <si>
    <t>The swarm manager auto-lock key is not rotated periodically.</t>
  </si>
  <si>
    <t>7.6</t>
  </si>
  <si>
    <t>The swarm manager auto-lock key is not automatically rotated. Good security practice is to rotate keys.</t>
  </si>
  <si>
    <t>You should run the command below to rotate the keys.
```
docker swarm unlock-key --rotate
```
Additionally, to facilitate auditing of this recommendation, you should maintain key rotation records and ensure that you establish a pre-defined frequency for key rotation.</t>
  </si>
  <si>
    <t>Ensure that the swarm manager auto-lock key is rotated periodically.
One method to achieve the recommended state is to execute the following method(s):
You should run the command below to rotate the keys.
```
docker swarm unlock-key --rotate
```
Additionally, to facilitate auditing of this recommendation, you should maintain key rotation records and ensure that you establish a pre-defined frequency for key rotation.</t>
  </si>
  <si>
    <t>To close this finding, please provide a screenshot or evidence showing that the 'The swarm manager auto-lock key is rotated periodically.' with the agency's CAP.</t>
  </si>
  <si>
    <t>Docker-92</t>
  </si>
  <si>
    <t>Ensure that node certificates are rotated as appropriate</t>
  </si>
  <si>
    <t>You should rotate swarm node certificates in line with your organizational security policy.</t>
  </si>
  <si>
    <t>Run one of the commands below and ensure that the node certificate `Expiry Duration` is set as appropriate.
```
docker info | grep "Expiry Duration"
```
```
docker info --format 'NodeCertExpiry: {{ .Swarm.Cluster.Spec.CAConfig.NodeCertExpiry }}'
```</t>
  </si>
  <si>
    <t>Node certificates are rotated as appropriate</t>
  </si>
  <si>
    <t>Node certificates are not rotated as appropriate</t>
  </si>
  <si>
    <t>7.7</t>
  </si>
  <si>
    <t>Docker Swarm uses TLS for clustering operations between its nodes. Certificate rotation ensures that in an event such as a compromised node or key, it is difficult to impersonate a node. By default, node certificates are rotated every 90 days, but you should rotate them more often or as appropriate in your environment.</t>
  </si>
  <si>
    <t>You should run the command to set the desired expiry time on the node certificate.
For example:
```
docker swarm update --cert-expiry 48h
```</t>
  </si>
  <si>
    <t>Ensure that node certificates are rotated as appropriate.
One method to achieve the recommended state is to execute the following method(s):
You should run the command to set the desired expiry time on the node certificate.
For example:
```
docker swarm update --cert-expiry 48h
```</t>
  </si>
  <si>
    <t>To close this finding, please provide a screenshot or evidence showing that the 'Node certificates are rotated as appropriate' with the agency's CAP.</t>
  </si>
  <si>
    <t>Docker-66</t>
  </si>
  <si>
    <t>Ensure that container health is checked at runtime</t>
  </si>
  <si>
    <t>If the container image does not have an `HEALTHCHECK` instruction defined, you should use the `--health-cmd` parameter at container runtime to check container health.</t>
  </si>
  <si>
    <t>You should run the command below and ensure that all containers are reporting their health status:
```
docker ps --quiet | xargs docker inspect --format '{{ .Id }}: Health={{ .State.Health.Status }}' 
```</t>
  </si>
  <si>
    <t>The container health is checked at runtime.</t>
  </si>
  <si>
    <t>The container health is not checked at runtime.</t>
  </si>
  <si>
    <t>5.27</t>
  </si>
  <si>
    <t>If the container image you are using does not have a pre-defined `HEALTHCHECK` instruction, use the `--health-cmd` parameter to check container health at runtime.
Based on the reported health status, remedial actions can be taken if necessary.</t>
  </si>
  <si>
    <t>You should run the container using the `--health-cmd` parameter.
For example:
```
docker run -d --health-cmd='stat /etc/passwd || exit 1' nginx
```</t>
  </si>
  <si>
    <t>Ensure that container health is checked at runtime.
One method to achieve the recommended state is to execute the following method(s):
You should run the container using the `--health-cmd` parameter.
For example:
```
docker run -d --health-cmd='stat /etc/passwd || exit 1' nginx
```</t>
  </si>
  <si>
    <t>To close this finding, please provide a screenshot or evidence showing that the 'The container health is checked at runtime.' with the agency's CAP.</t>
  </si>
  <si>
    <t>Docker-52</t>
  </si>
  <si>
    <t>Ensure that the memory usage for containers is limited</t>
  </si>
  <si>
    <t>By default, all containers on a Docker host share resources equally. By using the resource management capabilities of the Docker host, you can control the amount of memory that a container is able to use.</t>
  </si>
  <si>
    <t>You should run the command below:
```
docker ps --quiet --all | xargs docker inspect --format '{{ .Id }}: Memory={{ .HostConfig.Memory }}'
```
If this command returns `0`, it means that memory limits are not in place; if it returns a non-zero value, it means that they are in place.</t>
  </si>
  <si>
    <t>The memory usage for containers is limited.</t>
  </si>
  <si>
    <t>The memory usage for containers is not limited.</t>
  </si>
  <si>
    <t>HSI33</t>
  </si>
  <si>
    <t>HSI33: Memory protection mechanisms are not sufficient</t>
  </si>
  <si>
    <t>5.11</t>
  </si>
  <si>
    <t>By default a container can use all of the memory on the host. You can use memory limit mechanisms to prevent a denial of service occurring where one container consumes all of the host’s resources and other containers on the same host are therefore not able to function. Having no limit on memory usage can lead to issues where one container can easily make the whole system unstable and as a result unusable.</t>
  </si>
  <si>
    <t>If correct memory limits are not set on each container, one process can expand its usage and cause other containers to run out of resources.</t>
  </si>
  <si>
    <t>You should run the container with only as much memory as it requires by using the `--memory` argument. 
For example, you could run a container using the command below:
```
docker run -d --memory 256m centos sleep 1000
```
In the example above, the container is started with a memory limit of 256 MB.
Verify the memory settings by using the command below:
```
docker inspect --format='{{ .Id }}: Memory={{.HostConfig.Memory}} KernelMemory={{.HostConfig.KernelMemory}} Swap={{.HostConfig.MemorySwap}}' &lt;CONTAINER ID&gt;
```</t>
  </si>
  <si>
    <t>Ensure that the memory usage for containers is limited.
One method to achieve the recommended state is to execute the following method(s):
You should run the container with only as much memory as it requires by using the `--memory` argument. 
For example, you could run a container using the command below:
```
docker run -d --memory 256m centos sleep 1000
```
In the example above, the container is started with a memory limit of 256 MB.
Verify the memory settings by using the command below:
```
docker inspect --format='{{ .Id }}: Memory={{.HostConfig.Memory}} KernelMemory={{.HostConfig.KernelMemory}} Swap={{.HostConfig.MemorySwap}}' &lt;CONTAINER ID&gt;
```</t>
  </si>
  <si>
    <t>To close this finding, please provide a screenshot or evidence showing that the 'The memory usage for containers is limited.' with the agency's CAP.</t>
  </si>
  <si>
    <t>Docker-08</t>
  </si>
  <si>
    <t>Ensure containers are restricted from acquiring new privileges</t>
  </si>
  <si>
    <t>By default you should restrict containers from acquiring additional privileges via suid or sgid.</t>
  </si>
  <si>
    <t>To confirm this setting, you should review the dockerd start-up options and a check of any settings in `/etc/docker/daemon.json` should also be carried out.
To review the dockerd startup options, the following command can be used:
```
ps -ef | grep dockerd 
```
You should ensure that the `--no-new-privileges` parameter is present and that it is not set to `false`.
The contents of `/etc/docker/daemon.json` should also be reviewed.</t>
  </si>
  <si>
    <t>The --no-new-privileges parameter is present and that it is not set to false.</t>
  </si>
  <si>
    <t>The --no-new-privileges parameter is present and that it is set to false.</t>
  </si>
  <si>
    <t>2.14</t>
  </si>
  <si>
    <t>A process can set the `no_new_priv` bit in the kernel and this persists across forks, clones and execve. The `no_new_priv` bit ensures that the process and its child processes do not gain any additional privileges via suid or sgid bits. This reduces the security risks associated with many dangerous operations because there is a much reduced ability to subvert privileged binaries.
Setting this at the daemon level ensures that by default all new containers are restricted from acquiring new privileges.</t>
  </si>
  <si>
    <t>`no_new_priv` prevents LSMs such as SELinux from escalating the privileges of individual containers.</t>
  </si>
  <si>
    <t>You should run the Docker daemon as below:
```
dockerd --no-new-privileges
```</t>
  </si>
  <si>
    <t>Ensure containers are restricted from acquiring new privileges.
One method to achieve the recommended state is to execute the following method(s):
You should run the Docker daemon as below:
```
dockerd --no-new-privileges
```</t>
  </si>
  <si>
    <t>To close this finding, please provide a screenshot or evidence showing that the 'The --no-new-privileges parameter is present and that it is not set to false.' with the agency's CAP.</t>
  </si>
  <si>
    <t>Docker-10</t>
  </si>
  <si>
    <t>Ensure Userland Proxy is Disabled</t>
  </si>
  <si>
    <t>The Docker daemon starts a userland proxy service for port forwarding whenever a port is exposed. Where hairpin NAT is available, this service is generally superfluous to requirements and can be disabled.</t>
  </si>
  <si>
    <t>To confirm this setting, you should review the dockerd start-up options and any settings in `/etc/docker/daemon.json`.
To review the dockerd startup options, use:
```
ps -ef | grep dockerd 
```
Ensure that the `--userland-proxy` parameter is set to `false`.
The contents of `/etc/docker/daemon.json` should also be reviewed for this setting.</t>
  </si>
  <si>
    <t>The --userland-proxy parameter is set to false.</t>
  </si>
  <si>
    <t>The --userland-proxy parameter is not set to false.</t>
  </si>
  <si>
    <t>2.16</t>
  </si>
  <si>
    <t>The Docker engine provides two mechanisms for forwarding ports from the host to containers, hairpin NAT, and the use of a userland proxy. In most circumstances, the hairpin NAT mode is preferred as it improves performance and makes use of native Linux iptables functionality instead of using an additional component.
Where hairpin NAT is available, the userland proxy should be disabled on startup to reduce the attack surface of the installation.</t>
  </si>
  <si>
    <t>Some systems with older Linux kernels may not be able to support hairpin NAT and therefore require the userland proxy service. Also, some networking setups can be impacted by the removal of the userland proxy.</t>
  </si>
  <si>
    <t>You should run the Docker daemon as below:
```
dockerd --userland-proxy=false
```</t>
  </si>
  <si>
    <t>Ensure Userland Proxy is Disabled.
One method to achieve the recommended state is to execute the following method(s):
You should run the Docker daemon as below:
```
dockerd --userland-proxy=false
```</t>
  </si>
  <si>
    <t>To close this finding, please provide a screenshot or evidence showing that the 'The --userland-proxy parameter is set to false.' with the agency's CAP.</t>
  </si>
  <si>
    <t>Docker-17</t>
  </si>
  <si>
    <t>Ensure that /etc/docker directory permissions are set to 755 or more restrictively</t>
  </si>
  <si>
    <t>You should verify that the `/etc/docker` directory permissions are correctly set to `755` or more restrictively.</t>
  </si>
  <si>
    <t>You should execute the command below to verify that the directory has permissions of `755` or more restrictive ones:
```
stat -c %a /etc/docker
```</t>
  </si>
  <si>
    <t>The /etc/docker directory permissions are set to 755 or more restrictively.</t>
  </si>
  <si>
    <t>The /etc/docker directory permissions are not set to 755 or more restrictively.</t>
  </si>
  <si>
    <t>3.6</t>
  </si>
  <si>
    <t>The `/etc/docker` directory contains certificates and keys in addition to various sensitive files. It should therefore only be writeable by `root` to ensure that it cannot be modified by a less privileged user.</t>
  </si>
  <si>
    <t>You should run the following command:
```
chmod 755 /etc/docker
```
This sets the permissions for the directory to `755`.</t>
  </si>
  <si>
    <t>Ensure that /etc/docker directory permissions are set to 755 or more restrictively.
One method to achieve the recommended state is to execute the following method(s):
You should run the following command:
```
chmod 755 /etc/docker
```
This sets the permissions for the directory to `755`.</t>
  </si>
  <si>
    <t>To close this finding, please provide a screenshot or evidence showing that the 'The /etc/docker directory permissions are set to 755 or more restrictively.' with the agency's CAP.</t>
  </si>
  <si>
    <t>Docker-22</t>
  </si>
  <si>
    <t>Ensure that Docker server certificate file ownership is set to root:root</t>
  </si>
  <si>
    <t>You should verify that the Docker server certificate file (the file that is passed along with the `--tlscert` parameter) is individual owned and group owned by `root`.</t>
  </si>
  <si>
    <t>You should execute the command below to verify that the Docker server certificate file is individually owned and group owned by `root`:
```
stat -c %U:%G &lt;path to Docker server certificate file&gt; | grep -v root:root
```
The above command should return no results.</t>
  </si>
  <si>
    <t>The Docker server certificate file ownership is set to root:root.</t>
  </si>
  <si>
    <t>The Docker server certificate file ownership is not set to root:root.</t>
  </si>
  <si>
    <t>3.11</t>
  </si>
  <si>
    <t>The Docker server certificate file should be protected from any tampering. It is used to authenticate the Docker server based on the given server certificate. It must therefore be individually owned and group owned by `root` to prevent modification by less privileged users.</t>
  </si>
  <si>
    <t>You should run the following command:
```
chown root:root &lt;path to Docker server certificate file&gt;
```
This sets the individual ownership and the group ownership for the Docker server certificate file to `root`.</t>
  </si>
  <si>
    <t>Ensure that Docker server certificate file ownership is set to root:root.
One method to achieve the recommended state is to execute the following method(s):
You should run the following command:
```
chown root:root &lt;path to Docker server certificate file&gt;
```
This sets the individual ownership and the group ownership for the Docker server certificate file to `root`.</t>
  </si>
  <si>
    <t>To close this finding, please provide a screenshot or evidence showing that the 'The Docker server certificate file ownership is set to root:root.' with the agency's CAP.</t>
  </si>
  <si>
    <t>Docker-65</t>
  </si>
  <si>
    <t>Ensure that  the container is restricted from acquiring additional privileges</t>
  </si>
  <si>
    <t>You should restrict the container from acquiring additional privileges via suid or sgid bits.</t>
  </si>
  <si>
    <t>You should run the following command:
```
docker ps --quiet --all | xargs docker inspect --format '{{ .Id }}: SecurityOpt={{ .HostConfig.SecurityOpt }}'
```
This command should return all the security options currently configured for containers. `no-new-privileges` should be one of them.
Note that the SecurityOpt response will be empty (i.e. `SecurityOpt=&lt;no value&gt;`) even if `"no-new-privileges": true` has been configured in the Docker daemon.json configuration file.</t>
  </si>
  <si>
    <t>Container are redistricted from acquiring additional privileges.</t>
  </si>
  <si>
    <t>Container are not redistricted from acquiring additional privileges.</t>
  </si>
  <si>
    <t>5.26</t>
  </si>
  <si>
    <t>A process can set the `no_new_priv` bit in the kernel and this persists across forks, clones and execve. The `no_new_priv` bit ensures that the process and its child processes do not gain any additional privileges via suid or sgid bits. This reduces the danger associated with many operations because the possibility of subverting privileged binaries is lessened.</t>
  </si>
  <si>
    <t>The `no_new_priv` option prevents LSMs like SELinux from allowing processes to acquire new privileges</t>
  </si>
  <si>
    <t>You should start your container with the options below:
```
docker run --rm -it --security-opt=no-new-privileges ubuntu bash
```</t>
  </si>
  <si>
    <t>Ensure that  the container is restricted from acquiring additional privileges.
One method to achieve the recommended state is to execute the following method(s):
You should start your container with the options below:
```
docker run --rm -it --security-opt=no-new-privileges ubuntu bash
```</t>
  </si>
  <si>
    <t>To close this finding, please provide a screenshot or evidence showing that the 'Container are redistricted from acquiring additional privileges.' with the agency's CAP.</t>
  </si>
  <si>
    <t>Docker-42</t>
  </si>
  <si>
    <t>Ensure that COPY is used instead of ADD in Dockerfiles</t>
  </si>
  <si>
    <t>You should use the `COPY` instruction instead of the `ADD` instruction in the Dockerfile.</t>
  </si>
  <si>
    <t>Run the command below to get the list of images:
```
docker images 
```
Run the command below against each image in the list above and look for any `ADD` instructions:
```
docker history &lt;IMAGE ID&gt;
```
Alternatively, if you have access to the Dockerfile for the image, you should verify that there are no `ADD` instructions.</t>
  </si>
  <si>
    <t>COPY is used instead of ADD in Dockerfiles.</t>
  </si>
  <si>
    <t>COPY is not used instead of ADD in Dockerfiles.</t>
  </si>
  <si>
    <t>4.9</t>
  </si>
  <si>
    <t>The `COPY` instruction simply copies files from the local host machine to the container file system. The `ADD` instruction could potentially retrieve files from remote URLs and perform operations such as unpacking them. The `ADD` instruction therefore introduces security risks. For example, malicious files may be directly accessed from URLs without scanning, or there may be vulnerabilities associated with decompressing them.</t>
  </si>
  <si>
    <t>Care needs to be taken in implementing this control if the application requires functionality that is part of the `ADD` instruction, for example, if you need to retrieve files from remote URLs.</t>
  </si>
  <si>
    <t>You should use `COPY` rather than `ADD` instructions in Dockerfiles.</t>
  </si>
  <si>
    <t>Ensure that COPY is used instead of ADD in Dockerfiles.
One method to achieve the recommended state is to execute the following method(s):
You should use `COPY` rather than `ADD` instructions in Dockerfiles.</t>
  </si>
  <si>
    <t>To close this finding, please provide a screenshot or evidence showing that the 'COPY is used instead of ADD in Dockerfiles.' with the agency's CAP.</t>
  </si>
  <si>
    <t>Docker-67</t>
  </si>
  <si>
    <t>Ensure that Docker commands always make use of the latest version of their image</t>
  </si>
  <si>
    <t>You should always ensure that you are using the latest version of the images within your repository and not cached older versions.</t>
  </si>
  <si>
    <t>You should carry out the following steps:
**Step 1**: Open your image repository and list the image version history for the image you are inspecting.
**Step 2**: Observe the status when the `docker pull` command is triggered.
If the status is shown as `Image is up to date`, it means that you are getting the cached version of the image.
**Step 3**: Match the version of the image you are running to the latest version reported in your repository and this will tell you whether you are running the cached version or the latest copy.</t>
  </si>
  <si>
    <t>The Docker commands always make use of the latest version of their image.</t>
  </si>
  <si>
    <t>The Docker commands does not use of the latest version of their image.</t>
  </si>
  <si>
    <t>5.28</t>
  </si>
  <si>
    <t>Multiple Docker commands such as `docker pull`, `docker run` etc. are known to have an issue where by default, they extract the local copy of the image, if present, even though there is an updated version of the image with the same tag in the upstream repository. This could lead to using older images containing known vulnerabilities.</t>
  </si>
  <si>
    <t>You should use proper version pinning mechanisms (the "latest" tag which is assigned by default is still vulnerable to caching attacks) to avoid extracting cached older versions. Version pinning mechanisms should be used for base images, packages, and entire images. You can customize version pinning rules according to your requirements.</t>
  </si>
  <si>
    <t>Ensure that Docker commands always make use of the latest version of their image.
One method to achieve the recommended state is to execute the following method(s):
You should use proper version pinning mechanisms (the "latest" tag which is assigned by default is still vulnerable to caching attacks) to avoid extracting cached older versions. Version pinning mechanisms should be used for base images, packages, and entire images. You can customize version pinning rules according to your requirements.</t>
  </si>
  <si>
    <t>To close this finding, please provide a screenshot or evidence showing that the 'The Docker commands always make use of the latest version of their image.' with the agency's CAP.</t>
  </si>
  <si>
    <t>Docker-41</t>
  </si>
  <si>
    <t>Ensure update instructions are not used alone in Dockerfiles</t>
  </si>
  <si>
    <t>You should not use OS package manager update instructions such as `apt-get update` or `yum update` either alone or in a single line in any Dockerfiles used to generate images under review.</t>
  </si>
  <si>
    <t>**Step 1:** Run the command below to get the list of images:
```
docker images 
```
**Step 2:** Run the command below against each image in the list above, looking for any update instructions which are incorporated in a single line:
```
docker history &lt;Image_ID&gt;
```
Alternatively, if you have access to the Dockerfile for the image, you should verify that there are no update instructions configured as described above.</t>
  </si>
  <si>
    <t>Update instructions are not used alone in Dockerfiles.</t>
  </si>
  <si>
    <t>Update instructions are used alone in Dockerfiles.</t>
  </si>
  <si>
    <t>4.7</t>
  </si>
  <si>
    <t>Adding update instructions in a single line on the Dockerfile will cause the update layer to be cached. When you then build any image later using the same instruction, this will cause the previously cached update layer to be used, potentially preventing any fresh updates from being applied to later builds.</t>
  </si>
  <si>
    <t>You should use update instructions together with install instructions and version pinning for packages while installing them. This will prevent caching and force the extraction of the required versions.
Alternatively, you could use the `--no-cache` flag during the `docker build` process to avoid using cached layers.</t>
  </si>
  <si>
    <t>Ensure update instructions are not used alone in Dockerfiles.
One method to achieve the recommended state is to execute the following method(s):
You should use update instructions together with install instructions and version pinning for packages while installing them. This will prevent caching and force the extraction of the required versions.
Alternatively, you could use the `--no-cache` flag during the `docker build` process to avoid using cached layers.</t>
  </si>
  <si>
    <t>To close this finding, please provide a screenshot or evidence showing that the 'Update instructions are not used alone in Dockerfiles.' with the agency's CAP.</t>
  </si>
  <si>
    <t>OpenShift-08</t>
  </si>
  <si>
    <t>AU-11</t>
  </si>
  <si>
    <t>Audit Record Retention</t>
  </si>
  <si>
    <t>Ensure that the audit logs are forwarded off the cluster for retention</t>
  </si>
  <si>
    <t>OpenShift audit works at the API server level, logging all requests coming to the server. Audit is on by default. Best practice is to ship audit logs off the cluster for retention. 
OpenShift includes the optional Cluster Logging operator and the `elasticSearch` operator. OpenShift cluster logging can be configured to send logs to destinations outside of your OpenShift Container Platform cluster instead of the default `elasticsearch` log store using the following methods:
- Sending logs using the `fluentd` forward protocol. You can create a `ConfigMap` to use the `fluentdForward` protocol to securely send logs to an external logging aggregator that accepts the `fluentdForward` protocol.
- Sending logs using syslog. You can create a `ConfigMap` to use the syslog protocol to send logs to an external syslog (RFC 3164) server.
Alternatively, you can use the Log Forwarding API, currently in Technology Preview. The Log Forwarding API, which is easier to configure than the `fluentdForward` protocol and syslog, exposes configuration for sending logs to the internal `elasticsearch` log store and to external `fluentd` log aggregation solutions.
You cannot use the `ConfigMap` methods and the Log Forwarding API in the same cluster.
Verify that audit log forwarding is configured as appropriate.</t>
  </si>
  <si>
    <t>The audit logs are not offloaded from the cluster for retention.</t>
  </si>
  <si>
    <t>Follow the documentation for log forwarding. [Forwarding logs to third party systems](https://docs.openshift.com/container-platform/latest/logging/cluster-logging-external.html).</t>
  </si>
  <si>
    <t>Ensure that the audit logs are forwarded off the cluster for retention.
Follow the documentation for log forwarding. [Forwarding logs to third party systems](https://docs.openshift.com/container-platform/latest/logging/cluster-logging-external.html).</t>
  </si>
  <si>
    <t>To close this finding, please provide a screenshot or evidence showing that the audit logs are forwarded off the cluster for retention with the agency's CAP.</t>
  </si>
  <si>
    <t>OpenShift-12</t>
  </si>
  <si>
    <t>OpenShift supports encryption of data at rest of `etcd` datastore, but it is up to the customer to configure. The `asecbc` cipher had been the only supported cipher up to OCP 4.13. Starting with OCP 4.13, the `aescgm` cipher can be used as well. No other ciphers are supported. Keys are stored on the filesystem of the master and automatically rotated.
Run the following command to review the Encrypted status condition for the OpenShift API server to verify that its resources were successfully encrypted:
```
# encrypt the etcd datastore 
oc get openshiftapiserver -o=jsonpath='{range .items[0].status.conditions[?(@.type=="Encrypted")]}{.reason}{"\n"}{.message}{"\n"}'
```
The output shows EncryptionCompleted upon successful encryption. 
- `EncryptionCompleted`
- `All resources encrypted: routes.route.openshift.io, oauthaccesstokens.oauth.openshift.io, oauthauthorizetokens.oauth.openshift.io`
If the output shows `EncryptionInProgress`, this means that encryption is still in progress. Wait a few minutes and try again.</t>
  </si>
  <si>
    <t>Encryption providers are appropriately configured</t>
  </si>
  <si>
    <t>The encryption providers are not  appropriately configured.</t>
  </si>
  <si>
    <t>1.2.31</t>
  </si>
  <si>
    <t>When you enable `etcd` encryption, the following OpenShift API server and Kubernetes API server resources are encrypted:
- Secrets
- ConfigMaps
- Routes
- OAuth access tokens
- OAuth authorize tokens
When you enable `etcd` encryption, encryption keys are created. These keys are rotated on a weekly basis. You must have these keys in order to restore from an `etcd` backup.</t>
  </si>
  <si>
    <t>Follow the OpenShift documentation for [encrypting etcd data](https://docs.openshift.com/container-platform/latest/security/encrypting-etcd.html).</t>
  </si>
  <si>
    <t>Ensure that encryption providers are appropriately configured.
Follow the OpenShift documentation for [encrypting etcd data](https://docs.openshift.com/container-platform/latest/security/encrypting-etcd.html).</t>
  </si>
  <si>
    <t>To close this finding, please provide a screenshot or evidence showing that the Encryption providers are appropriately configured with the agency's CAP.</t>
  </si>
  <si>
    <t>OpenShift-14</t>
  </si>
  <si>
    <t>Activate Garbage collection in OpenShift Container Platform 4, as appropriate</t>
  </si>
  <si>
    <t>Configure garbage collection for containers and images as appropriate</t>
  </si>
  <si>
    <t>Two types of garbage collection are performed on an OpenShift Container Platform node: 
- Container garbage collection: Removes terminated containers.
- Image garbage collection: Removes images not referenced by any running pods.
Container garbage collection can be performed using eviction thresholds. Image garbage collection relies on disk usage as reported by cAdvisor on the node to decide which images to remove from the node. The OpenShift administrator can configure how OpenShift Container Platform performs garbage collection by creating a `kubeletConfig` object for each Machine Config Pool using any combination of the following:
- soft eviction, which evicts containers based on eviction settings and a grace period
- hard eviction, which evicts containers based on eviction settings without a grace period 
- eviction for images
To configure, follow the directions in 
[Freeing Node Resources Using Garbage Collection](https://docs.openshift.com/container-platform/latest/nodes/nodes/nodes-nodes-garbage-collection.html)
To verify settings, run the following command for each updated `configpool`
To verify, you can inspect the configuration of each node individually:
```
for node in $(oc get nodes -ojsonpath='{.items[*].metadata.name}')
do
 oc get --raw /api/v1/nodes/$node/proxy/configz | jq '.kubeletconfig'
done
```
You can verify the values of the `evictionHard` settings 
Verify the values for the following are set as appropriate.
- `evictionHard`
- `evictionPressureTransitionPeriod`
- `imageMinimumGCAge`
- `imageGCHighThresholdPercent`
- `imageGCLowThresholdPercent`
- `evictionSoft` (if configured)
- `evictionSoftGracePeriod` (if configured)</t>
  </si>
  <si>
    <t>The garbage collection is configured as appropriate.</t>
  </si>
  <si>
    <t>The garbage collection is not  configured appropriately.</t>
  </si>
  <si>
    <t>Garbage collection is important to ensure sufficient resource availability and avoiding degraded performance and availability. In the worst case, the system might crash or just be unusable for a long period of time. Based on your system resources and tests, choose an appropriate threshold value to activate garbage collection.</t>
  </si>
  <si>
    <t>Incorrect configuration of garbage collection parameters can lead to system instability, degraded performance, and in worst cases, system crashes. Properly set parameters ensure efficient utilization of system resources."</t>
  </si>
  <si>
    <t>To configure, follow the directions in [Garbage Collection Remediation ](https://docs.openshift.com/container-platform/latest/nodes/nodes/nodes-nodes-garbage-collection.html)</t>
  </si>
  <si>
    <t>Activate Garbage collection in OpenShift Container Platform 4, as appropriate.
One method to achieve the recommended state is to execute the following method(s):
To configure, follow the directions in [Garbage Collection Remediation ](https://docs.openshift.com/container-platform/latest/nodes/nodes/nodes-nodes-garbage-collection.html)</t>
  </si>
  <si>
    <t>To close this finding, please provide a screenshot or evidence showing that the  garbage collection is configured as appropriate. with the agency's CAP.</t>
  </si>
  <si>
    <t>OpenShift-22</t>
  </si>
  <si>
    <t>In OpenShift 4, the Kubernetes configuration file is managed by the Machine Config Operator and `anonymous-auth` is set to `false` by default.
Run the following command on each node to the configuration of anonymous authentication:
```
for node in $(oc get nodes -ojsonpath='{.items[*].metadata.name}'); do
oc get --raw /api/v1/nodes/$node/proxy/configz | jq '.kubeletconfig.authentication.anonymous.enabled'
done
```
Verify that the configuration for each node returns `false`.</t>
  </si>
  <si>
    <t>The --anonymous-auth argument is set to false</t>
  </si>
  <si>
    <t>Create a `kubeletconfig` to explicitly disable anonymous authentication. Examples of how to do this can be found in the OpenShift [documentation](https://docs.openshift.com/container-platform/4.13/post_installation_configuration/machine-configuration-tasks.html#create-a-kubeletconfig-crd-to-edit-kubelet-parameters_post-install-machine-configuration-tasks).</t>
  </si>
  <si>
    <t>Ensure that the --anonymous-auth argument is set to false.
One method to achieve the recommended state is to execute the following method(s):
Create a `kubeletconfig` to explicitly disable anonymous authentication. Examples of how to do this can be found in the OpenShift [documentation](https://docs.openshift.com/container-platform/4.13/post_installation_configuration/machine-configuration-tasks.html#create-a-kubeletconfig-crd-to-edit-kubelet-parameters_post-install-machine-configuration-tasks).</t>
  </si>
  <si>
    <t>To close this finding, please provide a screenshot or evidence showing that the  --anonymous-auth argument is set to false with the agency's CAP.</t>
  </si>
  <si>
    <t>OpenShift-23</t>
  </si>
  <si>
    <t>Verify that the read only port is not used or is set to 0</t>
  </si>
  <si>
    <t>In OpenShift 4, the kubelet is managed by the Machine Config Operator. The kubelet config file is found at `/etc/kubernetes/kubelet.conf`. OpenShift disables the read-only port (10255) on all nodes by setting the `read-only-port` kubelet flag to 0 by default in OpenShift 4.6 and above.
Run the following command to verify the `kubelet-read-only-port` is set to `0` for the Kubernetes API server configuration map.
```
oc -n openshift-kube-apiserver get cm config -o json | jq -r '.data."config.yaml"' | yq '.apiServerArguments."kubelet-read-only-port"'
```
Verify the output is a list that contains `0`, like the following:
```
[
 "0"
]
```</t>
  </si>
  <si>
    <t>The read only port is not used or is set to 0.</t>
  </si>
  <si>
    <t>The read only port is used or is not set to 0.</t>
  </si>
  <si>
    <t>In earlier versions of OpenShift 4, the `read-only-port` argument is not used. 
Follow the instructions in the [documentation](https://docs.openshift.com/container-platform/latest/post_installation_configuration/machine-configuration-tasks.html#create-a-kubeletconfig-crd-to-edit-kubelet-parameters_post-install-machine-configuration-tasks) to create a `kubeletconfig` CRD and set the `kubelet-read-only-port` is set to `0`.</t>
  </si>
  <si>
    <t>Verify that the read only port is not used or is set to 0.
One method to achieve the recommended state is to execute the following method(s):
In earlier versions of OpenShift 4, the `read-only-port` argument is not used. 
Follow the instructions in the [documentation](https://docs.openshift.com/container-platform/latest/post_installation_configuration/machine-configuration-tasks.html#create-a-kubeletconfig-crd-to-edit-kubelet-parameters_post-install-machine-configuration-tasks) to create a `kubeletconfig` CRD and set the `kubelet-read-only-port` is set to `0`.</t>
  </si>
  <si>
    <t>To close this finding, please provide a screenshot or evidence showing that the The read only port is not used or is set to 0. with the agency's CAP.</t>
  </si>
  <si>
    <t>OpenShift-24</t>
  </si>
  <si>
    <t>OpenShift uses the kubernetes default of 4 hours for the streaming-connection-idle-timeout argument. Unless the cluster administrator has added the value to the node configuration, the default will be used. The value is a timeout for HTTP streaming sessions going through a kubelet, like the port-forward, exec, or attach pod operations. The `streaming-connection-idle-timeout` should not be disabled by setting it to `zero`, but it can be lowered. Note that if the value is set too low, then users using those features may experience a service interruption due to the timeout. 
The kubelet configuration is currently serialized as an ignition configuration, so it can be directly edited. However, there is also a new `kubelet-config-controller` added to the Machine Config Controller (MCC). This allows you to create a `KubeletConfig` custom resource (CR) to edit the kubelet parameters.
Run the following command to view the streaming connection timeout for each node:
```
for node in $(oc get nodes -ojsonpath='{.items[*].metadata.name}'); do
oc get --raw /api/v1/nodes/$node/proxy/configz | jq '.kubeletconfig.streamingConnectionIdleTimeout'
done
```
Verify the values returned for each node are not `0`.</t>
  </si>
  <si>
    <t>The --streaming-connection-idle-timeout argument is set to 0.</t>
  </si>
  <si>
    <t>Follow the instructions in the [documentation](https://docs.openshift.com/container-platform/latest/post_installation_configuration/machine-configuration-tasks.html#create-a-kubeletconfig-crd-to-edit-kubelet-parameters_post-install-machine-configuration-tasks) to create a `kubeletconfig` CRD and set the `streamingConnectionIdleTimeout` to the desired value. Do not set the value to `0`.</t>
  </si>
  <si>
    <t>Ensure that the --streaming-connection-idle-timeout argument is not set to 0.
One method to achieve the recommended state is to execute the following method(s):
Follow the instructions in the [documentation](https://docs.openshift.com/container-platform/latest/post_installation_configuration/machine-configuration-tasks.html#create-a-kubeletconfig-crd-to-edit-kubelet-parameters_post-install-machine-configuration-tasks) to create a `kubeletconfig` CRD and set the `streamingConnectionIdleTimeout` to the desired value. Do not set the value to `0`.</t>
  </si>
  <si>
    <t>To close this finding, please provide a screenshot or evidence showing that the The --streaming-connection-idle-timeout argument is not set to 0 with the agency's CAP.</t>
  </si>
  <si>
    <t>OpenShift-25</t>
  </si>
  <si>
    <t>The set of cryptographic ciphers currently considered secure is the following:
```
 TLS_ECDHE_ECDSA_WITH_AES_128_GCM_SHA256
 TLS_ECDHE_RSA_WITH_AES_128_GCM_SHA256
 TLS_ECDHE_ECDSA_WITH_CHACHA20_POLY1305
 TLS_ECDHE_RSA_WITH_AES_256_GCM_SHA384
 TLS_ECDHE_RSA_WITH_CHACHA20_POLY1305
 TLS_ECDHE_ECDSA_WITH_AES_256_GCM_SHA384
 TLS_RSA_WITH_AES_256_GCM_SHA384
 TLS_RSA_WITH_AES_128_GCM_SHA256
```
Ciphers for the API servers, authentication and the ingress controller can be configured using the `tlsSecurityProfile` parameter as of OpenShift 4.3. The ingress controller provides external access to the API server. There are four TLS security profile types:
- Old
- Intermediate
- Modern
- Custom
Only the Old, Intermediate and Custom profiles are supported at this time for the Ingress controller. Custom provides the ability to specify individual TLS security profile parameters. Follow the steps in the documentation to configure the cipher suite for Ingress, API server and Authentication. https://docs.openshift.com/container-platform/4.5/networking/ingress-operator.html#nw-ingress-controller-configuration-parameters_configuring-ingress
Run the following commands to verify the cipher suite and minTLSversion for the ingress operator, authentication operator, `cliconfig`, OpenShift `APIserver` and Kube APIserver.
Use the following command to verify the available ciphers:
```
oc get --namespace=openshift-ingress-operator ingresscontroller/default -ojson | jq .status.tlsProfile.ciphers
```
Verify the ciphers used by the Kubernetes API server:
```
oc get kubeapiservers.operator.openshift.io cluster -ojson | jq .spec.observedConfig.servingInfo.cipherSuites
```
Verify the ciphers used by the OpenShift API server:
```
oc get openshiftapiservers.operator.openshift.io cluster -ojson | jq .spec.observedConfig.servingInfo.cipherSuites
```
Verify the ciphers used by OpenShift authentication:
```
oc get cm -n openshift-authentication v4-0-config-system-cliconfig -o jsonpath='{.data.v4\-0\-config\-system\-cliconfig}' | jq .servingInfo.cipherSuites
```
Verify `tlsSecurityProfile` is using the default value:
```
oc get kubeapiservers.operator.openshift.io cluster -ojson | jq .spec.tlsSecurityProfile
```
Verify that the cipher suites are appropriate. 
Verify that the `tlsSecurityProfile` is set to the value you chose, or using the default of `Intermediate`.
Note: The HAProxy Ingress controller image does not support TLS 1.3 and because the `Modern` profile requires TLS 1.3, it is not supported. The Ingress Operator converts the `Modern` profile to `Intermediate`. The Ingress Operator also converts the TLS 1.0 of an `Old` or `Custom` profile to 1.1, and TLS 1.3 of a `Custom` profile to 1.2.</t>
  </si>
  <si>
    <t>The Kubelet only makes use of Strong Cryptographic Ciphers</t>
  </si>
  <si>
    <t>The Kubelet does not use Strong Cryptographic Ciphers.</t>
  </si>
  <si>
    <t>HIA1</t>
  </si>
  <si>
    <t>Adequate device identification and authentication is not employed</t>
  </si>
  <si>
    <t>Follow the directions above and in the OpenShift documentation to configure the `tlsSecurityProfile`. [Configuring Ingress](https://docs.openshift.com/container-platform/latest/networking/ingress-operator.html#nw-ingress-controller-configuration-parameters_configuring-ingress).
Please reference the OpenShift TLS security profile [documentation](https://docs.openshift.com/container-platform/latest/security/tls-security-profiles.html) for more detail on each profile.</t>
  </si>
  <si>
    <t>Ensure that the Kubelet only makes use of Strong Cryptographic Ciphers.
One method to achieve the recommended state is to execute the following method(s):
Follow the directions above and in the OpenShift documentation to configure the `tlsSecurityProfile`. [Configuring Ingress](https://docs.openshift.com/container-platform/latest/networking/ingress-operator.html#nw-ingress-controller-configuration-parameters_configuring-ingress).
Please reference the OpenShift TLS security profile [documentation](https://docs.openshift.com/container-platform/latest/security/tls-security-profiles.html) for more detail on each profile.</t>
  </si>
  <si>
    <t>To close this finding, please provide a screenshot or evidence showing that the  Kubelet only makes use of Strong Cryptographic Ciphers with the agency's CAP.</t>
  </si>
  <si>
    <t>OpenShift-26</t>
  </si>
  <si>
    <t>OpenShift provides a set of default cluster roles that you can bind to users and groups cluster-wide or locally (per project namespace). Be mindful of the difference between local and cluster bindings. For example, if you bind the cluster-admin role to a user by using a local role binding, it might appear that this user has the privileges of a cluster administrator. This is not the case. Binding the cluster-admin to a user in a project grants super administrator privileges for only that project to the user. You can use the oc CLI to view cluster roles and bindings by using the oc describe command. For more information, see [Default Cluster Roles](https://docs.openshift.com/container-platform/4.4/authentication/using-rbac.html#default-roles_using-rbac)
Some of these roles such as cluster-admin provide wide-ranging privileges which should only be applied where absolutely necessary. Roles such as cluster-admin allow super-user access to perform any action on any resource. When used in a ClusterRoleBinding, it gives full control over every resource in the cluster and in all namespaces. When used in a RoleBinding, it gives full control over every resource in the rolebinding's namespace, including the namespace itself.
Review users and groups bound to cluster-admin and decide whether they require such access. Consider creating least-privilege roles for users and service accounts.
Obtain a list of the principals who have access to the cluster-admin role by reviewing the `clusterrolebinding` output for each role binding that has access to the cluster-admin role.
```
# needs verification
# To get a list of users and service accounts with the cluster-admin role
oc get clusterrolebindings -o=custom-columns=NAME:.metadata.name,ROLE:.roleRef.name,SUBJECT:.subjects[*].kind | grep cluster-admin
# To verity that kubeadmin is removed, no results should be returned
oc get secrets kubeadmin -n kube-system
```
Review each principal listed and ensure that cluster-admin privilege is required for it.
Verify that the kubeadmin user no longer exists.</t>
  </si>
  <si>
    <t>The cluster-admin role is only used where required</t>
  </si>
  <si>
    <t>The cluster-admin role is not only used where required.</t>
  </si>
  <si>
    <t>Identify all `clusterrolebindings` to the cluster-admin role. Check if they are used and if they need this role or if they could use a role with fewer privileges.
Where possible, first bind users to a lower privileged role and then remove the `clusterrolebinding` to the cluster-admin role :
```
oc delete clusterrolebinding [name]
```</t>
  </si>
  <si>
    <t>Ensure that the cluster-admin role is only used where required.
One method to achieve the recommended state is to execute the following method(s):
Identify all `clusterrolebindings` to the cluster-admin role. Check if they are used and if they need this role or if they could use a role with fewer privileges.
Where possible, first bind users to a lower privileged role and then remove the `clusterrolebinding` to the cluster-admin role :
```
oc delete clusterrolebinding [name]
```</t>
  </si>
  <si>
    <t>To close this finding, please provide a screenshot or evidence showing that the The cluster-admin role is only used where required with the agency's CAP.</t>
  </si>
  <si>
    <t>OpenShift-27</t>
  </si>
  <si>
    <t>Review the users who have `get`, `list` or `watch` access to `secrets` objects in the Kubernetes API.
Executing the command below will return a list of users and groups who are allowed to get secrets:
```
oc adm policy who-can get secrets
```
The following command returns the users and groups who are allowed to list secrets:
```
oc adm policy who-can list secrets
```
The following command returns the users and groups who are allowed to watch secrets:
```
oc adm policy who-can watch secrets
```</t>
  </si>
  <si>
    <t>To close this finding, please provide a screenshot or evidence showing that the Access to secrets is minimize. with the agency's CAP.</t>
  </si>
  <si>
    <t>OpenShift-28</t>
  </si>
  <si>
    <t>Run the command below to describe each cluster role and inspect it for wildcard usage:
```
oc describe clusterrole
```
Run the command below to describe each role and inspect it for wildcard usage:
```
oc describe role -A
```</t>
  </si>
  <si>
    <t>To close this finding, please provide a screenshot or evidence showing that the Wildcard use in Roles and ClusterRoles is minimize. with the agency's CAP.</t>
  </si>
  <si>
    <t>OpenShift-29</t>
  </si>
  <si>
    <t>Review the users who have create access to pod objects in the Kubernetes API with the following command:
```
oc adm policy who-can create pod
```</t>
  </si>
  <si>
    <t>Access to create pods is minimize.</t>
  </si>
  <si>
    <t>Access to create pods is not minimize.</t>
  </si>
  <si>
    <t>To close this finding, please provide a screenshot or evidence showing that the Access to create pods is minimize. with the agency's CAP.</t>
  </si>
  <si>
    <t>OpenShift-30</t>
  </si>
  <si>
    <t>Review pod and service account objects in the cluster and ensure automatically mounting the service account token is disabled (```automountServiceAccountToken: false```), unless the resource explicitly requires this access.
Find all pods that automatically mount service account tokens:
```
oc get pods -A -o json | jq '.items[] | select(.spec.automountServiceAccountToken) | .metadata.name'
```
Find all service accounts that automatically mount service tokens:
```
oc get serviceaccounts -A -o json | jq '.items[] | select(.automountServiceAccountToken) | .metadata.name'
```</t>
  </si>
  <si>
    <t>Service Account Tokens are only mounted where necessary</t>
  </si>
  <si>
    <t>The Service Account Tokens are not  only mounted where necessary</t>
  </si>
  <si>
    <t>To close this finding, please provide a screenshot or evidence showing that the Service Account Tokens are only mounted where necessary with the agency's CAP.</t>
  </si>
  <si>
    <t>OpenShift-31</t>
  </si>
  <si>
    <t>The set of SCCs that admission uses to authorize a pod are determined by the user identity and groups that the user belongs to. Additionally, if the pod specifies a service account, the set of allowable SCCs includes any constraints accessible to the service account.
Admission uses the following approach to create the final security context for the pod:
- Retrieve all SCCs available for use.
- Generate field values for security context settings that were not specified on the request.
- Validate the final settings against the available constraints.
If a matching set of constraints is found, then the pod is accepted. If the request cannot be matched to an SCC, the pod is rejected.
A pod must validate every field against the SCC. 
You can use the following command to list all SCCs that do not allow privileged containers:
```
oc get scc -o json | jq '.items[] | select(.allowPrivilegedContainer==false) | .metadata.name'
```
Verify that at least one SCC is returned.</t>
  </si>
  <si>
    <t>Privileged containers have access to all Linux Kernel capabilities and devices. A container running with full privileges can do almost everything that the host can do. This flag exists to allow special use-cases, like manipulating the network stack and accessing devices.
There should be at least one Security Context Constraint (SCC) defined which does not permit privileged containers.
If you need to run privileged containers, this should be defined in a separate SCC and you should carefully check RBAC controls to ensure that only limited service accounts and users are given permission to access that SCC.</t>
  </si>
  <si>
    <t>Pods defined with `spec.containers[].securityContext.privileged: true` will not be permitted.</t>
  </si>
  <si>
    <t>Create an SCC that sets `allowPrivilegedContainer` to `false` and take it into use by assigning it to applicable users and groups.</t>
  </si>
  <si>
    <t>Minimize the admission of privileged containers.
One method to achieve the recommended state is to execute the following method(s):
Create an SCC that sets `allowPrivilegedContainer` to `false` and take it into use by assigning it to applicable users and groups.</t>
  </si>
  <si>
    <t>To close this finding, please provide a screenshot or evidence showing that the The admission of privileged containers is minimized. with the agency's CAP.</t>
  </si>
  <si>
    <t>OpenShift-32</t>
  </si>
  <si>
    <t>Use the following command to list all SCCs with `allowHostPID` set to `true`:
```
oc get scc -o json | jq '.items[] | select(.allowHostPID) | .metadata.name'
```
Verify that at least one SCC is returned.</t>
  </si>
  <si>
    <t>The admission of containers wishing to share the host process ID namespace is minimize.</t>
  </si>
  <si>
    <t>A container running in the host's PID namespace can inspect processes running outside the container. If the container also has access to ptrace capabilities this can be used to escalate privileges outside of the container.
There should be at least one Security Context Constraint (SCC) defined which does not permit containers to share the host PID namespace.
If you need to run containers which require hostPID, this should be defined in a separate SCC and you should carefully check RBAC controls to ensure that only limited service accounts and users are given permission to access that SCC.</t>
  </si>
  <si>
    <t>Pods defined with `Allow Host PID: true` will not be permitted unless they are run under a specific SCC.</t>
  </si>
  <si>
    <t>Create an SCC that sets `allowHostPID` to `false` and take it into use by assigning it to applicable users and groups.</t>
  </si>
  <si>
    <t>Minimize the admission of containers wishing to share the host process ID namespace.
One method to achieve the recommended state is to execute the following method(s):
Create an SCC that sets `allowHostPID` to `false` and take it into use by assigning it to applicable users and groups.</t>
  </si>
  <si>
    <t>To close this finding, please provide a screenshot or evidence showing that the  admission of containers wishing to share the host process ID namespace is minimize. with the agency's CAP.</t>
  </si>
  <si>
    <t>OpenShift-33</t>
  </si>
  <si>
    <t>Use the following command to list all SCCs with `allowHostIPC` set to `false`:
```
oc get scc -o json | jq '.items[] | select(.allowHostIPC==false) | .metadata.name'
```
Verify at least one SCC is returned.</t>
  </si>
  <si>
    <t>The admission of containers wishing to share the host IPC namespace is minimize.</t>
  </si>
  <si>
    <t>The admission of containers wishing to share the host IPC namespace is not minimize.</t>
  </si>
  <si>
    <t>A container running in the host's IPC namespace can use IPC to interact with processes outside the container.
There should be at least one Security Context Constraint (SCC) defined which does not permit containers to share the host IPC namespace.
If you have a requirement to containers which require hostIPC, this should be defined in a separate SCC and you should carefully check RBAC controls to ensure that only limited service accounts and users are given permission to access that SCC.</t>
  </si>
  <si>
    <t>Pods defined with `Allow Host IPC: true` will not be permitted unless they are run under a specific SCC.</t>
  </si>
  <si>
    <t>Create an SCC that sets `allowHostIPC` to `false` and take it into use by assigning it to applicable users and groups.</t>
  </si>
  <si>
    <t>Minimize the admission of containers wishing to share the host IPC namespace.
One method to achieve the recommended state is to execute the following method(s):
Create an SCC that sets `allowHostIPC` to `false` and take it into use by assigning it to applicable users and groups.</t>
  </si>
  <si>
    <t>To close this finding, please provide a screenshot or evidence showing that the  admission of containers wishing to share the host IPC namespace is minimize. with the agency's CAP.</t>
  </si>
  <si>
    <t>OpenShift-34</t>
  </si>
  <si>
    <t>Use the following command to list all SCCs with `allowHostNetwork` set to `false`:
```
oc get scc -A -o json | jq '.items[] | select(.allowHostNetwork==false) | .metadata.name'
```
Verify at least one SCC is returned.</t>
  </si>
  <si>
    <t>The admission of containers wishing to share the host network namespace is minimize.</t>
  </si>
  <si>
    <t>A container running in the host's network namespace could access the local loopback device, and could access network traffic to and from other pods.
There should be at least one Security Context Constraint (SCC) defined which does not permit containers to share the host network namespace.
If you have need to run containers which require hostNetwork, this should be defined in a separate SCC and you should carefully check RBAC controls to ensure that only limited service accounts and users are given permission to access that SCC.</t>
  </si>
  <si>
    <t>Pods defined with `Allow Host Network: true` will not be permitted unless they are run under a specific SCC.</t>
  </si>
  <si>
    <t>Create an SCC that sets `allowHostNetwork` to `false` and take it into use by assigning it to applicable users and groups.</t>
  </si>
  <si>
    <t>Minimize the admission of containers wishing to share the host network namespace.
One method to achieve the recommended state is to execute the following method(s):
Create an SCC that sets `allowHostNetwork` to `false` and take it into use by assigning it to applicable users and groups.</t>
  </si>
  <si>
    <t>To close this finding, please provide a screenshot or evidence showing that the  admission of containers wishing to share the host network namespace is minimize. with the agency's CAP.</t>
  </si>
  <si>
    <t>OpenShift-35</t>
  </si>
  <si>
    <t>Do not generally permit containers to be run with the `allowPrivilegeEscalation` flag set to `true`.</t>
  </si>
  <si>
    <t>Use the following command to list all SCCs with `allowPrivilegeEscalation` set to `false`:
```
oc get scc -A -o json | jq '.items[] | select(.allowPrivilegeEscalation==false) | .metadata.name'
```
Verify that there is at least one SCC is returned.</t>
  </si>
  <si>
    <t>A container running with the `allowPrivilegeEscalation` flag set to `true` may have processes that can gain more privileges than their parent.
There should be at least one Security Context Constraint (SCC) defined which does not permit containers to allow privilege escalation. The option exists (and is defaulted to true) to permit setuid binaries to run.
If you have need to run containers which use setuid binaries or require privilege escalation, this should be defined in a separate SCC and you should carefully check RBAC controls to ensure that only limited service accounts and users are given permission to access that SCC.</t>
  </si>
  <si>
    <t>Pods defined with `Allow Privilege Escalation: true` will not be permitted unless they are run under a specific SCC.</t>
  </si>
  <si>
    <t>Create an SCC that sets `allowPrivilegeEscalation` to `false` and take it into use by assigning it to applicable users and groups.</t>
  </si>
  <si>
    <t>Minimize the admission of containers with allowPrivilegeEscalation.
One method to achieve the recommended state is to execute the following method(s):
Create an SCC that sets `allowPrivilegeEscalation` to `false` and take it into use by assigning it to applicable users and groups.</t>
  </si>
  <si>
    <t>To close this finding, please provide a screenshot or evidence showing that the The admission of containers with allowPrivilegeEscalation is minimize. with the agency's CAP.</t>
  </si>
  <si>
    <t>OpenShift-36</t>
  </si>
  <si>
    <t>Use the following command to list all SCCs that drop all capabilities:
```
oc get scc -A -o json | jq '.items[] | select(.requiredDropCapabilities[]?|any(. == "ALL"; .)) | .metadata.name'
```
Verify at least one SCC is returned.</t>
  </si>
  <si>
    <t>The admission of containers with the NET_RAW capability is not minimize.</t>
  </si>
  <si>
    <t>5.2.7</t>
  </si>
  <si>
    <t>Containers run with a default set of capabilities as assigned by the Container Runtime. By default this can include potentially dangerous capabilities. With Docker as the container runtime the `NET_RAW` capability is enabled which may be misused by malicious containers.
Ideally, all containers should drop this capability.
There should be at least one Security Context Constraint (SCC) defined which prevents containers with the `NET_RAW` capability from launching.
If you need to run containers with this capability, this should be defined in a separate SCC and you should carefully check RBAC controls to ensure that only limited service accounts and users are given permission to access that SCC.</t>
  </si>
  <si>
    <t>Pods with containers which run with the `NET_RAW` capability will not be permitted.</t>
  </si>
  <si>
    <t>Create an SCC that sets `requiredDropCapabilities` to include `ALL` or at least `NET_RAW` and take it into use by assigning it to applicable users and groups.</t>
  </si>
  <si>
    <t>Minimize the admission of containers with the NET_RAW capability.
One method to achieve the recommended state is to execute the following method(s):
Create an SCC that sets `requiredDropCapabilities` to include `ALL` or at least `NET_RAW` and take it into use by assigning it to applicable users and groups.</t>
  </si>
  <si>
    <t>To close this finding, please provide a screenshot or evidence showing that the  admission of containers with the NET_RAW capability is minimized. with the agency's CAP.</t>
  </si>
  <si>
    <t>OpenShift-37</t>
  </si>
  <si>
    <t>Use the following command to list all SCCs that prohibit users from defining container capabilities:
```
oc get scc -A -o json | jq '.items[] | select(.allowedCapabilities==null) | .metadata.name'
```
Verify at least one SCC is returned.
Additionally, use the following command to list all SCCs that do not set default container capabilities:
```
oc get scc -A -o json | jq '.items[] | select(.defaultAddCapabilities==null) | .metadata.name'
```
Verify at least one SCC is returned.</t>
  </si>
  <si>
    <t>The admission of containers with added capabilities is minimize.</t>
  </si>
  <si>
    <t>The admission of containers with added capabilities is not set to minimize.</t>
  </si>
  <si>
    <t>Containers run with a default set of capabilities as assigned by the Container Runtime. Capabilities outside this set can be added to containers which could expose them to risks of container breakout attacks.
There should be at least one Security Context Constraint (SCC) defined which prevents containers with capabilities beyond the default set from launching.
If you need to run containers with additional capabilities, this should be defined in a separate SCC and you should carefully check RBAC controls to ensure that only limited service accounts and users are given permission to access that SCC.</t>
  </si>
  <si>
    <t>Pods with containers which require capabilities outside the default set will not be permitted.</t>
  </si>
  <si>
    <t>Utilize the restricted-v2 SCC or create an SCC that sets `allowedCapabilities` and `defaultAddCapabilities` to an empty list and take it into use by assigning it to applicable users and groups.</t>
  </si>
  <si>
    <t>Minimize the admission of containers with added capabilities.
One method to achieve the recommended state is to execute the following method(s):
Utilize the restricted-v2 SCC or create an SCC that sets `allowedCapabilities` and `defaultAddCapabilities` to an empty list and take it into use by assigning it to applicable users and groups.</t>
  </si>
  <si>
    <t>To close this finding, please provide a screenshot or evidence showing that the  admission of containers with added capabilities is minimize. with the agency's CAP.</t>
  </si>
  <si>
    <t>OpenShift-39</t>
  </si>
  <si>
    <t>OpenShift Projects wrap Kubernetes namespaces and are used by default in OpenShift 4. 
Run the following command to obtain a list of all non-default OpenShift and Kubernetes namespaces in the cluster.
```
oc get namespaces -o json | jq '.items[] | select(.metadata.name|test("(?!default|kube-.|openshift.)^.*")) | .metadata.name'
```
Ensure that these namespaces are the ones you need and are adequately administered as per your requirements.</t>
  </si>
  <si>
    <t>Administrative boundaries between resources using namespaces have been created.</t>
  </si>
  <si>
    <t>Administrative boundaries between resources using namespaces has not been created.</t>
  </si>
  <si>
    <t>To close this finding, please provide a screenshot or evidence showing that the Administrative boundaries between resources using namespaces have been created. with the agency's CAP.</t>
  </si>
  <si>
    <t>OpenShift-40</t>
  </si>
  <si>
    <t>`etcd` should be configured to make use of TLS encryption for client connections.</t>
  </si>
  <si>
    <t>OpenShift uses X.509 certificates to provide secure communication to `etcd`. OpenShift configures these automatically. OpenShift does not use the `etcd-certfile` or `etcd-keyfile` flags. Certificates are used for encrypted communication between `etcd` member peers, as well as encrypted client traffic. The following certificates are generated and used by `etcd` and other processes that communicate with `etcd`:
- Peer certificates: Used for communication between `etcd` members.
- Client certificates: Used for encrypted server-client communication. Client certificates are currently used by the API server only, and no other service should connect to `etcd` directly except for the proxy. Client secrets (`etcd-client`, `etcd-metric-client`, `etcd-metric-signer`, and `etcd-signer`) are added to the `openshift-config`, `openshift-monitoring`, and `openshift-kube-apiserver` namespaces.
- Server certificates: Used by the `etcd` server for authenticating client requests.
- Metric certificates: All metric consumers connect to proxy with `metric-client` certificates.
Run the following command to check the location of the `etc-certfile`:
```
oc get configmap config -n openshift-kube-apiserver -ojson | \
 jq -r '.data["config.yaml"]' | \
 jq -r '.apiServerArguments["etcd-certfile"]'
```
Verify that `/etc/kubernetes/static-pod-resources/secrets/etcd-client/tls.crt` is returned.
Run the following command to check the location of the `etc-keyfile`:
```
oc get configmap config -n openshift-kube-apiserver -ojson | \
 jq -r '.data["config.yaml"]' | \
 jq -r '.apiServerArguments["etcd-keyfile"]'
```
Verify that `/etc/kubernetes/static-pod-resources/secrets/etcd-client/tls.key` is returned.</t>
  </si>
  <si>
    <t>The --etcd-certfile and --etcd-keyfile arguments are set as appropriate</t>
  </si>
  <si>
    <t>The --etcd-certfile and --etcd-keyfile arguments are not set as appropriate</t>
  </si>
  <si>
    <t>`etcd` is a highly-available key value store used by Kubernetes deployments for persistent storage of all of its REST API objects. These objects are sensitive in nature and should be protected by client authentication. This requires the API server to identify itself to the `etcd` server using a client certificate and key.</t>
  </si>
  <si>
    <t>TLS and client certificate authentication are configured by default for `etcd`.</t>
  </si>
  <si>
    <t>OpenShift automatically manages TLS and client certificate authentication for `etcd`. This is not configurable.</t>
  </si>
  <si>
    <t>OpenShift-41</t>
  </si>
  <si>
    <t>By default, OpenShift uses X.509 certificates to provide secure connections between the API server and `node/kubelet`. OpenShift Container Platform monitors certificates for proper validity, for the cluster certificates it issues and manages. The OpenShift Container Platform manages certificate rotation and the alerting framework has rules to help identify when a certificate issue is about to occur. 
Use the following command to check the kubelet client certificate:
```
oc get configmap config -n openshift-kube-apiserver -ojson | jq -r '.data["config.yaml"]' | jq '.apiServerArguments."kubelet-client-certificate"'
```
Verify the certificate path contains `/etc/kubernetes/static-pod-certs/secrets/kubelet-client/tls.crt`.
Use the following command to check the kubelet client key:
```
oc get configmap config -n openshift-kube-apiserver -ojson | jq -r '.data["config.yaml"]' | jq '.apiServerArguments."kubelet-client-key"'
```
Verify the key path contains `/etc/kubernetes/static-pod-certs/secrets/kubelet-client/tls.key`.</t>
  </si>
  <si>
    <t>The connections from the `apiserver` to the kubelet are used for fetching logs for pods, attaching (through kubectl) to running pods, and using the kubelet’s port-forwarding functionality. These connections terminate at the kubelet’s HTTPS endpoint. By default, the `apiserver` does not verify the kubelet’s serving certificate, which makes the connection subject to man-in-the-middle attacks, and unsafe to run over untrusted and/or public networks.</t>
  </si>
  <si>
    <t>OpenShift automatically manages TLS authentication for the API server communication with the `node/kublet`. This is not configurable.</t>
  </si>
  <si>
    <t>OpenShift-42</t>
  </si>
  <si>
    <t>Configure TLS encryption for the `etcd` service.</t>
  </si>
  <si>
    <t>OpenShift uses X.509 certificates to provide secure communication to `etcd`. OpenShift generates these files and sets the arguments appropriately. OpenShift does not use the `etcd-certfile` or `etcd-keyfile` flags. 
Keys and certificates for control plane components like `kube-apiserver`, `kube-controller-manager`, `kube-scheduler` and `etcd` are stored with their respective static pod configurations in the directory `/etc/kubernetes/static-pod-resources/*/secrets`. 
Run the following command to check the value of the `--cert-file` parameter on all applicable nodes: 
```
for i in $(oc get pods -oname -n openshift-etcd)
do
 oc exec -n openshift-etcd -c etcd $i -- \
 ps -o command= -C etcd | sed 's/.*\(--cert-file=[^ ]*\).*/\1/'
done
```
Run the following command to check the value of the `--key-file` parameter on all applicable nodes: 
```
for i in $(oc get pods -oname -n openshift-etcd)
do
 oc exec -n openshift-etcd -c etcd $i -- \
 ps -o command= -C etcd | sed 's/.*\(--key-file=[^ ]*\).*/\1/'
done
```
Verify that cert-file and key-file values are returned for each etcd member.
`--cert-file=/etc/kubernetes/static-pod-certs/secrets/etcd-all-serving/etcd-serving-${ETCD_DNS_NAME}.crt`
`--key-file=/etc/kubernetes/static-pod-certs/secrets/etcd-all-serving/etcd-serving-${ETCD_DNS_NAME}.key`
For example:
`--cert-file=/etc/kubernetes/static-pod-certs/secrets/etcd-all-serving/etcd-serving-ip-10-0-165-75.us-east-2.compute.internal.crt`
`--key-file=/etc/kubernetes/static-pod-certs/secrets/etcd-all-serving/etcd-serving-ip-10-0-165-75.us-east-2.compute.internal.key`</t>
  </si>
  <si>
    <t>The --cert-file and --key-file arguments are set as appropriate</t>
  </si>
  <si>
    <t>The --cert-file and --key-file arguments are not set as appropriate</t>
  </si>
  <si>
    <t>`etcd` is a highly-available key value store used by Kubernetes deployments for persistent storage of all of its REST API objects. These objects are sensitive in nature and should be encrypted in transit.</t>
  </si>
  <si>
    <t>OpenShift does not use the `etcd-certfile` or `etcd-keyfil`e flags. Certificates for `etcd` are managed by the `etcd` cluster operator.</t>
  </si>
  <si>
    <t>OpenShift-43</t>
  </si>
  <si>
    <t>OpenShift API server does not use the service-account-key-file argument. OpenShift does not reuse the apiserver TLS key. The ServiceAccount token authenticator is configured with `serviceAccountConfig.publicKeyFiles`. OpenShift automatically manages and rotates the keys. 
Run the following command:
```
oc get configmap config -n openshift-kube-apiserver -ojson | \
 jq -r '.data["config.yaml"]' | \
 jq -r '.serviceAccountPublicKeyFiles[]'
```
Verify that the following is returned.
`/etc/kubernetes/static-pod-resources/configmaps/sa-token-signing-certs`
`/etc/kubernetes/static-pod-resources/configmaps/bound-sa-token-signing-certs`</t>
  </si>
  <si>
    <t>The --service-account-key-file argument is set as appropriate</t>
  </si>
  <si>
    <t>The --service-account-key-file argument is not set as appropriate</t>
  </si>
  <si>
    <t>By default, if no `--service-account-key-file` is specified to the `apiserver`, it uses the private key from the TLS serving certificate to verify service account tokens. To ensure that the keys for service account tokens could be rotated as needed, a separate public/private key pair should be used for signing service account tokens. Hence, the public key should be specified to the `apiserver` with `--service-account-key-file`.</t>
  </si>
  <si>
    <t>The OpenShift API server does not use the `service-account-key-file` argument. The `ServiceAccount` token `authenticator` is configured with `serviceAccountConfig.publicKeyFiles`. OpenShift does not reuse the apiserver TLS key. This is not configurable.</t>
  </si>
  <si>
    <t>Change Log</t>
  </si>
  <si>
    <t>Version</t>
  </si>
  <si>
    <t>Date</t>
  </si>
  <si>
    <t>Description of Changes</t>
  </si>
  <si>
    <t>Author</t>
  </si>
  <si>
    <t>First Release to Containers SCSEM, which include CIS Kubernetes Benchmark v1.6.1, Red Hat Open Shift 4 v1.1 and Docker Version v1.4.0.</t>
  </si>
  <si>
    <t xml:space="preserve">Internal Revenue Service </t>
  </si>
  <si>
    <t>Internal Updates</t>
  </si>
  <si>
    <t>Updated Issue Code Table</t>
  </si>
  <si>
    <r>
      <rPr>
        <b/>
        <sz val="10"/>
        <rFont val="Arial"/>
        <family val="2"/>
      </rPr>
      <t>Updated to align with respective current CIS Benchmark and IRS Interim Guidance on Authentication</t>
    </r>
    <r>
      <rPr>
        <sz val="10"/>
        <rFont val="Arial"/>
        <family val="2"/>
      </rPr>
      <t xml:space="preserve">
CIS Kubernetes Benchmark v1.10.0
CIS Docker Benchmark v1.7.0
CIS Red Hat OpenShift Container Platform Benchmark v1.6.0</t>
    </r>
  </si>
  <si>
    <t xml:space="preserve">Test Case Tab </t>
  </si>
  <si>
    <t xml:space="preserve">Date </t>
  </si>
  <si>
    <t>2.0</t>
  </si>
  <si>
    <t>Added a new test case based on the CIS Benchmark.</t>
  </si>
  <si>
    <t>KUBE-23</t>
  </si>
  <si>
    <t>Removed a test case based on the CIS Benchmark.</t>
  </si>
  <si>
    <t>KUBE-25</t>
  </si>
  <si>
    <t>KUBE-35</t>
  </si>
  <si>
    <t>KUBE-36</t>
  </si>
  <si>
    <t>KUBE-37</t>
  </si>
  <si>
    <t>KUBE-38</t>
  </si>
  <si>
    <t>KUBE-39</t>
  </si>
  <si>
    <t>KUBE-40</t>
  </si>
  <si>
    <t>KUBE-41</t>
  </si>
  <si>
    <t>KUBE-72</t>
  </si>
  <si>
    <t>KUBE-83</t>
  </si>
  <si>
    <t>Docker-28</t>
  </si>
  <si>
    <t>Docker-29</t>
  </si>
  <si>
    <t>Docker-30</t>
  </si>
  <si>
    <t>Docker-31</t>
  </si>
  <si>
    <t>Docker-32</t>
  </si>
  <si>
    <t>Docker-33</t>
  </si>
  <si>
    <t>Aligned the test case ‘Test Method’ based on the CIS Benchmark.</t>
  </si>
  <si>
    <t>Aligned the test case ‘Section Title’ based on the CIS Benchmark.</t>
  </si>
  <si>
    <t>Aligned the test case ‘Description’ based on the CIS Benchmark.</t>
  </si>
  <si>
    <t>Aligned the test case ‘Test Procedures’ based on the CIS Benchmark.</t>
  </si>
  <si>
    <t>Updated and aligned the test case ‘CIS Benchmark Section’ numbering with the CIS Benchmark.</t>
  </si>
  <si>
    <t>Updated the CIS Benchmark recommendation numbers to align with the CIS Benchmark.</t>
  </si>
  <si>
    <t>Aligned the test case ‘Rationale Statement’ based on the CIS Benchmark.</t>
  </si>
  <si>
    <t>Aligned the test case ‘Remediation Procedure’ based on the CIS Benchmark.</t>
  </si>
  <si>
    <t>OpenShift-01</t>
  </si>
  <si>
    <t>Removed test case as no remediation process or steps are provided in the CIS Benchmarks.</t>
  </si>
  <si>
    <t>OpenShift-02</t>
  </si>
  <si>
    <t>OpenShift-03</t>
  </si>
  <si>
    <t>OpenShift-04</t>
  </si>
  <si>
    <t>OpenShift-05</t>
  </si>
  <si>
    <t>OpenShift-06</t>
  </si>
  <si>
    <t>OpenShift-07</t>
  </si>
  <si>
    <t>OpenShift-09</t>
  </si>
  <si>
    <t>OpenShift-10</t>
  </si>
  <si>
    <t>OpenShift-11</t>
  </si>
  <si>
    <t>OpenShift-13</t>
  </si>
  <si>
    <t>OpenShift-15</t>
  </si>
  <si>
    <t>OpenShift-16</t>
  </si>
  <si>
    <t>OpenShift-17</t>
  </si>
  <si>
    <t>OpenShift-18</t>
  </si>
  <si>
    <t>OpenShift-19</t>
  </si>
  <si>
    <t>OpenShift-20</t>
  </si>
  <si>
    <t>OpenShift-21</t>
  </si>
  <si>
    <t>OpenShift-38</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</si>
  <si>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</si>
  <si>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</si>
  <si>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</si>
  <si>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</si>
  <si>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</si>
  <si>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</si>
  <si>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</si>
  <si>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</si>
  <si>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</si>
  <si>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</si>
  <si>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</si>
  <si>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</si>
  <si>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</si>
  <si>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</si>
  <si>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</si>
  <si>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</si>
  <si>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</si>
  <si>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</si>
  <si>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</si>
  <si>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</si>
  <si>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</si>
  <si>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User access was not established with concept of least privilege</t>
  </si>
  <si>
    <t>HAC12</t>
  </si>
  <si>
    <t>Separation of duties is not in place</t>
  </si>
  <si>
    <t>HAC13</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</si>
  <si>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</si>
  <si>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</si>
  <si>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</si>
  <si>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</si>
  <si>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</si>
  <si>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</si>
  <si>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</si>
  <si>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</si>
  <si>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</si>
  <si>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</si>
  <si>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</si>
  <si>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</si>
  <si>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</si>
  <si>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</si>
  <si>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</si>
  <si>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</si>
  <si>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</si>
  <si>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</si>
  <si>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</si>
  <si>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</si>
  <si>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</si>
  <si>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</si>
  <si>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</si>
  <si>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</si>
  <si>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</si>
  <si>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</si>
  <si>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</si>
  <si>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</si>
  <si>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</si>
  <si>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</si>
  <si>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</si>
  <si>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</si>
  <si>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</si>
  <si>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</si>
  <si>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</si>
  <si>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</si>
  <si>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</si>
  <si>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</si>
  <si>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</si>
  <si>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</si>
  <si>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</si>
  <si>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</si>
  <si>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</si>
  <si>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</si>
  <si>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</si>
  <si>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</si>
  <si>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</si>
  <si>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</si>
  <si>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</si>
  <si>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</si>
  <si>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</si>
  <si>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</si>
  <si>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</si>
  <si>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</si>
  <si>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</si>
  <si>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</si>
  <si>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</si>
  <si>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</si>
  <si>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</si>
  <si>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</si>
  <si>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</si>
  <si>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</si>
  <si>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</si>
  <si>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</si>
  <si>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</si>
  <si>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</si>
  <si>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</si>
  <si>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</si>
  <si>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</si>
  <si>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</si>
  <si>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</si>
  <si>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</si>
  <si>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</si>
  <si>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</si>
  <si>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</si>
  <si>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</si>
  <si>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</si>
  <si>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</si>
  <si>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</si>
  <si>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</si>
  <si>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</si>
  <si>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</si>
  <si>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</si>
  <si>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</si>
  <si>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</si>
  <si>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</si>
  <si>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</si>
  <si>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</si>
  <si>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</si>
  <si>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</si>
  <si>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</si>
  <si>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</si>
  <si>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</si>
  <si>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</si>
  <si>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</si>
  <si>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</si>
  <si>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</si>
  <si>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</si>
  <si>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</si>
  <si>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</si>
  <si>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</si>
  <si>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</si>
  <si>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</si>
  <si>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</si>
  <si>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</si>
  <si>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</si>
  <si>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</si>
  <si>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</si>
  <si>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</si>
  <si>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</si>
  <si>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</si>
  <si>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</si>
  <si>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</si>
  <si>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</si>
  <si>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HIA2</t>
  </si>
  <si>
    <t>Standardized naming convention is not enforced</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</si>
  <si>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</si>
  <si>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</si>
  <si>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</si>
  <si>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</si>
  <si>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</si>
  <si>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</si>
  <si>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</si>
  <si>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</si>
  <si>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</si>
  <si>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</si>
  <si>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</si>
  <si>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</si>
  <si>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</si>
  <si>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</si>
  <si>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</si>
  <si>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</si>
  <si>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</si>
  <si>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</si>
  <si>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</si>
  <si>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</si>
  <si>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</si>
  <si>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</si>
  <si>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</si>
  <si>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</si>
  <si>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</si>
  <si>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</si>
  <si>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</si>
  <si>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</si>
  <si>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</si>
  <si>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</si>
  <si>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</si>
  <si>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</si>
  <si>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</si>
  <si>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</si>
  <si>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</si>
  <si>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</si>
  <si>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</si>
  <si>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</si>
  <si>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</si>
  <si>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</si>
  <si>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</si>
  <si>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</si>
  <si>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</si>
  <si>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</si>
  <si>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</si>
  <si>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</si>
  <si>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</si>
  <si>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</si>
  <si>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</si>
  <si>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</si>
  <si>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</si>
  <si>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</si>
  <si>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</si>
  <si>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</si>
  <si>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</si>
  <si>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</si>
  <si>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</si>
  <si>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</si>
  <si>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</si>
  <si>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</si>
  <si>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</si>
  <si>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</si>
  <si>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</si>
  <si>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</si>
  <si>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</si>
  <si>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</si>
  <si>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</si>
  <si>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</si>
  <si>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</si>
  <si>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</si>
  <si>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</si>
  <si>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</si>
  <si>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</si>
  <si>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</si>
  <si>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</si>
  <si>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</si>
  <si>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</si>
  <si>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</si>
  <si>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</si>
  <si>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</si>
  <si>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</si>
  <si>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</si>
  <si>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</si>
  <si>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</si>
  <si>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</si>
  <si>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</si>
  <si>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</si>
  <si>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</si>
  <si>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</si>
  <si>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</si>
  <si>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</si>
  <si>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</si>
  <si>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</si>
  <si>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</si>
  <si>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</si>
  <si>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</si>
  <si>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</si>
  <si>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</si>
  <si>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</si>
  <si>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</si>
  <si>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</si>
  <si>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</si>
  <si>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</si>
  <si>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</si>
  <si>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</si>
  <si>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</si>
  <si>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</si>
  <si>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</si>
  <si>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</si>
  <si>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</si>
  <si>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</si>
  <si>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</si>
  <si>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</si>
  <si>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</si>
  <si>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</si>
  <si>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</si>
  <si>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</si>
  <si>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</si>
  <si>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</si>
  <si>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</si>
  <si>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</si>
  <si>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</si>
  <si>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</si>
  <si>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</si>
  <si>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</si>
  <si>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</si>
  <si>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</si>
  <si>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</si>
  <si>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</si>
  <si>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</si>
  <si>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</si>
  <si>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</si>
  <si>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</si>
  <si>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</si>
  <si>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</si>
  <si>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</si>
  <si>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</si>
  <si>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</si>
  <si>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</si>
  <si>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</si>
  <si>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</si>
  <si>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</si>
  <si>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</si>
  <si>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</si>
  <si>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</si>
  <si>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</si>
  <si>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</si>
  <si>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</si>
  <si>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</si>
  <si>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</si>
  <si>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</si>
  <si>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</si>
  <si>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</si>
  <si>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</si>
  <si>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Services are not configured to use the default/standard ports</t>
  </si>
  <si>
    <t>HCM36</t>
  </si>
  <si>
    <t xml:space="preserve">The required benchmark has not been applied </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</si>
  <si>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</si>
  <si>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</si>
  <si>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</si>
  <si>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</si>
  <si>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</si>
  <si>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</si>
  <si>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</si>
  <si>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</si>
  <si>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</si>
  <si>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</si>
  <si>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</si>
  <si>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</si>
  <si>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</si>
  <si>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</si>
  <si>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</si>
  <si>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</si>
  <si>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</si>
  <si>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</si>
  <si>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</si>
  <si>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</si>
  <si>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</si>
  <si>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</si>
  <si>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</si>
  <si>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</si>
  <si>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</si>
  <si>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</si>
  <si>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</si>
  <si>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</si>
  <si>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</si>
  <si>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</si>
  <si>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</si>
  <si>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</si>
  <si>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</si>
  <si>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</si>
  <si>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</si>
  <si>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</si>
  <si>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</si>
  <si>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</si>
  <si>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</si>
  <si>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</si>
  <si>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</si>
  <si>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</si>
  <si>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</si>
  <si>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</si>
  <si>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</si>
  <si>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</si>
  <si>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</si>
  <si>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</si>
  <si>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</si>
  <si>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</si>
  <si>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</si>
  <si>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</si>
  <si>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</si>
  <si>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</si>
  <si>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</si>
  <si>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</si>
  <si>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</si>
  <si>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</si>
  <si>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</si>
  <si>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</si>
  <si>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</si>
  <si>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</si>
  <si>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</si>
  <si>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</si>
  <si>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</si>
  <si>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</si>
  <si>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</si>
  <si>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</si>
  <si>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</si>
  <si>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</si>
  <si>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</si>
  <si>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</si>
  <si>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</si>
  <si>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</si>
  <si>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</si>
  <si>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</si>
  <si>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</si>
  <si>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</si>
  <si>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</si>
  <si>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</si>
  <si>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</si>
  <si>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</si>
  <si>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</si>
  <si>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</si>
  <si>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</si>
  <si>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</si>
  <si>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</si>
  <si>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</si>
  <si>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</si>
  <si>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</si>
  <si>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</si>
  <si>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</si>
  <si>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</si>
  <si>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</si>
  <si>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</si>
  <si>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</si>
  <si>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</si>
  <si>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</si>
  <si>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</si>
  <si>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</si>
  <si>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</si>
  <si>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</si>
  <si>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</si>
  <si>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</si>
  <si>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</si>
  <si>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</si>
  <si>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</si>
  <si>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</si>
  <si>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</si>
  <si>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</si>
  <si>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</si>
  <si>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</si>
  <si>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</si>
  <si>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</si>
  <si>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</si>
  <si>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</si>
  <si>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</si>
  <si>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</si>
  <si>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</si>
  <si>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</si>
  <si>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</si>
  <si>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</si>
  <si>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</si>
  <si>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</si>
  <si>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</si>
  <si>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</si>
  <si>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</si>
  <si>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</si>
  <si>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</si>
  <si>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</si>
  <si>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</si>
  <si>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</si>
  <si>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</si>
  <si>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</si>
  <si>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</si>
  <si>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</si>
  <si>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</si>
  <si>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</si>
  <si>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</si>
  <si>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</si>
  <si>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</si>
  <si>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</si>
  <si>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</si>
  <si>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</si>
  <si>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</si>
  <si>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</si>
  <si>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</si>
  <si>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</si>
  <si>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</si>
  <si>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</si>
  <si>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</si>
  <si>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</si>
  <si>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</si>
  <si>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</si>
  <si>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</si>
  <si>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</si>
  <si>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</si>
  <si>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</si>
  <si>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</si>
  <si>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</si>
  <si>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</si>
  <si>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</si>
  <si>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</si>
  <si>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</si>
  <si>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</si>
  <si>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</si>
  <si>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</si>
  <si>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</si>
  <si>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</si>
  <si>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</si>
  <si>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</si>
  <si>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</si>
  <si>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</si>
  <si>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</si>
  <si>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</si>
  <si>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</si>
  <si>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</si>
  <si>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</si>
  <si>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</si>
  <si>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</si>
  <si>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</si>
  <si>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</si>
  <si>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</si>
  <si>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</si>
  <si>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</si>
  <si>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</si>
  <si>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</si>
  <si>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</si>
  <si>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</si>
  <si>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</si>
  <si>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</si>
  <si>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</si>
  <si>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</si>
  <si>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</si>
  <si>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</si>
  <si>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</si>
  <si>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</si>
  <si>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</si>
  <si>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</si>
  <si>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</si>
  <si>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</si>
  <si>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</si>
  <si>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</si>
  <si>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</si>
  <si>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</si>
  <si>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</si>
  <si>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</si>
  <si>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</si>
  <si>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</si>
  <si>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</si>
  <si>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</si>
  <si>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</si>
  <si>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</si>
  <si>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</si>
  <si>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</si>
  <si>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</si>
  <si>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</si>
  <si>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</si>
  <si>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</si>
  <si>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</si>
  <si>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</si>
  <si>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</si>
  <si>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</si>
  <si>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</si>
  <si>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</si>
  <si>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</si>
  <si>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</si>
  <si>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</si>
  <si>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</si>
  <si>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</si>
  <si>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</si>
  <si>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</si>
  <si>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</si>
  <si>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</si>
  <si>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</si>
  <si>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</si>
  <si>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</si>
  <si>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</si>
  <si>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</si>
  <si>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</si>
  <si>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</si>
  <si>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</si>
  <si>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</si>
  <si>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</si>
  <si>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</si>
  <si>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</si>
  <si>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</si>
  <si>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</si>
  <si>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</si>
  <si>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</si>
  <si>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</si>
  <si>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</si>
  <si>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</si>
  <si>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</si>
  <si>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</si>
  <si>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</si>
  <si>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</si>
  <si>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</si>
  <si>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</si>
  <si>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</si>
  <si>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</si>
  <si>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</si>
  <si>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</si>
  <si>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</si>
  <si>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</si>
  <si>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</si>
  <si>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</si>
  <si>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</si>
  <si>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</si>
  <si>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</si>
  <si>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</si>
  <si>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</si>
  <si>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</si>
  <si>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</si>
  <si>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</si>
  <si>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</si>
  <si>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HSC16</t>
  </si>
  <si>
    <t>System does not meet common criteria requirements</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</si>
  <si>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</si>
  <si>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</si>
  <si>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</si>
  <si>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</si>
  <si>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</si>
  <si>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</si>
  <si>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</si>
  <si>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</si>
  <si>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</si>
  <si>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</si>
  <si>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</si>
  <si>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</si>
  <si>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</si>
  <si>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</si>
  <si>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</si>
  <si>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</si>
  <si>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</si>
  <si>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</si>
  <si>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</si>
  <si>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</si>
  <si>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</si>
  <si>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</si>
  <si>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</si>
  <si>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</si>
  <si>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</si>
  <si>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</si>
  <si>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</si>
  <si>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</si>
  <si>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</si>
  <si>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</si>
  <si>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</si>
  <si>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</si>
  <si>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</si>
  <si>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</si>
  <si>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</si>
  <si>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</si>
  <si>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</si>
  <si>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</si>
  <si>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</si>
  <si>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</si>
  <si>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</si>
  <si>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</si>
  <si>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</si>
  <si>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</si>
  <si>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</si>
  <si>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</si>
  <si>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</si>
  <si>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</si>
  <si>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</si>
  <si>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</si>
  <si>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</si>
  <si>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</si>
  <si>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</si>
  <si>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</si>
  <si>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</si>
  <si>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</si>
  <si>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</si>
  <si>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</si>
  <si>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</si>
  <si>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</si>
  <si>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</si>
  <si>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</si>
  <si>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</si>
  <si>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</si>
  <si>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</si>
  <si>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</si>
  <si>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</si>
  <si>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</si>
  <si>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</si>
  <si>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</si>
  <si>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</si>
  <si>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</si>
  <si>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</si>
  <si>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</si>
  <si>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</si>
  <si>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</si>
  <si>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</si>
  <si>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</si>
  <si>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</si>
  <si>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</si>
  <si>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</si>
  <si>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</si>
  <si>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</si>
  <si>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</si>
  <si>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</si>
  <si>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</si>
  <si>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</si>
  <si>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</si>
  <si>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</si>
  <si>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</si>
  <si>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</si>
  <si>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</si>
  <si>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</si>
  <si>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</si>
  <si>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</si>
  <si>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</si>
  <si>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</si>
  <si>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</si>
  <si>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</si>
  <si>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</si>
  <si>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</si>
  <si>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</si>
  <si>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</si>
  <si>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</si>
  <si>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</si>
  <si>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</si>
  <si>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</si>
  <si>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</si>
  <si>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</si>
  <si>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</si>
  <si>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</si>
  <si>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</si>
  <si>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</si>
  <si>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System output is not secured in accordance with Publication 1075</t>
  </si>
  <si>
    <t>HSI31</t>
  </si>
  <si>
    <t>Agency does not properly retire or remove unneeded source code from production</t>
  </si>
  <si>
    <t>HSI32</t>
  </si>
  <si>
    <t>Virtual Switch (Vswitch) security parameters are set incorrectly</t>
  </si>
  <si>
    <t>Memory protection mechanisms are not sufficient</t>
  </si>
  <si>
    <t>HSI34</t>
  </si>
  <si>
    <t>A file integrity checking mechanism does not exist</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</si>
  <si>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</si>
  <si>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</si>
  <si>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</si>
  <si>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</si>
  <si>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</si>
  <si>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</si>
  <si>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</si>
  <si>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</si>
  <si>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</si>
  <si>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</si>
  <si>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</si>
  <si>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</si>
  <si>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</si>
  <si>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</si>
  <si>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</si>
  <si>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</si>
  <si>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</si>
  <si>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</si>
  <si>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</si>
  <si>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</si>
  <si>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</si>
  <si>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</si>
  <si>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</si>
  <si>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</si>
  <si>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</si>
  <si>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</si>
  <si>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</si>
  <si>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</si>
  <si>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</si>
  <si>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</si>
  <si>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</si>
  <si>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</si>
  <si>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</si>
  <si>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</si>
  <si>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</si>
  <si>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</si>
  <si>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</si>
  <si>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</si>
  <si>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</si>
  <si>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</si>
  <si>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</si>
  <si>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</si>
  <si>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</si>
  <si>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</si>
  <si>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</si>
  <si>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</si>
  <si>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</si>
  <si>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</si>
  <si>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</si>
  <si>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</si>
  <si>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</si>
  <si>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</si>
  <si>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</si>
  <si>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</si>
  <si>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</si>
  <si>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</si>
  <si>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</si>
  <si>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</si>
  <si>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</si>
  <si>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</si>
  <si>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</si>
  <si>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</si>
  <si>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</si>
  <si>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</si>
  <si>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</si>
  <si>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</si>
  <si>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</si>
  <si>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</si>
  <si>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</si>
  <si>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</si>
  <si>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</si>
  <si>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</si>
  <si>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</si>
  <si>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</si>
  <si>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</si>
  <si>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</si>
  <si>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</si>
  <si>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</si>
  <si>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</si>
  <si>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</si>
  <si>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</si>
  <si>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</si>
  <si>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</si>
  <si>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</si>
  <si>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</si>
  <si>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</si>
  <si>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</si>
  <si>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</si>
  <si>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</si>
  <si>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</si>
  <si>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</si>
  <si>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</si>
  <si>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</si>
  <si>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</si>
  <si>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</si>
  <si>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</si>
  <si>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</si>
  <si>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</si>
  <si>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</si>
  <si>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</si>
  <si>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</si>
  <si>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</si>
  <si>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</si>
  <si>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</si>
  <si>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</si>
  <si>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</si>
  <si>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</si>
  <si>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</si>
  <si>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</si>
  <si>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</si>
  <si>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</si>
  <si>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</si>
  <si>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</si>
  <si>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</si>
  <si>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</si>
  <si>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</si>
  <si>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</si>
  <si>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</si>
  <si>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</si>
  <si>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</si>
  <si>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</si>
  <si>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</si>
  <si>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</si>
  <si>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</si>
  <si>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</si>
  <si>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</si>
  <si>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</si>
  <si>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</si>
  <si>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</si>
  <si>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</si>
  <si>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</si>
  <si>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</si>
  <si>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</si>
  <si>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</si>
  <si>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</si>
  <si>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</si>
  <si>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</si>
  <si>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</si>
  <si>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</si>
  <si>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</si>
  <si>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</si>
  <si>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</si>
  <si>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</si>
  <si>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</si>
  <si>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</si>
  <si>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</si>
  <si>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</si>
  <si>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</si>
  <si>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</si>
  <si>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</si>
  <si>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</si>
  <si>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</si>
  <si>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</si>
  <si>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</si>
  <si>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</si>
  <si>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</si>
  <si>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</si>
  <si>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</si>
  <si>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</si>
  <si>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</si>
  <si>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</si>
  <si>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</si>
  <si>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</si>
  <si>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</si>
  <si>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</si>
  <si>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</si>
  <si>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</si>
  <si>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</si>
  <si>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</si>
  <si>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</si>
  <si>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</si>
  <si>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</si>
  <si>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</si>
  <si>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</si>
  <si>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</si>
  <si>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</si>
  <si>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</si>
  <si>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</si>
  <si>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</si>
  <si>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</si>
  <si>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</si>
  <si>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</si>
  <si>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</si>
  <si>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</si>
  <si>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</si>
  <si>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</si>
  <si>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</si>
  <si>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</si>
  <si>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</si>
  <si>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</si>
  <si>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</si>
  <si>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</si>
  <si>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</si>
  <si>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</si>
  <si>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</si>
  <si>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</si>
  <si>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</si>
  <si>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</si>
  <si>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</si>
  <si>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</si>
  <si>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</si>
  <si>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</si>
  <si>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</si>
  <si>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</si>
  <si>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</si>
  <si>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</si>
  <si>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</si>
  <si>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</si>
  <si>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</si>
  <si>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</si>
  <si>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</si>
  <si>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</si>
  <si>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</si>
  <si>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</si>
  <si>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</si>
  <si>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</si>
  <si>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</si>
  <si>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</si>
  <si>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</si>
  <si>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</si>
  <si>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</si>
  <si>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</si>
  <si>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</si>
  <si>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</si>
  <si>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</si>
  <si>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</si>
  <si>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</si>
  <si>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</si>
  <si>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</si>
  <si>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</si>
  <si>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</si>
  <si>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</si>
  <si>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</si>
  <si>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</si>
  <si>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</si>
  <si>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</si>
  <si>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</si>
  <si>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</si>
  <si>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</si>
  <si>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</si>
  <si>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</si>
  <si>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</si>
  <si>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</si>
  <si>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</si>
  <si>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</si>
  <si>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</si>
  <si>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</si>
  <si>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</si>
  <si>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</si>
  <si>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</si>
  <si>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</si>
  <si>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</si>
  <si>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</si>
  <si>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</si>
  <si>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</si>
  <si>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</si>
  <si>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</si>
  <si>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</si>
  <si>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</si>
  <si>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</si>
  <si>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</si>
  <si>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</si>
  <si>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</si>
  <si>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</si>
  <si>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</si>
  <si>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</si>
  <si>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</si>
  <si>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</si>
  <si>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</si>
  <si>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</si>
  <si>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</si>
  <si>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</si>
  <si>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</si>
  <si>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</si>
  <si>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</si>
  <si>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</si>
  <si>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</si>
  <si>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</si>
  <si>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</si>
  <si>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</si>
  <si>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</si>
  <si>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</si>
  <si>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</si>
  <si>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</si>
  <si>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</si>
  <si>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</si>
  <si>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</si>
  <si>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</si>
  <si>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</si>
  <si>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</si>
  <si>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</si>
  <si>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</si>
  <si>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</si>
  <si>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</si>
  <si>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</si>
  <si>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</si>
  <si>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</si>
  <si>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</si>
  <si>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</si>
  <si>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</si>
  <si>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</si>
  <si>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</si>
  <si>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</si>
  <si>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</si>
  <si>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</si>
  <si>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</si>
  <si>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</si>
  <si>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</si>
  <si>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</si>
  <si>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</si>
  <si>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</si>
  <si>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</si>
  <si>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</si>
  <si>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</si>
  <si>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</si>
  <si>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</si>
  <si>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</si>
  <si>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</si>
  <si>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</si>
  <si>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</si>
  <si>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</si>
  <si>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</si>
  <si>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</si>
  <si>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</si>
  <si>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</si>
  <si>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</si>
  <si>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</si>
  <si>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</si>
  <si>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</si>
  <si>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</si>
  <si>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</si>
  <si>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</si>
  <si>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</si>
  <si>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</si>
  <si>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</si>
  <si>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</si>
  <si>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</si>
  <si>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</si>
  <si>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Access to secrets is not minimized.</t>
  </si>
  <si>
    <t>Wildcard use in Roles and ClusterRoles is minimized.</t>
  </si>
  <si>
    <t>Wildcard use in Roles and ClusterRoles is not minimized.</t>
  </si>
  <si>
    <t>HAC67</t>
  </si>
  <si>
    <t>Lock screen does not obscure or block potentially sensitive data</t>
  </si>
  <si>
    <t>HAC68</t>
  </si>
  <si>
    <t>Peer to peer or client to client access/filesharing is enabled</t>
  </si>
  <si>
    <t>HAC69</t>
  </si>
  <si>
    <t>Sensitive data about the FTI environment is shared</t>
  </si>
  <si>
    <t>HCM50</t>
  </si>
  <si>
    <t>Unauthorized hardware is not blocked</t>
  </si>
  <si>
    <t>HCP11</t>
  </si>
  <si>
    <t>System Recovery and Reconstitution process is not defined</t>
  </si>
  <si>
    <t>HPM2</t>
  </si>
  <si>
    <t>Key security or privacy program management leadership roles are not established.</t>
  </si>
  <si>
    <t>HPM3</t>
  </si>
  <si>
    <t>The agency has not developed a risk management strategy</t>
  </si>
  <si>
    <t>HRA10</t>
  </si>
  <si>
    <t>Web Application is not scanned for Web Application Vulnerabilities</t>
  </si>
  <si>
    <t>HSI37</t>
  </si>
  <si>
    <t>The agency does not require use of digitally signed software components</t>
  </si>
  <si>
    <t>HSR1</t>
  </si>
  <si>
    <t>Supply Chain Risk Management documentation is insufficient</t>
  </si>
  <si>
    <t>HSR100</t>
  </si>
  <si>
    <t>HSR2</t>
  </si>
  <si>
    <t>System/Application components are not inspected for potential supply chain issues</t>
  </si>
  <si>
    <t>HSR3</t>
  </si>
  <si>
    <t>SBOM is not produced for the system/application</t>
  </si>
  <si>
    <t>HTC161</t>
  </si>
  <si>
    <t>The Windows 2025 Server has not been configured securely</t>
  </si>
  <si>
    <t>HTC162</t>
  </si>
  <si>
    <t>The SQL Server 2025 Server has not been configured securely</t>
  </si>
  <si>
    <t>HTC163</t>
  </si>
  <si>
    <t>The RHEL 10.0 Server is not configured securely</t>
  </si>
  <si>
    <t>HTC164</t>
  </si>
  <si>
    <t>The Debian 12 operating system is not configured securely</t>
  </si>
  <si>
    <t>HTC165</t>
  </si>
  <si>
    <t>The Apple iOS 18 device is not configured securely</t>
  </si>
  <si>
    <t>HTC166</t>
  </si>
  <si>
    <t>The OEL 10 Server is not configured securely</t>
  </si>
  <si>
    <r>
      <t xml:space="preserve">Issue Code Mapping (Select </t>
    </r>
    <r>
      <rPr>
        <b/>
        <u/>
        <sz val="10"/>
        <color theme="0"/>
        <rFont val="Arial"/>
        <family val="2"/>
      </rPr>
      <t>one</t>
    </r>
    <r>
      <rPr>
        <b/>
        <sz val="10"/>
        <color theme="0"/>
        <rFont val="Arial"/>
        <family val="2"/>
      </rPr>
      <t xml:space="preserve"> to enter in column L)</t>
    </r>
  </si>
  <si>
    <t>Note: This test case applies to Docker Swarm. If Docker Swarm is not being used, then this test case is N/A.</t>
  </si>
  <si>
    <t>Note: If the Kubernetes is not a worker node, then this test case is N/A.</t>
  </si>
  <si>
    <t>The  API server pod specification file permissions is set to 600 or more restrictive.</t>
  </si>
  <si>
    <t>The  API server pod specification file permissions is not set to 600 or more restrictive.</t>
  </si>
  <si>
    <t>To close this finding, please provide a screenshot or evidence showing that the 'The  API server pod specification file permissions is set to 600 or more restrictive.' with the agency's CAP.</t>
  </si>
  <si>
    <t>The controller manager pod specification file permissions are set to 600 or more restrictive.</t>
  </si>
  <si>
    <t>The controller manager pod specification file permissions are not set to 600 or more restrictive.</t>
  </si>
  <si>
    <t>To close this finding, please provide a screenshot or evidence showing that the 'The controller manager pod specification file permissions are set to 600 or more restrictive.' with the agency's CAP.</t>
  </si>
  <si>
    <t>The scheduler pod specification file permissions are set to 600 or more restrictive.</t>
  </si>
  <si>
    <t>the scheduler pod specification file permissions are not set to 600 or more restrictive.</t>
  </si>
  <si>
    <t>To close this finding, please provide a screenshot or evidence showing that the 'The scheduler pod specification file permissions are set to 600 or more restrictive.' with the agency's CAP.</t>
  </si>
  <si>
    <t>The Container Network Interface file permissions are set to 600 or more restrictive.</t>
  </si>
  <si>
    <t>The Container Network Interface file permissions are not set to 600 or more restrictive.</t>
  </si>
  <si>
    <t>To close this finding, please provide a screenshot or evidence showing that the 'The Container Network Interface file permissions are set to 600 or more restrictive.' with the agency's CAP.</t>
  </si>
  <si>
    <t>The admin.conf file permissions are set to 600 or more restrictive.</t>
  </si>
  <si>
    <t>The admin.conf file permissions are not set to 600 or more restrictive.</t>
  </si>
  <si>
    <t>To close this finding, please provide a screenshot or evidence showing that the 'The admin.conf file permissions are set to 600 or more restrictive.' with the agency's CAP.</t>
  </si>
  <si>
    <t>The scheduler.conf file permissions are set to 600 or more restrictive.</t>
  </si>
  <si>
    <t>The scheduler.conf file permissions are not set to 600 or more restrictive.</t>
  </si>
  <si>
    <t>To close this finding, please provide a screenshot or evidence showing that the 'The scheduler.conf file permissions are set to 600 or more restrictive.' with the agency's CAP.</t>
  </si>
  <si>
    <t>The controller-manager.conf file permissions are set to 600 or more restrictive.</t>
  </si>
  <si>
    <t>The controller-manager.conf file permissions are not set to 600 or more restrictive.</t>
  </si>
  <si>
    <t>To close this finding, please provide a screenshot or evidence showing that the 'The controller-manager.conf file permissions are set to 600 or more restrictive.' with the agency's CAP.</t>
  </si>
  <si>
    <t>Run the following command: 
```
ps -ef | grep kubelet
```
Find the file specified by the `--client-ca-file` argument.
Run the following command: 
```
stat -c %a &lt;filename&gt;
```
Verify that the permissions are `600` or more restrictive.</t>
  </si>
  <si>
    <t>Gen-Container19</t>
  </si>
  <si>
    <t>IA-5(1)</t>
  </si>
  <si>
    <t>Authenticator Management | Password-based Authentication</t>
  </si>
  <si>
    <t>Commonly-used, expected, or compromised passwords</t>
  </si>
  <si>
    <t>The agency employs mechanisms to ensure passwords aren’t used that are commonly-used, expected, or compromised passwords.</t>
  </si>
  <si>
    <t xml:space="preserve">1. Interview agency personnel to determine if there is password policy for checking for commonly-used, expected, or compromised passwords.
2. Examine the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 to ensure they’re not on the list
</t>
  </si>
  <si>
    <t>HPW19: More than one Publication 1075 password requirement is not met</t>
  </si>
  <si>
    <t>Added Gen-Container19 based on IRS Interim guidance on password policy</t>
  </si>
  <si>
    <t xml:space="preserve">This test case is N/A if MFA is utilized with a PIN (not password) and there are no local accounts with passwords, and additionally, if password-based authentication is not in use for the containerized environment.
This finding may be downgraded to Moderate if the following mitigations are in place for systems that do not check that passwords are not commonly-used, expected, or compromised passwords:
•	Enforce password lifetime restrictions of one (1) day minimum and 90 days maximum. (for non-Service accounts)
•	Password History/Reuse: 
•	For all systems: 24 generations. 
•	For systems unable to implement history/reuse restriction by generations but are able to restrict history/reuse for a specified time period, passwords shall not be reusable for a period of six (6) months. </t>
  </si>
  <si>
    <t>Note: If Gen-Container19 passes, then this is N/A.</t>
  </si>
  <si>
    <t>HAC13: Operating system configuration files have incorrect permissions</t>
  </si>
  <si>
    <t>Audit Logs must be retained must be retained for at least for 7 years to comply with Pub1075. This control applies to server on the server.</t>
  </si>
  <si>
    <t xml:space="preserve">The audit logs are forwarded off the cluster for retention
</t>
  </si>
  <si>
    <t xml:space="preserve">Retain the logs for at least 30 days or as appropriate.
</t>
  </si>
  <si>
    <t>Audit Logs must be retained must be retained for at least for 7 years to comply with Pub1075.</t>
  </si>
  <si>
    <t>Retain audit records seven (7) years to provide support for after-the-fact investigations of incidents and to meet regulatory and organizational information retention requirements.</t>
  </si>
  <si>
    <t>Audit Logs are retained for at least for 7 years.</t>
  </si>
  <si>
    <t>Gen-Container20</t>
  </si>
  <si>
    <t>Added a test case for Audit retention</t>
  </si>
  <si>
    <t>OpenShift-44</t>
  </si>
  <si>
    <t>1). Interview system administrator or DevOps personnel to determine whether the OpenShift platform was deployed using default configuration settings that align with the CIS Red Hat OpenShift Container Platform Benchmark, and whether any changes have been made to those defaults. If changes exist, verify that they were documented and formally approved through an established change control process.
2). Examine system configuration documentation and change control records to validate that the OpenShift default settings are retained in accordance with the CIS Benchmarks. If deviations are present, confirm that they have been identified, justified, documented, reviewed, and approved by the appropriate authority.</t>
  </si>
  <si>
    <t>Red Hat OpenShift applies secure default configurations designed to provide a strong security posture out-of-the-box. Verifying that these default settings have not been altered ensures that the cluster maintains its intended level of protection. Unauthorized or undocumented changes to these defaults can introduce risk, reduce operational integrity, and compromise compliance with organizational security standards.</t>
  </si>
  <si>
    <t xml:space="preserve">Altering default recommended configurations may reduce platform security and increase operational risk.
</t>
  </si>
  <si>
    <t>Ensure OpenShift is deployed using security best practices and is not changed without impact analysis being conducted</t>
  </si>
  <si>
    <t>OpenShift is deployed using security best practices and is not changed without impact analysis being conducted</t>
  </si>
  <si>
    <t>OpenShift is deployed without using security best practices and/ or changes are made without impact analysis being conducted</t>
  </si>
  <si>
    <t>Ensure that OpenShift is deployed using security best practices such as CIS Benchmarks and no changes are made without a thorough securiity impact analysis.
Note: There is no recommended remediation if default OpenShift security configurations have been altered, as many of these settings are managed by the platform and are not intended to be changed post-deployment. If deviations are identified, they should be documented and reviewed through the organization’s risk management process. Where technically and operationally feasible, consider re-provisioning the affected components to restore the secure defaults. Unauthorized configuration changes should be avoided to prevent degradation of the cluster’s stability and security posture.</t>
  </si>
  <si>
    <t>The following CIS Red Hat OpenShift Benchmark recommendation IDs are not individually addressed in separate test cases, as they either lack a defined remediation procedure or any attempt to remediate them post-deployment could negatively impact cluster stability, performance, or availability. These settings are typically managed by OpenShift operators and are designed to remain in their default secure state.
This test case serves as a consolidated verification to assess whether these configurations were reviewed and implemented appropriately during the initial deployment and have not been modified in a way that weakens the platform’s default security posture.</t>
  </si>
  <si>
    <t>HIA1: Adequate device identification and authentication is not employed</t>
  </si>
  <si>
    <t>HTC143: The Red Hat Open Shift container has not been configured securely</t>
  </si>
  <si>
    <t>HMT12: Identification and authentication controls are not implemented properly</t>
  </si>
  <si>
    <t>HSC15: Encryption capabilities do not meet FIPS 140-2 requirements</t>
  </si>
  <si>
    <t>HMT13: Access controls are not implemented properly</t>
  </si>
  <si>
    <t>HMT14: Audit and accountability are not implemented properly</t>
  </si>
  <si>
    <t>A number of security hardening settings in Red Hat OpenShift are either set at deployment and/or enabled by default. These settings are are not to modified when in operation and CIS does not recommend making any changes. This test verifies that these default settings have not been altered in a manner that would weaken the security posture. The purpose of the audit is to ensure that the cluster administrator has not modified default configurations in a way that diminishes the out-of-the-box security provided by OpenShift.</t>
  </si>
  <si>
    <t>Added a test case for default configuration settings</t>
  </si>
  <si>
    <t>Ensure that the API(Application Programming Interface) server pod specification file permissions are set to 600 or more restrictive</t>
  </si>
  <si>
    <t>Ensure TLS(Transport Layer Security) authentication for Docker daemon is configured</t>
  </si>
  <si>
    <t>It is possible to make the Docker daemon available remotely over a TCP(Transmission Control protocol) port. If this is required, you should ensure that TLS authentication is configured in order to restrict access to the Docker daemon via IP address and port.</t>
  </si>
  <si>
    <t>The IPC (Inter-Process Communication) namespace provides separation of IPC between the host and containers. If the host's IPC namespace is shared with the container, it would allow processes within the container to see all of IPC communications on the host system. This would remove the benefit of IPC level isolation between host and containers. An attacker with access to a container could get access to the host at this level with major consequences. The IPC namespace should therefore not be shared between the host and its containers.</t>
  </si>
  <si>
    <t>The admission of privileged containers is not minimized.</t>
  </si>
  <si>
    <t>The admission of containers wishing to share the host process ID namespace is not minimized.</t>
  </si>
  <si>
    <t>The admission of containers wishing to share the host network namespace is not minimized.</t>
  </si>
  <si>
    <t>The admission of containers with added capabilities is not minimized.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</si>
</sst>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2" x14ac:knownFonts="1">
    <font>
      <sz val="11"/>
      <color indexed="8"/>
      <name val="Calibri"/>
    </font>
    <font>
      <sz val="11"/>
      <color theme="1"/>
      <name val="Calibri"/>
      <family val="2"/>
      <scheme val="minor"/>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b/>
      <i/>
      <sz val="10"/>
      <name val="Arial"/>
      <family val="2"/>
    </font>
    <font>
      <sz val="11"/>
      <color indexed="8"/>
      <name val="Arial"/>
      <family val="2"/>
    </font>
    <font>
      <sz val="10"/>
      <name val="Arial"/>
      <family val="2"/>
    </font>
    <font>
      <u/>
      <sz val="10"/>
      <color theme="10"/>
      <name val="Arial"/>
      <family val="2"/>
    </font>
    <font>
      <sz val="11"/>
      <color theme="1"/>
      <name val="Calibri"/>
      <family val="2"/>
      <scheme val="minor"/>
    </font>
    <font>
      <sz val="10"/>
      <color theme="1"/>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sz val="10"/>
      <color indexed="8"/>
      <name val="Calibri"/>
      <family val="2"/>
    </font>
    <font>
      <sz val="8"/>
      <name val="Calibri"/>
      <family val="2"/>
    </font>
    <font>
      <sz val="8"/>
      <name val="Calibri"/>
      <family val="2"/>
    </font>
    <font>
      <sz val="10"/>
      <name val="Arial"/>
      <family val="2"/>
    </font>
    <font>
      <sz val="10"/>
      <color rgb="FF0D0D0D"/>
      <name val="Arial"/>
      <family val="2"/>
    </font>
    <font>
      <b/>
      <sz val="11"/>
      <color rgb="FF000000"/>
      <name val="Calibri"/>
      <family val="2"/>
    </font>
    <font>
      <sz val="12"/>
      <color rgb="FF000000"/>
      <name val="Calibri"/>
      <family val="2"/>
    </font>
    <font>
      <sz val="11"/>
      <color theme="1"/>
      <name val="Calibri"/>
      <family val="2"/>
    </font>
    <font>
      <b/>
      <sz val="10"/>
      <color theme="0"/>
      <name val="Arial"/>
      <family val="2"/>
    </font>
    <font>
      <b/>
      <u/>
      <sz val="10"/>
      <color theme="0"/>
      <name val="Arial"/>
      <family val="2"/>
    </font>
    <font>
      <b/>
      <sz val="11"/>
      <color theme="0"/>
      <name val="Calibri"/>
      <family val="2"/>
    </font>
    <font>
      <sz val="11"/>
      <name val="Calibri"/>
      <family val="2"/>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8"/>
      </patternFill>
    </fill>
    <fill>
      <patternFill patternType="solid">
        <fgColor rgb="FFD0CECE"/>
        <bgColor rgb="FF000000"/>
      </patternFill>
    </fill>
    <fill>
      <patternFill patternType="solid">
        <fgColor rgb="FFFFFFFF"/>
        <bgColor rgb="FF000000"/>
      </patternFill>
    </fill>
    <fill>
      <patternFill patternType="solid">
        <fgColor theme="4"/>
        <bgColor theme="4"/>
      </patternFill>
    </fill>
    <fill>
      <patternFill patternType="solid">
        <fgColor theme="4" tint="0.79998168889431442"/>
        <bgColor theme="4" tint="0.79998168889431442"/>
      </patternFill>
    </fill>
    <fill>
      <patternFill patternType="solid">
        <fgColor rgb="FFC00000"/>
        <bgColor theme="4"/>
      </patternFill>
    </fill>
  </fills>
  <borders count="55">
    <border>
      <left/>
      <right/>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right style="thin">
        <color indexed="63"/>
      </right>
      <top/>
      <bottom style="thin">
        <color indexed="63"/>
      </bottom>
      <diagonal/>
    </border>
    <border>
      <left/>
      <right style="thin">
        <color indexed="63"/>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3"/>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right style="thin">
        <color indexed="63"/>
      </right>
      <top style="thin">
        <color indexed="63"/>
      </top>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top style="thin">
        <color theme="4" tint="0.39997558519241921"/>
      </top>
      <bottom style="thin">
        <color theme="4" tint="0.39997558519241921"/>
      </bottom>
      <diagonal/>
    </border>
    <border>
      <left style="thin">
        <color indexed="64"/>
      </left>
      <right/>
      <top style="thin">
        <color theme="4" tint="0.39997558519241921"/>
      </top>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top style="thin">
        <color theme="4" tint="0.39997558519241921"/>
      </top>
      <bottom style="thin">
        <color theme="4" tint="0.39997558519241921"/>
      </bottom>
      <diagonal/>
    </border>
    <border>
      <left style="thin">
        <color indexed="63"/>
      </left>
      <right/>
      <top style="thin">
        <color theme="4" tint="0.39997558519241921"/>
      </top>
      <bottom/>
      <diagonal/>
    </border>
    <border>
      <left style="thin">
        <color indexed="64"/>
      </left>
      <right/>
      <top style="thin">
        <color indexed="63"/>
      </top>
      <bottom/>
      <diagonal/>
    </border>
    <border>
      <left style="thin">
        <color indexed="64"/>
      </left>
      <right/>
      <top style="thin">
        <color rgb="FF333333"/>
      </top>
      <bottom/>
      <diagonal/>
    </border>
    <border>
      <left style="thin">
        <color indexed="63"/>
      </left>
      <right style="thin">
        <color indexed="64"/>
      </right>
      <top style="thin">
        <color indexed="63"/>
      </top>
      <bottom/>
      <diagonal/>
    </border>
    <border>
      <left style="thin">
        <color indexed="64"/>
      </left>
      <right/>
      <top style="thin">
        <color indexed="64"/>
      </top>
      <bottom/>
      <diagonal/>
    </border>
  </borders>
  <cellStyleXfs count="17">
    <xf numFmtId="0" fontId="0" fillId="0" borderId="0" applyFill="0" applyProtection="0"/>
    <xf numFmtId="0" fontId="13" fillId="0" borderId="0" applyNumberFormat="0" applyFill="0" applyBorder="0" applyAlignment="0" applyProtection="0"/>
    <xf numFmtId="0" fontId="4" fillId="0" borderId="0"/>
    <xf numFmtId="0" fontId="4" fillId="0" borderId="0"/>
    <xf numFmtId="0" fontId="14" fillId="0" borderId="0"/>
    <xf numFmtId="0" fontId="4" fillId="0" borderId="0"/>
    <xf numFmtId="0" fontId="2" fillId="0" borderId="0" applyFill="0" applyProtection="0"/>
    <xf numFmtId="0" fontId="4" fillId="0" borderId="0"/>
    <xf numFmtId="0" fontId="4" fillId="0" borderId="0"/>
    <xf numFmtId="0" fontId="2" fillId="0" borderId="0" applyFill="0" applyProtection="0"/>
    <xf numFmtId="0" fontId="2" fillId="0" borderId="0" applyFill="0" applyProtection="0"/>
    <xf numFmtId="0" fontId="12" fillId="0" borderId="0"/>
    <xf numFmtId="0" fontId="4" fillId="0" borderId="0"/>
    <xf numFmtId="0" fontId="1" fillId="0" borderId="0"/>
    <xf numFmtId="0" fontId="2" fillId="0" borderId="0" applyFill="0" applyProtection="0"/>
    <xf numFmtId="0" fontId="23" fillId="0" borderId="0"/>
    <xf numFmtId="0" fontId="4" fillId="0" borderId="0"/>
  </cellStyleXfs>
  <cellXfs count="364">
    <xf numFmtId="0" fontId="0" fillId="0" borderId="0" xfId="0" applyFill="1" applyProtection="1"/>
    <xf numFmtId="0" fontId="0" fillId="0" borderId="0" xfId="0" applyProtection="1"/>
    <xf numFmtId="0" fontId="3" fillId="2" borderId="1" xfId="0" applyFont="1" applyFill="1" applyBorder="1" applyProtection="1"/>
    <xf numFmtId="0" fontId="5" fillId="2" borderId="0" xfId="0" applyFont="1" applyFill="1" applyProtection="1"/>
    <xf numFmtId="0" fontId="5" fillId="2" borderId="2" xfId="0" applyFont="1" applyFill="1" applyBorder="1" applyProtection="1"/>
    <xf numFmtId="0" fontId="15" fillId="2" borderId="1" xfId="0" applyFont="1" applyFill="1" applyBorder="1" applyProtection="1"/>
    <xf numFmtId="0" fontId="4" fillId="2" borderId="0" xfId="0" applyFont="1" applyFill="1" applyProtection="1"/>
    <xf numFmtId="0" fontId="4" fillId="2" borderId="2" xfId="0" applyFont="1" applyFill="1" applyBorder="1" applyProtection="1"/>
    <xf numFmtId="0" fontId="0" fillId="2" borderId="3" xfId="0" applyFill="1" applyBorder="1" applyProtection="1"/>
    <xf numFmtId="0" fontId="4" fillId="2" borderId="4" xfId="0" applyFont="1" applyFill="1" applyBorder="1" applyProtection="1"/>
    <xf numFmtId="0" fontId="4" fillId="2" borderId="5" xfId="0" applyFont="1" applyFill="1" applyBorder="1" applyProtection="1"/>
    <xf numFmtId="0" fontId="4" fillId="3" borderId="1" xfId="0" applyFont="1" applyFill="1" applyBorder="1" applyAlignment="1" applyProtection="1">
      <alignment vertical="top"/>
    </xf>
    <xf numFmtId="0" fontId="0" fillId="3" borderId="0" xfId="0" applyFill="1" applyAlignment="1" applyProtection="1">
      <alignment vertical="top"/>
    </xf>
    <xf numFmtId="0" fontId="0" fillId="3" borderId="2" xfId="0" applyFill="1" applyBorder="1" applyAlignment="1" applyProtection="1">
      <alignment vertical="top"/>
    </xf>
    <xf numFmtId="0" fontId="0" fillId="3" borderId="3" xfId="0" applyFill="1" applyBorder="1" applyAlignment="1" applyProtection="1">
      <alignment vertical="top"/>
    </xf>
    <xf numFmtId="0" fontId="0" fillId="3" borderId="4" xfId="0" applyFill="1" applyBorder="1" applyAlignment="1" applyProtection="1">
      <alignment vertical="top"/>
    </xf>
    <xf numFmtId="0" fontId="0" fillId="3" borderId="5" xfId="0" applyFill="1" applyBorder="1" applyAlignment="1" applyProtection="1">
      <alignment vertical="top"/>
    </xf>
    <xf numFmtId="0" fontId="0" fillId="0" borderId="0" xfId="0"/>
    <xf numFmtId="0" fontId="7" fillId="6" borderId="3" xfId="0" applyFont="1" applyFill="1" applyBorder="1" applyAlignment="1" applyProtection="1">
      <alignment vertical="top"/>
    </xf>
    <xf numFmtId="0" fontId="7" fillId="6" borderId="4" xfId="0" applyFont="1" applyFill="1" applyBorder="1" applyAlignment="1" applyProtection="1">
      <alignment vertical="top"/>
    </xf>
    <xf numFmtId="0" fontId="7" fillId="6" borderId="6" xfId="0" applyFont="1" applyFill="1" applyBorder="1" applyAlignment="1" applyProtection="1">
      <alignment vertical="top"/>
    </xf>
    <xf numFmtId="0" fontId="7" fillId="6" borderId="1" xfId="0" applyFont="1" applyFill="1" applyBorder="1" applyAlignment="1" applyProtection="1">
      <alignment vertical="top"/>
    </xf>
    <xf numFmtId="0" fontId="7" fillId="6" borderId="0" xfId="0" applyFont="1" applyFill="1" applyAlignment="1" applyProtection="1">
      <alignment vertical="top"/>
    </xf>
    <xf numFmtId="0" fontId="7" fillId="6" borderId="7" xfId="0" applyFont="1" applyFill="1" applyBorder="1" applyAlignment="1" applyProtection="1">
      <alignment vertical="top"/>
    </xf>
    <xf numFmtId="0" fontId="6" fillId="0" borderId="0" xfId="0" applyFont="1" applyProtection="1"/>
    <xf numFmtId="0" fontId="0" fillId="7" borderId="0" xfId="0" applyFill="1" applyProtection="1"/>
    <xf numFmtId="0" fontId="0" fillId="7" borderId="0" xfId="0" applyFill="1"/>
    <xf numFmtId="0" fontId="4" fillId="7" borderId="0" xfId="0" applyFont="1" applyFill="1" applyAlignment="1">
      <alignment vertical="top"/>
    </xf>
    <xf numFmtId="0" fontId="0" fillId="7" borderId="9" xfId="0" applyFill="1" applyBorder="1"/>
    <xf numFmtId="0" fontId="8" fillId="7" borderId="9" xfId="0" applyFont="1" applyFill="1" applyBorder="1" applyAlignment="1">
      <alignment vertical="top"/>
    </xf>
    <xf numFmtId="0" fontId="8" fillId="7" borderId="0" xfId="0" applyFont="1" applyFill="1" applyAlignment="1">
      <alignment vertical="top"/>
    </xf>
    <xf numFmtId="0" fontId="8" fillId="7" borderId="0" xfId="0" applyFont="1" applyFill="1" applyAlignment="1">
      <alignment vertical="top" wrapText="1"/>
    </xf>
    <xf numFmtId="0" fontId="0" fillId="7" borderId="10" xfId="0" applyFill="1" applyBorder="1"/>
    <xf numFmtId="0" fontId="0" fillId="7" borderId="11" xfId="0" applyFill="1" applyBorder="1"/>
    <xf numFmtId="0" fontId="7" fillId="7" borderId="9" xfId="0" applyFont="1" applyFill="1" applyBorder="1"/>
    <xf numFmtId="0" fontId="8" fillId="5" borderId="10" xfId="0" applyFont="1" applyFill="1" applyBorder="1"/>
    <xf numFmtId="0" fontId="7" fillId="5" borderId="11" xfId="0" applyFont="1" applyFill="1" applyBorder="1"/>
    <xf numFmtId="0" fontId="7" fillId="5" borderId="12" xfId="0" applyFont="1" applyFill="1" applyBorder="1"/>
    <xf numFmtId="0" fontId="0" fillId="8" borderId="11" xfId="0" applyFill="1" applyBorder="1"/>
    <xf numFmtId="0" fontId="0" fillId="8" borderId="12" xfId="0" applyFill="1" applyBorder="1"/>
    <xf numFmtId="0" fontId="9" fillId="5" borderId="13" xfId="0" applyFont="1" applyFill="1" applyBorder="1" applyAlignment="1">
      <alignment horizontal="center" vertical="center" wrapText="1"/>
    </xf>
    <xf numFmtId="0" fontId="7" fillId="7" borderId="0" xfId="0" applyFont="1" applyFill="1"/>
    <xf numFmtId="0" fontId="9" fillId="5" borderId="14" xfId="0" applyFont="1" applyFill="1" applyBorder="1" applyAlignment="1">
      <alignment horizontal="center" vertical="center"/>
    </xf>
    <xf numFmtId="0" fontId="9" fillId="7" borderId="0" xfId="0" applyFont="1" applyFill="1" applyAlignment="1">
      <alignment horizontal="center" vertical="center"/>
    </xf>
    <xf numFmtId="0" fontId="8" fillId="7" borderId="11" xfId="0" applyFont="1" applyFill="1" applyBorder="1" applyAlignment="1">
      <alignment vertical="top" wrapText="1"/>
    </xf>
    <xf numFmtId="0" fontId="7" fillId="6" borderId="9" xfId="0" applyFont="1" applyFill="1" applyBorder="1" applyAlignment="1" applyProtection="1">
      <alignment vertical="top"/>
    </xf>
    <xf numFmtId="0" fontId="7" fillId="6" borderId="2" xfId="0" applyFont="1" applyFill="1" applyBorder="1" applyAlignment="1" applyProtection="1">
      <alignment vertical="top"/>
    </xf>
    <xf numFmtId="0" fontId="0" fillId="0" borderId="0" xfId="0" applyProtection="1">
      <protection locked="0"/>
    </xf>
    <xf numFmtId="0" fontId="0" fillId="8" borderId="0" xfId="0" applyFill="1" applyProtection="1">
      <protection locked="0"/>
    </xf>
    <xf numFmtId="0" fontId="0" fillId="7" borderId="2" xfId="0" applyFill="1" applyBorder="1" applyProtection="1"/>
    <xf numFmtId="0" fontId="4" fillId="7" borderId="0" xfId="0" applyFont="1" applyFill="1" applyAlignment="1">
      <alignment vertical="center"/>
    </xf>
    <xf numFmtId="0" fontId="4" fillId="7" borderId="4" xfId="0" applyFont="1" applyFill="1" applyBorder="1" applyAlignment="1" applyProtection="1">
      <alignment horizontal="center" vertical="top"/>
    </xf>
    <xf numFmtId="0" fontId="4" fillId="7" borderId="0" xfId="0" applyFont="1" applyFill="1" applyProtection="1"/>
    <xf numFmtId="0" fontId="4" fillId="7" borderId="3" xfId="0" applyFont="1" applyFill="1" applyBorder="1" applyAlignment="1" applyProtection="1">
      <alignment vertical="top"/>
    </xf>
    <xf numFmtId="0" fontId="4" fillId="7" borderId="4" xfId="0" applyFont="1" applyFill="1" applyBorder="1" applyAlignment="1" applyProtection="1">
      <alignment vertical="top"/>
    </xf>
    <xf numFmtId="0" fontId="4" fillId="7" borderId="6" xfId="0" applyFont="1" applyFill="1" applyBorder="1" applyAlignment="1" applyProtection="1">
      <alignment vertical="top"/>
    </xf>
    <xf numFmtId="0" fontId="4" fillId="7" borderId="1" xfId="0" applyFont="1" applyFill="1" applyBorder="1" applyAlignment="1" applyProtection="1">
      <alignment vertical="top"/>
    </xf>
    <xf numFmtId="0" fontId="4" fillId="7" borderId="0" xfId="0" applyFont="1" applyFill="1" applyAlignment="1" applyProtection="1">
      <alignment vertical="top"/>
    </xf>
    <xf numFmtId="0" fontId="4" fillId="7" borderId="7" xfId="0" applyFont="1" applyFill="1" applyBorder="1" applyAlignment="1" applyProtection="1">
      <alignment vertical="top"/>
    </xf>
    <xf numFmtId="0" fontId="2" fillId="7" borderId="0" xfId="0" applyFont="1" applyFill="1" applyProtection="1"/>
    <xf numFmtId="0" fontId="7" fillId="6" borderId="10" xfId="0" applyFont="1" applyFill="1" applyBorder="1" applyAlignment="1" applyProtection="1">
      <alignment vertical="top"/>
    </xf>
    <xf numFmtId="0" fontId="7" fillId="6" borderId="11" xfId="0" applyFont="1" applyFill="1" applyBorder="1" applyAlignment="1" applyProtection="1">
      <alignment vertical="top"/>
    </xf>
    <xf numFmtId="0" fontId="7" fillId="6" borderId="12" xfId="0" applyFont="1" applyFill="1" applyBorder="1" applyAlignment="1" applyProtection="1">
      <alignment vertical="top"/>
    </xf>
    <xf numFmtId="0" fontId="7" fillId="4" borderId="0" xfId="0" applyFont="1" applyFill="1" applyProtection="1">
      <protection locked="0"/>
    </xf>
    <xf numFmtId="166" fontId="4" fillId="0" borderId="8" xfId="2" applyNumberFormat="1" applyBorder="1" applyAlignment="1">
      <alignment horizontal="left" vertical="top" wrapText="1"/>
    </xf>
    <xf numFmtId="14" fontId="4" fillId="0" borderId="8" xfId="2" applyNumberFormat="1" applyBorder="1" applyAlignment="1">
      <alignment horizontal="left" vertical="top" wrapText="1"/>
    </xf>
    <xf numFmtId="49" fontId="4" fillId="0" borderId="8" xfId="2" applyNumberFormat="1" applyBorder="1" applyAlignment="1">
      <alignment horizontal="left" vertical="top" wrapText="1"/>
    </xf>
    <xf numFmtId="0" fontId="4" fillId="0" borderId="8" xfId="0" applyFont="1" applyBorder="1" applyAlignment="1">
      <alignment horizontal="left" vertical="top"/>
    </xf>
    <xf numFmtId="0" fontId="7" fillId="4" borderId="8" xfId="0" applyFont="1" applyFill="1" applyBorder="1" applyAlignment="1">
      <alignment vertical="top"/>
    </xf>
    <xf numFmtId="49" fontId="7" fillId="4" borderId="8" xfId="0" applyNumberFormat="1" applyFont="1" applyFill="1" applyBorder="1" applyAlignment="1">
      <alignment vertical="top"/>
    </xf>
    <xf numFmtId="0" fontId="7" fillId="5" borderId="8" xfId="0" applyFont="1" applyFill="1" applyBorder="1" applyAlignment="1">
      <alignment horizontal="left" vertical="top" wrapText="1"/>
    </xf>
    <xf numFmtId="49" fontId="7" fillId="5" borderId="8" xfId="0" applyNumberFormat="1" applyFont="1" applyFill="1" applyBorder="1" applyAlignment="1">
      <alignment horizontal="left" vertical="top" wrapText="1"/>
    </xf>
    <xf numFmtId="0" fontId="4" fillId="0" borderId="8" xfId="2" applyBorder="1" applyAlignment="1">
      <alignment vertical="top" wrapText="1"/>
    </xf>
    <xf numFmtId="0" fontId="4" fillId="7" borderId="9" xfId="0" applyFont="1" applyFill="1" applyBorder="1" applyAlignment="1">
      <alignment vertical="top"/>
    </xf>
    <xf numFmtId="0" fontId="4" fillId="7" borderId="10" xfId="0" applyFont="1" applyFill="1" applyBorder="1" applyAlignment="1">
      <alignment vertical="top"/>
    </xf>
    <xf numFmtId="0" fontId="4" fillId="7" borderId="11" xfId="0" applyFont="1" applyFill="1" applyBorder="1" applyAlignment="1">
      <alignment vertical="top"/>
    </xf>
    <xf numFmtId="0" fontId="6" fillId="0" borderId="0" xfId="0" applyFont="1" applyFill="1" applyProtection="1"/>
    <xf numFmtId="0" fontId="7" fillId="4" borderId="0" xfId="0" applyFont="1" applyFill="1" applyAlignment="1" applyProtection="1">
      <alignment wrapText="1"/>
      <protection locked="0"/>
    </xf>
    <xf numFmtId="0" fontId="0" fillId="0" borderId="0" xfId="0" applyAlignment="1" applyProtection="1">
      <alignment wrapText="1"/>
      <protection locked="0"/>
    </xf>
    <xf numFmtId="166" fontId="6" fillId="0" borderId="8" xfId="0" applyNumberFormat="1" applyFont="1" applyBorder="1" applyAlignment="1">
      <alignment horizontal="left" vertical="top"/>
    </xf>
    <xf numFmtId="14" fontId="6" fillId="0" borderId="8" xfId="0" applyNumberFormat="1" applyFont="1" applyBorder="1" applyAlignment="1">
      <alignment horizontal="left" vertical="top"/>
    </xf>
    <xf numFmtId="0" fontId="4" fillId="0" borderId="8" xfId="0" applyFont="1" applyBorder="1" applyAlignment="1">
      <alignment horizontal="left" vertical="top" wrapText="1"/>
    </xf>
    <xf numFmtId="0" fontId="0" fillId="7" borderId="12" xfId="0" applyFill="1" applyBorder="1"/>
    <xf numFmtId="0" fontId="10" fillId="7" borderId="8" xfId="0" applyFont="1" applyFill="1" applyBorder="1" applyAlignment="1">
      <alignment horizontal="center" vertical="center"/>
    </xf>
    <xf numFmtId="9" fontId="10" fillId="7" borderId="8" xfId="0" applyNumberFormat="1" applyFont="1" applyFill="1" applyBorder="1" applyAlignment="1">
      <alignment horizontal="center" vertical="center"/>
    </xf>
    <xf numFmtId="0" fontId="8" fillId="7" borderId="8" xfId="0" applyFont="1" applyFill="1" applyBorder="1" applyAlignment="1">
      <alignment horizontal="center" vertical="center"/>
    </xf>
    <xf numFmtId="0" fontId="4" fillId="7" borderId="8" xfId="0" applyFont="1" applyFill="1" applyBorder="1" applyAlignment="1">
      <alignment horizontal="center" vertical="center" wrapText="1"/>
    </xf>
    <xf numFmtId="0" fontId="4" fillId="7" borderId="8" xfId="0" applyFont="1" applyFill="1" applyBorder="1" applyAlignment="1">
      <alignment horizontal="center" vertical="center"/>
    </xf>
    <xf numFmtId="0" fontId="8" fillId="7" borderId="8" xfId="0" applyFont="1" applyFill="1" applyBorder="1" applyAlignment="1">
      <alignment horizontal="center" vertical="center" wrapText="1"/>
    </xf>
    <xf numFmtId="0" fontId="0" fillId="7" borderId="2" xfId="0" applyFill="1" applyBorder="1"/>
    <xf numFmtId="0" fontId="17" fillId="7" borderId="0" xfId="0" applyFont="1" applyFill="1"/>
    <xf numFmtId="0" fontId="18" fillId="7" borderId="0" xfId="0" applyFont="1" applyFill="1"/>
    <xf numFmtId="0" fontId="7" fillId="8" borderId="11" xfId="0" applyFont="1" applyFill="1" applyBorder="1"/>
    <xf numFmtId="0" fontId="7" fillId="8" borderId="10" xfId="0" applyFont="1" applyFill="1" applyBorder="1"/>
    <xf numFmtId="49" fontId="0" fillId="7" borderId="0" xfId="0" applyNumberFormat="1" applyFill="1"/>
    <xf numFmtId="0" fontId="0" fillId="0" borderId="0" xfId="0" applyFill="1" applyAlignment="1" applyProtection="1">
      <alignment horizontal="left" vertical="top"/>
    </xf>
    <xf numFmtId="0" fontId="0" fillId="0" borderId="0" xfId="0" applyFill="1" applyAlignment="1" applyProtection="1">
      <alignment horizontal="left" vertical="top" wrapText="1"/>
    </xf>
    <xf numFmtId="0" fontId="11" fillId="0" borderId="0" xfId="0" applyFont="1" applyFill="1" applyAlignment="1" applyProtection="1">
      <alignment horizontal="left" vertical="top" wrapText="1"/>
    </xf>
    <xf numFmtId="0" fontId="11" fillId="9" borderId="8" xfId="0" applyFont="1" applyFill="1" applyBorder="1" applyAlignment="1" applyProtection="1">
      <alignment horizontal="left" vertical="top" wrapText="1"/>
    </xf>
    <xf numFmtId="0" fontId="6" fillId="0" borderId="0" xfId="0" applyFont="1" applyFill="1" applyAlignment="1" applyProtection="1">
      <alignment horizontal="left" vertical="top" wrapText="1"/>
    </xf>
    <xf numFmtId="0" fontId="4" fillId="7" borderId="0" xfId="3" applyFill="1"/>
    <xf numFmtId="0" fontId="4" fillId="0" borderId="0" xfId="3"/>
    <xf numFmtId="10" fontId="6" fillId="0" borderId="0" xfId="0" applyNumberFormat="1" applyFont="1" applyFill="1" applyAlignment="1" applyProtection="1">
      <alignment wrapText="1"/>
    </xf>
    <xf numFmtId="0" fontId="6" fillId="9" borderId="8" xfId="0" applyFont="1" applyFill="1" applyBorder="1" applyAlignment="1" applyProtection="1">
      <alignment horizontal="left" vertical="top" wrapText="1"/>
    </xf>
    <xf numFmtId="0" fontId="20" fillId="8" borderId="0" xfId="0" applyFont="1" applyFill="1" applyProtection="1">
      <protection locked="0"/>
    </xf>
    <xf numFmtId="0" fontId="4" fillId="0" borderId="0" xfId="0" applyFont="1" applyFill="1" applyProtection="1">
      <protection locked="0"/>
    </xf>
    <xf numFmtId="0" fontId="6" fillId="3" borderId="0" xfId="0" applyFont="1" applyFill="1" applyProtection="1">
      <protection locked="0"/>
    </xf>
    <xf numFmtId="0" fontId="6" fillId="7" borderId="0" xfId="0" applyFont="1" applyFill="1" applyProtection="1"/>
    <xf numFmtId="0" fontId="23" fillId="0" borderId="0" xfId="15"/>
    <xf numFmtId="0" fontId="7" fillId="4" borderId="17" xfId="0" applyFont="1" applyFill="1" applyBorder="1" applyProtection="1"/>
    <xf numFmtId="166" fontId="4" fillId="0" borderId="18" xfId="16" applyNumberFormat="1" applyBorder="1" applyAlignment="1">
      <alignment horizontal="left" vertical="top"/>
    </xf>
    <xf numFmtId="0" fontId="6" fillId="10" borderId="19" xfId="16" applyFont="1" applyFill="1" applyBorder="1" applyAlignment="1">
      <alignment horizontal="left" vertical="top" wrapText="1"/>
    </xf>
    <xf numFmtId="49" fontId="4" fillId="0" borderId="19" xfId="0" applyNumberFormat="1" applyFont="1" applyBorder="1" applyAlignment="1">
      <alignment horizontal="left" vertical="top"/>
    </xf>
    <xf numFmtId="0" fontId="4" fillId="0" borderId="19" xfId="0" applyFont="1" applyBorder="1" applyAlignment="1">
      <alignment horizontal="left" vertical="top"/>
    </xf>
    <xf numFmtId="0" fontId="3" fillId="2" borderId="20" xfId="0" applyFont="1" applyFill="1" applyBorder="1" applyProtection="1"/>
    <xf numFmtId="0" fontId="4" fillId="2" borderId="21" xfId="0" applyFont="1" applyFill="1" applyBorder="1" applyProtection="1"/>
    <xf numFmtId="0" fontId="4" fillId="2" borderId="22" xfId="0" applyFont="1" applyFill="1" applyBorder="1" applyProtection="1"/>
    <xf numFmtId="0" fontId="7" fillId="3" borderId="20" xfId="0" applyFont="1" applyFill="1" applyBorder="1" applyAlignment="1" applyProtection="1">
      <alignment vertical="center"/>
    </xf>
    <xf numFmtId="0" fontId="7" fillId="3" borderId="21" xfId="0" applyFont="1" applyFill="1" applyBorder="1" applyAlignment="1" applyProtection="1">
      <alignment vertical="center"/>
    </xf>
    <xf numFmtId="0" fontId="7" fillId="3" borderId="22" xfId="0" applyFont="1" applyFill="1" applyBorder="1" applyAlignment="1" applyProtection="1">
      <alignment vertical="center"/>
    </xf>
    <xf numFmtId="0" fontId="7" fillId="4" borderId="23" xfId="0" applyFont="1" applyFill="1" applyBorder="1" applyAlignment="1" applyProtection="1">
      <alignment vertical="center"/>
    </xf>
    <xf numFmtId="0" fontId="7" fillId="4" borderId="17" xfId="0" applyFont="1" applyFill="1" applyBorder="1" applyAlignment="1" applyProtection="1">
      <alignment vertical="center"/>
    </xf>
    <xf numFmtId="0" fontId="7" fillId="4" borderId="24" xfId="0" applyFont="1" applyFill="1" applyBorder="1" applyAlignment="1" applyProtection="1">
      <alignment vertical="center"/>
    </xf>
    <xf numFmtId="0" fontId="7" fillId="0" borderId="23" xfId="0" applyFont="1" applyBorder="1" applyAlignment="1" applyProtection="1">
      <alignment vertical="center"/>
    </xf>
    <xf numFmtId="0" fontId="7" fillId="0" borderId="25" xfId="0" applyFont="1" applyBorder="1" applyAlignment="1" applyProtection="1">
      <alignment vertical="center"/>
    </xf>
    <xf numFmtId="0" fontId="4" fillId="0" borderId="26" xfId="0" applyFont="1" applyBorder="1" applyAlignment="1" applyProtection="1">
      <alignment horizontal="left" vertical="top" wrapText="1"/>
      <protection locked="0"/>
    </xf>
    <xf numFmtId="0" fontId="7" fillId="7" borderId="23" xfId="0" applyFont="1" applyFill="1" applyBorder="1" applyAlignment="1" applyProtection="1">
      <alignment vertical="center"/>
    </xf>
    <xf numFmtId="0" fontId="7" fillId="7" borderId="25" xfId="0" applyFont="1" applyFill="1" applyBorder="1" applyAlignment="1" applyProtection="1">
      <alignment vertical="center"/>
    </xf>
    <xf numFmtId="14" fontId="4" fillId="0" borderId="26" xfId="0" quotePrefix="1" applyNumberFormat="1" applyFont="1" applyBorder="1" applyAlignment="1" applyProtection="1">
      <alignment horizontal="left" vertical="top" wrapText="1"/>
      <protection locked="0"/>
    </xf>
    <xf numFmtId="164" fontId="4" fillId="0" borderId="26" xfId="0" applyNumberFormat="1" applyFont="1" applyBorder="1" applyAlignment="1" applyProtection="1">
      <alignment horizontal="left" vertical="top" wrapText="1"/>
      <protection locked="0"/>
    </xf>
    <xf numFmtId="0" fontId="7" fillId="0" borderId="23" xfId="0" applyFont="1" applyBorder="1" applyAlignment="1" applyProtection="1">
      <alignment horizontal="left" vertical="center"/>
    </xf>
    <xf numFmtId="0" fontId="0" fillId="5" borderId="23" xfId="0" applyFill="1" applyBorder="1" applyAlignment="1" applyProtection="1">
      <alignment vertical="center"/>
    </xf>
    <xf numFmtId="0" fontId="0" fillId="5" borderId="17" xfId="0" applyFill="1" applyBorder="1" applyAlignment="1" applyProtection="1">
      <alignment vertical="center"/>
    </xf>
    <xf numFmtId="0" fontId="0" fillId="5" borderId="24" xfId="0" applyFill="1" applyBorder="1" applyAlignment="1" applyProtection="1">
      <alignment vertical="center"/>
    </xf>
    <xf numFmtId="0" fontId="15" fillId="7" borderId="24" xfId="0" applyFont="1" applyFill="1" applyBorder="1" applyAlignment="1" applyProtection="1">
      <alignment vertical="center" wrapText="1"/>
    </xf>
    <xf numFmtId="0" fontId="15" fillId="0" borderId="24" xfId="0" applyFont="1" applyBorder="1" applyAlignment="1" applyProtection="1">
      <alignment horizontal="left" vertical="top" wrapText="1"/>
      <protection locked="0"/>
    </xf>
    <xf numFmtId="165" fontId="15" fillId="7" borderId="24" xfId="0" applyNumberFormat="1" applyFont="1" applyFill="1" applyBorder="1" applyAlignment="1" applyProtection="1">
      <alignment vertical="center" wrapText="1"/>
    </xf>
    <xf numFmtId="165" fontId="15" fillId="0" borderId="24" xfId="0" applyNumberFormat="1" applyFont="1" applyBorder="1" applyAlignment="1" applyProtection="1">
      <alignment horizontal="left" vertical="top" wrapText="1"/>
      <protection locked="0"/>
    </xf>
    <xf numFmtId="0" fontId="7" fillId="4" borderId="27" xfId="0" applyFont="1" applyFill="1" applyBorder="1"/>
    <xf numFmtId="0" fontId="7" fillId="4" borderId="28" xfId="0" applyFont="1" applyFill="1" applyBorder="1"/>
    <xf numFmtId="0" fontId="7" fillId="4" borderId="16" xfId="0" applyFont="1" applyFill="1" applyBorder="1"/>
    <xf numFmtId="0" fontId="7" fillId="7" borderId="29" xfId="0" applyFont="1" applyFill="1" applyBorder="1" applyAlignment="1">
      <alignment vertical="center"/>
    </xf>
    <xf numFmtId="0" fontId="7" fillId="7" borderId="30" xfId="0" applyFont="1" applyFill="1" applyBorder="1" applyAlignment="1">
      <alignment vertical="center"/>
    </xf>
    <xf numFmtId="0" fontId="0" fillId="7" borderId="31" xfId="0" applyFill="1" applyBorder="1"/>
    <xf numFmtId="0" fontId="0" fillId="7" borderId="29" xfId="0" applyFill="1" applyBorder="1"/>
    <xf numFmtId="0" fontId="0" fillId="7" borderId="30" xfId="0" applyFill="1" applyBorder="1"/>
    <xf numFmtId="0" fontId="7" fillId="5" borderId="29" xfId="0" applyFont="1" applyFill="1" applyBorder="1"/>
    <xf numFmtId="0" fontId="7" fillId="5" borderId="30" xfId="0" applyFont="1" applyFill="1" applyBorder="1"/>
    <xf numFmtId="0" fontId="7" fillId="5" borderId="31" xfId="0" applyFont="1" applyFill="1" applyBorder="1"/>
    <xf numFmtId="0" fontId="7" fillId="8" borderId="32" xfId="0" applyFont="1" applyFill="1" applyBorder="1"/>
    <xf numFmtId="0" fontId="7" fillId="8" borderId="33" xfId="0" applyFont="1" applyFill="1" applyBorder="1"/>
    <xf numFmtId="0" fontId="7" fillId="8" borderId="34" xfId="0" applyFont="1" applyFill="1" applyBorder="1"/>
    <xf numFmtId="0" fontId="9" fillId="5" borderId="35"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4" fillId="5" borderId="37" xfId="0" applyFont="1" applyFill="1" applyBorder="1" applyAlignment="1">
      <alignment vertical="center"/>
    </xf>
    <xf numFmtId="0" fontId="0" fillId="5" borderId="25" xfId="0" applyFill="1" applyBorder="1" applyAlignment="1">
      <alignment vertical="center"/>
    </xf>
    <xf numFmtId="0" fontId="9" fillId="5" borderId="18" xfId="0" applyFont="1" applyFill="1" applyBorder="1" applyAlignment="1">
      <alignment horizontal="center" vertical="center"/>
    </xf>
    <xf numFmtId="0" fontId="9" fillId="5" borderId="26" xfId="0" applyFont="1" applyFill="1" applyBorder="1" applyAlignment="1">
      <alignment horizontal="center" vertical="center"/>
    </xf>
    <xf numFmtId="0" fontId="7" fillId="7" borderId="38" xfId="0" applyFont="1" applyFill="1" applyBorder="1" applyAlignment="1">
      <alignment vertical="center"/>
    </xf>
    <xf numFmtId="0" fontId="7" fillId="7" borderId="39" xfId="0" applyFont="1" applyFill="1" applyBorder="1" applyAlignment="1">
      <alignment vertical="center"/>
    </xf>
    <xf numFmtId="0" fontId="4" fillId="7" borderId="40" xfId="0" applyFont="1" applyFill="1" applyBorder="1" applyAlignment="1">
      <alignment horizontal="center" vertical="center"/>
    </xf>
    <xf numFmtId="0" fontId="4" fillId="7" borderId="41" xfId="0" applyFont="1" applyFill="1" applyBorder="1" applyAlignment="1">
      <alignment horizontal="center" vertical="center"/>
    </xf>
    <xf numFmtId="0" fontId="7" fillId="8" borderId="27" xfId="0" applyFont="1" applyFill="1" applyBorder="1"/>
    <xf numFmtId="0" fontId="7" fillId="8" borderId="28" xfId="0" applyFont="1" applyFill="1" applyBorder="1"/>
    <xf numFmtId="0" fontId="7" fillId="8" borderId="16" xfId="0" applyFont="1" applyFill="1" applyBorder="1"/>
    <xf numFmtId="0" fontId="4" fillId="7" borderId="27" xfId="0" applyFont="1" applyFill="1" applyBorder="1"/>
    <xf numFmtId="0" fontId="4" fillId="7" borderId="28" xfId="0" applyFont="1" applyFill="1" applyBorder="1"/>
    <xf numFmtId="2" fontId="7" fillId="7" borderId="16" xfId="0" applyNumberFormat="1" applyFont="1" applyFill="1" applyBorder="1" applyAlignment="1">
      <alignment horizontal="center" vertical="center"/>
    </xf>
    <xf numFmtId="0" fontId="7" fillId="4" borderId="23" xfId="0" applyFont="1" applyFill="1" applyBorder="1" applyProtection="1"/>
    <xf numFmtId="0" fontId="7" fillId="4" borderId="25" xfId="0" applyFont="1" applyFill="1" applyBorder="1" applyProtection="1"/>
    <xf numFmtId="0" fontId="7" fillId="5" borderId="20" xfId="0" applyFont="1" applyFill="1" applyBorder="1" applyAlignment="1" applyProtection="1">
      <alignment vertical="center"/>
    </xf>
    <xf numFmtId="0" fontId="7" fillId="5" borderId="21" xfId="0" applyFont="1" applyFill="1" applyBorder="1" applyAlignment="1" applyProtection="1">
      <alignment vertical="center"/>
    </xf>
    <xf numFmtId="0" fontId="7" fillId="5" borderId="42" xfId="0" applyFont="1" applyFill="1" applyBorder="1" applyAlignment="1" applyProtection="1">
      <alignment vertical="center"/>
    </xf>
    <xf numFmtId="0" fontId="7" fillId="5" borderId="23" xfId="0" applyFont="1" applyFill="1" applyBorder="1" applyAlignment="1" applyProtection="1">
      <alignment vertical="center"/>
    </xf>
    <xf numFmtId="0" fontId="7" fillId="5" borderId="17" xfId="0" applyFont="1" applyFill="1" applyBorder="1" applyAlignment="1" applyProtection="1">
      <alignment vertical="center"/>
    </xf>
    <xf numFmtId="0" fontId="7" fillId="5" borderId="25" xfId="0" applyFont="1" applyFill="1" applyBorder="1" applyAlignment="1" applyProtection="1">
      <alignment vertical="center"/>
    </xf>
    <xf numFmtId="0" fontId="7" fillId="6" borderId="20" xfId="0" applyFont="1" applyFill="1" applyBorder="1" applyAlignment="1" applyProtection="1">
      <alignment vertical="top"/>
    </xf>
    <xf numFmtId="0" fontId="7" fillId="6" borderId="21" xfId="0" applyFont="1" applyFill="1" applyBorder="1" applyAlignment="1" applyProtection="1">
      <alignment vertical="top"/>
    </xf>
    <xf numFmtId="0" fontId="7" fillId="6" borderId="42" xfId="0" applyFont="1" applyFill="1" applyBorder="1" applyAlignment="1" applyProtection="1">
      <alignment vertical="top"/>
    </xf>
    <xf numFmtId="0" fontId="4" fillId="7" borderId="20" xfId="0" applyFont="1" applyFill="1" applyBorder="1" applyAlignment="1" applyProtection="1">
      <alignment vertical="top"/>
    </xf>
    <xf numFmtId="0" fontId="4" fillId="7" borderId="21" xfId="0" applyFont="1" applyFill="1" applyBorder="1" applyAlignment="1" applyProtection="1">
      <alignment vertical="top"/>
    </xf>
    <xf numFmtId="0" fontId="4" fillId="7" borderId="42" xfId="0" applyFont="1" applyFill="1" applyBorder="1" applyAlignment="1" applyProtection="1">
      <alignment vertical="top"/>
    </xf>
    <xf numFmtId="0" fontId="7" fillId="6" borderId="23" xfId="0" applyFont="1" applyFill="1" applyBorder="1" applyAlignment="1" applyProtection="1">
      <alignment vertical="top"/>
    </xf>
    <xf numFmtId="0" fontId="7" fillId="6" borderId="17" xfId="0" applyFont="1" applyFill="1" applyBorder="1" applyAlignment="1" applyProtection="1">
      <alignment vertical="top"/>
    </xf>
    <xf numFmtId="0" fontId="7" fillId="6" borderId="25" xfId="0" applyFont="1" applyFill="1" applyBorder="1" applyAlignment="1" applyProtection="1">
      <alignment vertical="top"/>
    </xf>
    <xf numFmtId="0" fontId="4" fillId="7" borderId="23" xfId="0" applyFont="1" applyFill="1" applyBorder="1" applyAlignment="1" applyProtection="1">
      <alignment vertical="top"/>
    </xf>
    <xf numFmtId="0" fontId="4" fillId="7" borderId="17" xfId="0" applyFont="1" applyFill="1" applyBorder="1" applyAlignment="1" applyProtection="1">
      <alignment vertical="top"/>
    </xf>
    <xf numFmtId="0" fontId="4" fillId="7" borderId="25" xfId="0" applyFont="1" applyFill="1" applyBorder="1" applyAlignment="1" applyProtection="1">
      <alignment vertical="top"/>
    </xf>
    <xf numFmtId="0" fontId="7" fillId="6" borderId="27" xfId="0" applyFont="1" applyFill="1" applyBorder="1" applyAlignment="1" applyProtection="1">
      <alignment vertical="top"/>
    </xf>
    <xf numFmtId="0" fontId="7" fillId="6" borderId="28" xfId="0" applyFont="1" applyFill="1" applyBorder="1" applyAlignment="1" applyProtection="1">
      <alignment vertical="top"/>
    </xf>
    <xf numFmtId="0" fontId="7" fillId="6" borderId="43" xfId="0" applyFont="1" applyFill="1" applyBorder="1" applyAlignment="1" applyProtection="1">
      <alignment vertical="top"/>
    </xf>
    <xf numFmtId="0" fontId="4" fillId="7" borderId="44" xfId="0" applyFont="1" applyFill="1" applyBorder="1" applyAlignment="1" applyProtection="1">
      <alignment horizontal="left" vertical="top"/>
    </xf>
    <xf numFmtId="0" fontId="4" fillId="7" borderId="28" xfId="0" applyFont="1" applyFill="1" applyBorder="1" applyAlignment="1" applyProtection="1">
      <alignment horizontal="left" vertical="top"/>
    </xf>
    <xf numFmtId="0" fontId="4" fillId="7" borderId="16" xfId="0" applyFont="1" applyFill="1" applyBorder="1" applyAlignment="1" applyProtection="1">
      <alignment horizontal="left" vertical="top"/>
    </xf>
    <xf numFmtId="0" fontId="16" fillId="6" borderId="29" xfId="0" applyFont="1" applyFill="1" applyBorder="1" applyAlignment="1" applyProtection="1">
      <alignment vertical="top"/>
    </xf>
    <xf numFmtId="0" fontId="7" fillId="6" borderId="30" xfId="0" applyFont="1" applyFill="1" applyBorder="1" applyAlignment="1" applyProtection="1">
      <alignment vertical="top"/>
    </xf>
    <xf numFmtId="0" fontId="7" fillId="6" borderId="31" xfId="0" applyFont="1" applyFill="1" applyBorder="1" applyAlignment="1" applyProtection="1">
      <alignment vertical="top"/>
    </xf>
    <xf numFmtId="0" fontId="16" fillId="6" borderId="27" xfId="0" applyFont="1" applyFill="1" applyBorder="1" applyAlignment="1" applyProtection="1">
      <alignment vertical="top"/>
    </xf>
    <xf numFmtId="0" fontId="7" fillId="6" borderId="16" xfId="0" applyFont="1" applyFill="1" applyBorder="1" applyAlignment="1" applyProtection="1">
      <alignment vertical="top"/>
    </xf>
    <xf numFmtId="0" fontId="7" fillId="4" borderId="17" xfId="0" applyFont="1" applyFill="1" applyBorder="1" applyProtection="1">
      <protection locked="0"/>
    </xf>
    <xf numFmtId="0" fontId="7" fillId="4" borderId="16" xfId="0" applyFont="1" applyFill="1" applyBorder="1" applyProtection="1">
      <protection locked="0"/>
    </xf>
    <xf numFmtId="14" fontId="0" fillId="0" borderId="8" xfId="0" applyNumberFormat="1" applyBorder="1" applyAlignment="1">
      <alignment horizontal="left" vertical="top" wrapText="1"/>
    </xf>
    <xf numFmtId="0" fontId="7" fillId="4" borderId="23" xfId="15" applyFont="1" applyFill="1" applyBorder="1"/>
    <xf numFmtId="0" fontId="7" fillId="4" borderId="17" xfId="15" applyFont="1" applyFill="1" applyBorder="1"/>
    <xf numFmtId="0" fontId="7" fillId="5" borderId="18" xfId="15" applyFont="1" applyFill="1" applyBorder="1" applyAlignment="1">
      <alignment horizontal="left" vertical="center" wrapText="1"/>
    </xf>
    <xf numFmtId="14" fontId="4" fillId="0" borderId="19" xfId="0" applyNumberFormat="1" applyFont="1" applyBorder="1" applyAlignment="1">
      <alignment horizontal="left" vertical="top"/>
    </xf>
    <xf numFmtId="0" fontId="25" fillId="11" borderId="8" xfId="0" applyFont="1" applyFill="1" applyBorder="1" applyAlignment="1">
      <alignment wrapText="1"/>
    </xf>
    <xf numFmtId="0" fontId="25" fillId="11" borderId="16" xfId="0" applyFont="1" applyFill="1" applyBorder="1" applyAlignment="1">
      <alignment wrapText="1"/>
    </xf>
    <xf numFmtId="14" fontId="0" fillId="0" borderId="0" xfId="0" applyNumberFormat="1" applyAlignment="1">
      <alignment horizontal="left"/>
    </xf>
    <xf numFmtId="0" fontId="26" fillId="12" borderId="14" xfId="0" applyFont="1" applyFill="1" applyBorder="1" applyAlignment="1">
      <alignment wrapText="1"/>
    </xf>
    <xf numFmtId="0" fontId="26" fillId="12" borderId="12" xfId="0" applyFont="1" applyFill="1" applyBorder="1" applyAlignment="1">
      <alignment wrapText="1"/>
    </xf>
    <xf numFmtId="0" fontId="4" fillId="0" borderId="0" xfId="0" applyFont="1" applyFill="1" applyProtection="1"/>
    <xf numFmtId="0" fontId="28" fillId="13" borderId="20" xfId="0" applyFont="1" applyFill="1" applyBorder="1" applyAlignment="1">
      <alignment vertical="center" wrapText="1"/>
    </xf>
    <xf numFmtId="0" fontId="28" fillId="13" borderId="29" xfId="0" applyFont="1" applyFill="1" applyBorder="1" applyAlignment="1">
      <alignment vertical="center" wrapText="1"/>
    </xf>
    <xf numFmtId="0" fontId="28" fillId="13" borderId="29" xfId="0" applyFont="1" applyFill="1" applyBorder="1" applyAlignment="1">
      <alignment horizontal="left" vertical="center" wrapText="1"/>
    </xf>
    <xf numFmtId="0" fontId="28" fillId="13" borderId="46" xfId="0" applyFont="1" applyFill="1" applyBorder="1" applyAlignment="1">
      <alignment vertical="center"/>
    </xf>
    <xf numFmtId="0" fontId="28" fillId="13" borderId="47" xfId="0" applyFont="1" applyFill="1" applyBorder="1" applyAlignment="1">
      <alignment vertical="center"/>
    </xf>
    <xf numFmtId="0" fontId="28" fillId="13" borderId="48" xfId="0" applyFont="1" applyFill="1" applyBorder="1" applyAlignment="1">
      <alignment horizontal="left" vertical="center" wrapText="1"/>
    </xf>
    <xf numFmtId="0" fontId="4" fillId="14" borderId="29" xfId="0" applyFont="1" applyFill="1" applyBorder="1" applyAlignment="1">
      <alignment vertical="top" wrapText="1"/>
    </xf>
    <xf numFmtId="0" fontId="4" fillId="14" borderId="29" xfId="0" applyFont="1" applyFill="1" applyBorder="1" applyAlignment="1">
      <alignment horizontal="left" vertical="top" wrapText="1"/>
    </xf>
    <xf numFmtId="0" fontId="15" fillId="14" borderId="46" xfId="0" applyFont="1" applyFill="1" applyBorder="1"/>
    <xf numFmtId="0" fontId="15" fillId="14" borderId="47" xfId="0" applyFont="1" applyFill="1" applyBorder="1"/>
    <xf numFmtId="0" fontId="4" fillId="14" borderId="48" xfId="2" applyFill="1" applyBorder="1" applyAlignment="1">
      <alignment horizontal="center" vertical="top"/>
    </xf>
    <xf numFmtId="0" fontId="4" fillId="0" borderId="29" xfId="0" applyFont="1" applyBorder="1" applyAlignment="1">
      <alignment vertical="top" wrapText="1"/>
    </xf>
    <xf numFmtId="0" fontId="4" fillId="0" borderId="29" xfId="0" applyFont="1" applyBorder="1" applyAlignment="1">
      <alignment horizontal="left" vertical="top" wrapText="1"/>
    </xf>
    <xf numFmtId="0" fontId="15" fillId="0" borderId="46" xfId="0" applyFont="1" applyBorder="1"/>
    <xf numFmtId="0" fontId="15" fillId="0" borderId="47" xfId="0" applyFont="1" applyBorder="1"/>
    <xf numFmtId="0" fontId="4" fillId="0" borderId="48" xfId="2" applyBorder="1" applyAlignment="1">
      <alignment horizontal="center" vertical="top"/>
    </xf>
    <xf numFmtId="0" fontId="4" fillId="14" borderId="29" xfId="2" applyFill="1" applyBorder="1" applyAlignment="1">
      <alignment horizontal="left" vertical="top" wrapText="1"/>
    </xf>
    <xf numFmtId="0" fontId="15" fillId="0" borderId="29" xfId="0" applyFont="1" applyBorder="1" applyAlignment="1">
      <alignment horizontal="left" vertical="top" wrapText="1"/>
    </xf>
    <xf numFmtId="0" fontId="4" fillId="0" borderId="29" xfId="0" applyFont="1" applyBorder="1" applyAlignment="1">
      <alignment horizontal="left" vertical="top"/>
    </xf>
    <xf numFmtId="0" fontId="4" fillId="0" borderId="29" xfId="4" applyFont="1" applyBorder="1" applyAlignment="1">
      <alignment vertical="top" wrapText="1"/>
    </xf>
    <xf numFmtId="0" fontId="4" fillId="0" borderId="29" xfId="2" applyBorder="1" applyAlignment="1">
      <alignment vertical="top" wrapText="1"/>
    </xf>
    <xf numFmtId="0" fontId="19" fillId="14" borderId="29" xfId="0" applyFont="1" applyFill="1" applyBorder="1" applyAlignment="1">
      <alignment horizontal="left" vertical="top" wrapText="1"/>
    </xf>
    <xf numFmtId="0" fontId="15" fillId="14" borderId="29" xfId="0" applyFont="1" applyFill="1" applyBorder="1" applyAlignment="1">
      <alignment horizontal="left" vertical="top" wrapText="1"/>
    </xf>
    <xf numFmtId="0" fontId="4" fillId="14" borderId="29" xfId="4" applyFont="1" applyFill="1" applyBorder="1" applyAlignment="1">
      <alignment vertical="top" wrapText="1"/>
    </xf>
    <xf numFmtId="0" fontId="4" fillId="14" borderId="29" xfId="2" applyFill="1" applyBorder="1" applyAlignment="1">
      <alignment vertical="top" wrapText="1"/>
    </xf>
    <xf numFmtId="0" fontId="4" fillId="14" borderId="29" xfId="7" applyFill="1" applyBorder="1" applyAlignment="1">
      <alignment vertical="top" wrapText="1"/>
    </xf>
    <xf numFmtId="0" fontId="4" fillId="0" borderId="27" xfId="0" applyFont="1" applyBorder="1" applyAlignment="1">
      <alignment horizontal="left" vertical="top" wrapText="1"/>
    </xf>
    <xf numFmtId="0" fontId="4" fillId="0" borderId="8" xfId="2" applyBorder="1" applyAlignment="1">
      <alignment horizontal="center" vertical="top"/>
    </xf>
    <xf numFmtId="0" fontId="27" fillId="14" borderId="45" xfId="0" applyFont="1" applyFill="1" applyBorder="1"/>
    <xf numFmtId="0" fontId="27" fillId="0" borderId="45" xfId="0" applyFont="1" applyBorder="1"/>
    <xf numFmtId="10" fontId="28" fillId="13" borderId="20" xfId="0" applyNumberFormat="1" applyFont="1" applyFill="1" applyBorder="1" applyAlignment="1">
      <alignment vertical="center" wrapText="1"/>
    </xf>
    <xf numFmtId="0" fontId="28" fillId="13" borderId="20" xfId="0" applyFont="1" applyFill="1" applyBorder="1" applyAlignment="1">
      <alignment horizontal="left" vertical="center" wrapText="1"/>
    </xf>
    <xf numFmtId="0" fontId="28" fillId="13" borderId="50" xfId="0" applyFont="1" applyFill="1" applyBorder="1" applyAlignment="1">
      <alignment horizontal="left" vertical="center" wrapText="1"/>
    </xf>
    <xf numFmtId="0" fontId="30" fillId="13" borderId="46" xfId="0" applyFont="1" applyFill="1" applyBorder="1" applyAlignment="1">
      <alignment horizontal="left" vertical="center"/>
    </xf>
    <xf numFmtId="0" fontId="30" fillId="13" borderId="47" xfId="0" applyFont="1" applyFill="1" applyBorder="1" applyAlignment="1">
      <alignment horizontal="left" vertical="center" wrapText="1"/>
    </xf>
    <xf numFmtId="0" fontId="30" fillId="13" borderId="47" xfId="0" applyFont="1" applyFill="1" applyBorder="1" applyAlignment="1">
      <alignment vertical="center"/>
    </xf>
    <xf numFmtId="0" fontId="28" fillId="13" borderId="48" xfId="0" applyFont="1" applyFill="1" applyBorder="1" applyAlignment="1">
      <alignment vertical="center" wrapText="1"/>
    </xf>
    <xf numFmtId="10" fontId="4" fillId="14" borderId="29" xfId="0" applyNumberFormat="1" applyFont="1" applyFill="1" applyBorder="1" applyAlignment="1">
      <alignment horizontal="left" vertical="top" wrapText="1"/>
    </xf>
    <xf numFmtId="0" fontId="4" fillId="14" borderId="51" xfId="0" applyFont="1" applyFill="1" applyBorder="1" applyAlignment="1">
      <alignment vertical="top" wrapText="1"/>
    </xf>
    <xf numFmtId="0" fontId="15" fillId="14" borderId="29" xfId="0" applyFont="1" applyFill="1" applyBorder="1" applyAlignment="1">
      <alignment vertical="top" wrapText="1"/>
    </xf>
    <xf numFmtId="0" fontId="15" fillId="14" borderId="46" xfId="0" applyFont="1" applyFill="1" applyBorder="1" applyAlignment="1">
      <alignment vertical="top"/>
    </xf>
    <xf numFmtId="0" fontId="15" fillId="14" borderId="46" xfId="0" applyFont="1" applyFill="1" applyBorder="1" applyAlignment="1">
      <alignment horizontal="left" vertical="top" wrapText="1"/>
    </xf>
    <xf numFmtId="0" fontId="27" fillId="14" borderId="47" xfId="0" applyFont="1" applyFill="1" applyBorder="1" applyAlignment="1">
      <alignment horizontal="left" vertical="top" wrapText="1"/>
    </xf>
    <xf numFmtId="0" fontId="27" fillId="14" borderId="47" xfId="0" applyFont="1" applyFill="1" applyBorder="1"/>
    <xf numFmtId="10" fontId="4" fillId="0" borderId="29" xfId="0" applyNumberFormat="1" applyFont="1" applyBorder="1" applyAlignment="1">
      <alignment horizontal="left" vertical="top" wrapText="1"/>
    </xf>
    <xf numFmtId="0" fontId="4" fillId="0" borderId="51" xfId="0" applyFont="1" applyBorder="1" applyAlignment="1">
      <alignment vertical="top" wrapText="1"/>
    </xf>
    <xf numFmtId="0" fontId="19" fillId="0" borderId="29" xfId="0" applyFont="1" applyBorder="1" applyAlignment="1">
      <alignment horizontal="left" vertical="top" wrapText="1"/>
    </xf>
    <xf numFmtId="0" fontId="15" fillId="0" borderId="29" xfId="0" applyFont="1" applyBorder="1" applyAlignment="1">
      <alignment vertical="top" wrapText="1"/>
    </xf>
    <xf numFmtId="0" fontId="4" fillId="0" borderId="51" xfId="0" applyFont="1" applyBorder="1" applyAlignment="1">
      <alignment horizontal="left" vertical="top" wrapText="1"/>
    </xf>
    <xf numFmtId="0" fontId="15" fillId="0" borderId="46" xfId="0" applyFont="1" applyBorder="1" applyAlignment="1">
      <alignment vertical="top"/>
    </xf>
    <xf numFmtId="0" fontId="15" fillId="0" borderId="46" xfId="0" applyFont="1" applyBorder="1" applyAlignment="1">
      <alignment horizontal="left" vertical="top" wrapText="1"/>
    </xf>
    <xf numFmtId="0" fontId="27" fillId="0" borderId="47" xfId="0" applyFont="1" applyBorder="1" applyAlignment="1">
      <alignment horizontal="left" vertical="top" wrapText="1"/>
    </xf>
    <xf numFmtId="0" fontId="27" fillId="0" borderId="47" xfId="0" applyFont="1" applyBorder="1"/>
    <xf numFmtId="0" fontId="4" fillId="14" borderId="51" xfId="0" applyFont="1" applyFill="1" applyBorder="1" applyAlignment="1">
      <alignment horizontal="left" vertical="top" wrapText="1"/>
    </xf>
    <xf numFmtId="0" fontId="27" fillId="0" borderId="46" xfId="0" applyFont="1" applyBorder="1" applyAlignment="1">
      <alignment horizontal="left" vertical="top"/>
    </xf>
    <xf numFmtId="0" fontId="27" fillId="14" borderId="46" xfId="0" applyFont="1" applyFill="1" applyBorder="1" applyAlignment="1">
      <alignment horizontal="left" vertical="top"/>
    </xf>
    <xf numFmtId="0" fontId="24" fillId="14" borderId="29" xfId="0" applyFont="1" applyFill="1" applyBorder="1" applyAlignment="1">
      <alignment horizontal="left" vertical="top" wrapText="1"/>
    </xf>
    <xf numFmtId="10" fontId="4" fillId="0" borderId="29" xfId="10" applyNumberFormat="1" applyFont="1" applyBorder="1" applyAlignment="1">
      <alignment horizontal="left" vertical="top" wrapText="1"/>
    </xf>
    <xf numFmtId="0" fontId="4" fillId="14" borderId="29" xfId="10" applyFont="1" applyFill="1" applyBorder="1" applyAlignment="1">
      <alignment horizontal="left" vertical="top" wrapText="1"/>
    </xf>
    <xf numFmtId="10" fontId="4" fillId="14" borderId="29" xfId="10" applyNumberFormat="1" applyFont="1" applyFill="1" applyBorder="1" applyAlignment="1">
      <alignment horizontal="left" vertical="top" wrapText="1"/>
    </xf>
    <xf numFmtId="0" fontId="4" fillId="0" borderId="29" xfId="10" applyFont="1" applyBorder="1" applyAlignment="1">
      <alignment horizontal="left" vertical="top" wrapText="1"/>
    </xf>
    <xf numFmtId="0" fontId="15" fillId="14" borderId="29" xfId="0" applyFont="1" applyFill="1" applyBorder="1" applyAlignment="1">
      <alignment vertical="top"/>
    </xf>
    <xf numFmtId="0" fontId="27" fillId="14" borderId="46" xfId="0" applyFont="1" applyFill="1" applyBorder="1" applyAlignment="1">
      <alignment horizontal="left" vertical="top" wrapText="1"/>
    </xf>
    <xf numFmtId="0" fontId="4" fillId="14" borderId="27" xfId="0" applyFont="1" applyFill="1" applyBorder="1" applyAlignment="1">
      <alignment horizontal="left" vertical="top" wrapText="1"/>
    </xf>
    <xf numFmtId="10" fontId="4" fillId="14" borderId="27" xfId="0" applyNumberFormat="1" applyFont="1" applyFill="1" applyBorder="1" applyAlignment="1">
      <alignment horizontal="left" vertical="top" wrapText="1"/>
    </xf>
    <xf numFmtId="0" fontId="15" fillId="14" borderId="27" xfId="0" applyFont="1" applyFill="1" applyBorder="1" applyAlignment="1">
      <alignment horizontal="left" vertical="top" wrapText="1"/>
    </xf>
    <xf numFmtId="0" fontId="19" fillId="14" borderId="27" xfId="0" applyFont="1" applyFill="1" applyBorder="1" applyAlignment="1">
      <alignment horizontal="left" vertical="top" wrapText="1"/>
    </xf>
    <xf numFmtId="0" fontId="4" fillId="14" borderId="37" xfId="0" applyFont="1" applyFill="1" applyBorder="1" applyAlignment="1">
      <alignment horizontal="left" vertical="top" wrapText="1"/>
    </xf>
    <xf numFmtId="0" fontId="15" fillId="14" borderId="27" xfId="0" applyFont="1" applyFill="1" applyBorder="1" applyAlignment="1">
      <alignment vertical="top" wrapText="1"/>
    </xf>
    <xf numFmtId="0" fontId="15" fillId="14" borderId="49" xfId="0" applyFont="1" applyFill="1" applyBorder="1" applyAlignment="1">
      <alignment vertical="top"/>
    </xf>
    <xf numFmtId="0" fontId="27" fillId="14" borderId="49" xfId="0" applyFont="1" applyFill="1" applyBorder="1" applyAlignment="1">
      <alignment horizontal="left" vertical="top"/>
    </xf>
    <xf numFmtId="0" fontId="27" fillId="14" borderId="45" xfId="0" applyFont="1" applyFill="1" applyBorder="1" applyAlignment="1">
      <alignment horizontal="left" vertical="top" wrapText="1"/>
    </xf>
    <xf numFmtId="0" fontId="4" fillId="14" borderId="8" xfId="2" applyFill="1" applyBorder="1" applyAlignment="1">
      <alignment horizontal="center" vertical="top"/>
    </xf>
    <xf numFmtId="0" fontId="6" fillId="0" borderId="0" xfId="0" applyFont="1" applyFill="1" applyAlignment="1" applyProtection="1">
      <alignment horizontal="center" vertical="center"/>
    </xf>
    <xf numFmtId="0" fontId="28" fillId="13" borderId="20" xfId="0" applyFont="1" applyFill="1" applyBorder="1" applyAlignment="1">
      <alignment horizontal="center" vertical="center" wrapText="1"/>
    </xf>
    <xf numFmtId="10" fontId="28" fillId="13" borderId="20" xfId="0" applyNumberFormat="1" applyFont="1" applyFill="1" applyBorder="1" applyAlignment="1">
      <alignment horizontal="center" vertical="center" wrapText="1"/>
    </xf>
    <xf numFmtId="0" fontId="28" fillId="13" borderId="29" xfId="0" applyFont="1" applyFill="1" applyBorder="1" applyAlignment="1">
      <alignment horizontal="center" vertical="center" wrapText="1"/>
    </xf>
    <xf numFmtId="0" fontId="28" fillId="13" borderId="46" xfId="0" applyFont="1" applyFill="1" applyBorder="1" applyAlignment="1">
      <alignment horizontal="center" vertical="center"/>
    </xf>
    <xf numFmtId="0" fontId="30" fillId="13" borderId="46" xfId="0" applyFont="1" applyFill="1" applyBorder="1" applyAlignment="1">
      <alignment horizontal="center" vertical="center"/>
    </xf>
    <xf numFmtId="0" fontId="30" fillId="13" borderId="47" xfId="0" applyFont="1" applyFill="1" applyBorder="1" applyAlignment="1">
      <alignment horizontal="center" vertical="center" wrapText="1"/>
    </xf>
    <xf numFmtId="0" fontId="30" fillId="13" borderId="47" xfId="0" applyFont="1" applyFill="1" applyBorder="1" applyAlignment="1">
      <alignment horizontal="center" vertical="center"/>
    </xf>
    <xf numFmtId="0" fontId="28" fillId="13" borderId="48" xfId="0" applyFont="1" applyFill="1" applyBorder="1" applyAlignment="1">
      <alignment horizontal="center" vertical="center" wrapText="1"/>
    </xf>
    <xf numFmtId="0" fontId="4" fillId="14" borderId="52" xfId="0" applyFont="1" applyFill="1" applyBorder="1" applyAlignment="1">
      <alignment horizontal="left" vertical="top" wrapText="1"/>
    </xf>
    <xf numFmtId="0" fontId="4" fillId="0" borderId="52" xfId="0" applyFont="1" applyBorder="1" applyAlignment="1">
      <alignment horizontal="left" vertical="top" wrapText="1"/>
    </xf>
    <xf numFmtId="0" fontId="6" fillId="14" borderId="29" xfId="2" applyFont="1" applyFill="1" applyBorder="1" applyAlignment="1">
      <alignment horizontal="left" vertical="top" wrapText="1"/>
    </xf>
    <xf numFmtId="0" fontId="15" fillId="0" borderId="29" xfId="0" applyFont="1" applyBorder="1" applyAlignment="1">
      <alignment vertical="top"/>
    </xf>
    <xf numFmtId="0" fontId="4" fillId="0" borderId="29" xfId="5" applyBorder="1" applyAlignment="1">
      <alignment horizontal="left" vertical="top" wrapText="1"/>
    </xf>
    <xf numFmtId="0" fontId="6" fillId="0" borderId="29" xfId="2" applyFont="1" applyBorder="1" applyAlignment="1">
      <alignment horizontal="left" vertical="top" wrapText="1"/>
    </xf>
    <xf numFmtId="0" fontId="4" fillId="14" borderId="29" xfId="5" applyFill="1" applyBorder="1" applyAlignment="1">
      <alignment horizontal="left" vertical="top" wrapText="1"/>
    </xf>
    <xf numFmtId="0" fontId="6" fillId="14" borderId="51" xfId="12" applyFont="1" applyFill="1" applyBorder="1" applyAlignment="1">
      <alignment horizontal="left" vertical="top" wrapText="1"/>
    </xf>
    <xf numFmtId="0" fontId="4" fillId="14" borderId="29" xfId="12" applyFill="1" applyBorder="1" applyAlignment="1">
      <alignment horizontal="left" vertical="top" wrapText="1"/>
    </xf>
    <xf numFmtId="0" fontId="15" fillId="14" borderId="29" xfId="12" applyFont="1" applyFill="1" applyBorder="1" applyAlignment="1">
      <alignment horizontal="left" vertical="top" wrapText="1"/>
    </xf>
    <xf numFmtId="10" fontId="4" fillId="0" borderId="27" xfId="0" applyNumberFormat="1" applyFont="1" applyBorder="1" applyAlignment="1">
      <alignment horizontal="left" vertical="top" wrapText="1"/>
    </xf>
    <xf numFmtId="0" fontId="15" fillId="0" borderId="27" xfId="0" applyFont="1" applyBorder="1" applyAlignment="1">
      <alignment horizontal="left" vertical="top" wrapText="1"/>
    </xf>
    <xf numFmtId="0" fontId="4" fillId="0" borderId="37" xfId="0" applyFont="1" applyBorder="1" applyAlignment="1">
      <alignment vertical="top" wrapText="1"/>
    </xf>
    <xf numFmtId="0" fontId="15" fillId="0" borderId="27" xfId="0" applyFont="1" applyBorder="1" applyAlignment="1">
      <alignment vertical="top" wrapText="1"/>
    </xf>
    <xf numFmtId="0" fontId="4" fillId="0" borderId="27" xfId="4" applyFont="1" applyBorder="1" applyAlignment="1">
      <alignment vertical="top" wrapText="1"/>
    </xf>
    <xf numFmtId="0" fontId="15" fillId="0" borderId="49" xfId="0" applyFont="1" applyBorder="1" applyAlignment="1">
      <alignment vertical="top"/>
    </xf>
    <xf numFmtId="0" fontId="27" fillId="0" borderId="49" xfId="0" applyFont="1" applyBorder="1" applyAlignment="1">
      <alignment horizontal="left" vertical="top"/>
    </xf>
    <xf numFmtId="0" fontId="27" fillId="0" borderId="45" xfId="0" applyFont="1" applyBorder="1" applyAlignment="1">
      <alignment horizontal="left" vertical="top" wrapText="1"/>
    </xf>
    <xf numFmtId="0" fontId="28" fillId="13" borderId="53" xfId="0" applyFont="1" applyFill="1" applyBorder="1" applyAlignment="1">
      <alignment horizontal="center" vertical="center" wrapText="1"/>
    </xf>
    <xf numFmtId="0" fontId="4" fillId="14" borderId="46" xfId="0" applyFont="1" applyFill="1" applyBorder="1" applyAlignment="1">
      <alignment horizontal="left" vertical="top" wrapText="1"/>
    </xf>
    <xf numFmtId="0" fontId="15" fillId="8" borderId="46" xfId="0" applyFont="1" applyFill="1" applyBorder="1" applyAlignment="1">
      <alignment vertical="top"/>
    </xf>
    <xf numFmtId="0" fontId="15" fillId="0" borderId="29" xfId="0" applyFont="1" applyBorder="1"/>
    <xf numFmtId="0" fontId="28" fillId="15" borderId="29" xfId="0" applyFont="1" applyFill="1" applyBorder="1" applyAlignment="1">
      <alignment horizontal="center" vertical="center" wrapText="1"/>
    </xf>
    <xf numFmtId="0" fontId="28" fillId="15" borderId="29" xfId="12" applyFont="1" applyFill="1" applyBorder="1" applyAlignment="1">
      <alignment horizontal="center" vertical="center" wrapText="1"/>
    </xf>
    <xf numFmtId="0" fontId="28" fillId="15" borderId="20" xfId="0" applyFont="1" applyFill="1" applyBorder="1" applyAlignment="1">
      <alignment horizontal="center" vertical="center" wrapText="1"/>
    </xf>
    <xf numFmtId="0" fontId="28" fillId="15" borderId="20" xfId="0" applyFont="1" applyFill="1" applyBorder="1" applyAlignment="1">
      <alignment vertical="center" wrapText="1"/>
    </xf>
    <xf numFmtId="0" fontId="28" fillId="15" borderId="29" xfId="0" applyFont="1" applyFill="1" applyBorder="1" applyAlignment="1">
      <alignment horizontal="left" vertical="center" wrapText="1"/>
    </xf>
    <xf numFmtId="0" fontId="28" fillId="15" borderId="29" xfId="12" applyFont="1" applyFill="1" applyBorder="1" applyAlignment="1">
      <alignment horizontal="left" vertical="center" wrapText="1"/>
    </xf>
    <xf numFmtId="0" fontId="4" fillId="14" borderId="27" xfId="0" applyFont="1" applyFill="1" applyBorder="1" applyAlignment="1">
      <alignment vertical="top" wrapText="1"/>
    </xf>
    <xf numFmtId="0" fontId="31" fillId="8" borderId="0" xfId="0" applyFont="1" applyFill="1" applyProtection="1">
      <protection locked="0"/>
    </xf>
    <xf numFmtId="0" fontId="4" fillId="0" borderId="54" xfId="0" applyFont="1" applyBorder="1" applyAlignment="1">
      <alignment horizontal="left" vertical="top" wrapText="1"/>
    </xf>
    <xf numFmtId="0" fontId="15" fillId="0" borderId="54" xfId="0" applyFont="1" applyBorder="1" applyAlignment="1">
      <alignment horizontal="left" vertical="top" wrapText="1"/>
    </xf>
    <xf numFmtId="0" fontId="15" fillId="0" borderId="54" xfId="0" applyFont="1" applyBorder="1" applyAlignment="1">
      <alignment vertical="top" wrapText="1"/>
    </xf>
    <xf numFmtId="0" fontId="8" fillId="7" borderId="15" xfId="0" applyFont="1" applyFill="1" applyBorder="1" applyAlignment="1">
      <alignment horizontal="left" vertical="top" wrapText="1"/>
    </xf>
    <xf numFmtId="0" fontId="4" fillId="0" borderId="29" xfId="0" applyFont="1" applyFill="1" applyBorder="1" applyAlignment="1" applyProtection="1">
      <alignment horizontal="left" vertical="top" wrapText="1"/>
    </xf>
    <xf numFmtId="0" fontId="4" fillId="0" borderId="30" xfId="0" applyFont="1" applyFill="1" applyBorder="1" applyAlignment="1" applyProtection="1">
      <alignment horizontal="left" vertical="top" wrapText="1"/>
    </xf>
    <xf numFmtId="0" fontId="4" fillId="0" borderId="31" xfId="0" applyFont="1" applyFill="1" applyBorder="1" applyAlignment="1" applyProtection="1">
      <alignment horizontal="left" vertical="top" wrapText="1"/>
    </xf>
    <xf numFmtId="0" fontId="4" fillId="0" borderId="9" xfId="0" applyFont="1" applyFill="1" applyBorder="1" applyAlignment="1" applyProtection="1">
      <alignment horizontal="left" vertical="top" wrapText="1"/>
    </xf>
    <xf numFmtId="0" fontId="4" fillId="0" borderId="0" xfId="0" applyFont="1" applyFill="1" applyAlignment="1" applyProtection="1">
      <alignment horizontal="left" vertical="top" wrapText="1"/>
    </xf>
    <xf numFmtId="0" fontId="4" fillId="0" borderId="2" xfId="0" applyFont="1" applyFill="1" applyBorder="1" applyAlignment="1" applyProtection="1">
      <alignment horizontal="left" vertical="top" wrapText="1"/>
    </xf>
    <xf numFmtId="0" fontId="4" fillId="0" borderId="10" xfId="0" applyFont="1" applyFill="1" applyBorder="1" applyAlignment="1" applyProtection="1">
      <alignment horizontal="left" vertical="top" wrapText="1"/>
    </xf>
    <xf numFmtId="0" fontId="4" fillId="0" borderId="11" xfId="0" applyFont="1" applyFill="1" applyBorder="1" applyAlignment="1" applyProtection="1">
      <alignment horizontal="left" vertical="top" wrapText="1"/>
    </xf>
    <xf numFmtId="0" fontId="4" fillId="0" borderId="12" xfId="0" applyFont="1" applyFill="1" applyBorder="1" applyAlignment="1" applyProtection="1">
      <alignment horizontal="left" vertical="top" wrapText="1"/>
    </xf>
    <xf numFmtId="0" fontId="4" fillId="7" borderId="20" xfId="0" applyFont="1" applyFill="1" applyBorder="1" applyAlignment="1" applyProtection="1">
      <alignment horizontal="left" vertical="top" wrapText="1"/>
    </xf>
    <xf numFmtId="0" fontId="4" fillId="7" borderId="21" xfId="0" applyFont="1" applyFill="1" applyBorder="1" applyAlignment="1" applyProtection="1">
      <alignment horizontal="left" vertical="top"/>
    </xf>
    <xf numFmtId="0" fontId="4" fillId="7" borderId="42" xfId="0" applyFont="1" applyFill="1" applyBorder="1" applyAlignment="1" applyProtection="1">
      <alignment horizontal="left" vertical="top"/>
    </xf>
    <xf numFmtId="0" fontId="4" fillId="7" borderId="1" xfId="0" applyFont="1" applyFill="1" applyBorder="1" applyAlignment="1" applyProtection="1">
      <alignment horizontal="left" vertical="top"/>
    </xf>
    <xf numFmtId="0" fontId="4" fillId="7" borderId="0" xfId="0" applyFont="1" applyFill="1" applyAlignment="1" applyProtection="1">
      <alignment horizontal="left" vertical="top"/>
    </xf>
    <xf numFmtId="0" fontId="4" fillId="7" borderId="7" xfId="0" applyFont="1" applyFill="1" applyBorder="1" applyAlignment="1" applyProtection="1">
      <alignment horizontal="left" vertical="top"/>
    </xf>
    <xf numFmtId="0" fontId="4" fillId="7" borderId="29" xfId="0" applyFont="1" applyFill="1" applyBorder="1" applyAlignment="1" applyProtection="1">
      <alignment horizontal="left" vertical="top" wrapText="1"/>
    </xf>
    <xf numFmtId="0" fontId="4" fillId="7" borderId="30" xfId="0" applyFont="1" applyFill="1" applyBorder="1" applyAlignment="1" applyProtection="1">
      <alignment horizontal="left" vertical="top" wrapText="1"/>
    </xf>
    <xf numFmtId="0" fontId="4" fillId="7" borderId="31" xfId="0" applyFont="1" applyFill="1" applyBorder="1" applyAlignment="1" applyProtection="1">
      <alignment horizontal="left" vertical="top" wrapText="1"/>
    </xf>
    <xf numFmtId="0" fontId="4" fillId="7" borderId="9" xfId="0" applyFont="1" applyFill="1" applyBorder="1" applyAlignment="1" applyProtection="1">
      <alignment horizontal="left" vertical="top" wrapText="1"/>
    </xf>
    <xf numFmtId="0" fontId="4" fillId="7" borderId="0" xfId="0" applyFont="1" applyFill="1" applyAlignment="1" applyProtection="1">
      <alignment horizontal="left" vertical="top" wrapText="1"/>
    </xf>
    <xf numFmtId="0" fontId="4" fillId="7" borderId="2" xfId="0" applyFont="1" applyFill="1" applyBorder="1" applyAlignment="1" applyProtection="1">
      <alignment horizontal="left" vertical="top" wrapText="1"/>
    </xf>
    <xf numFmtId="0" fontId="7" fillId="6" borderId="29" xfId="0" applyFont="1" applyFill="1" applyBorder="1" applyAlignment="1" applyProtection="1">
      <alignment horizontal="left" vertical="top"/>
    </xf>
    <xf numFmtId="0" fontId="7" fillId="6" borderId="30" xfId="0" applyFont="1" applyFill="1" applyBorder="1" applyAlignment="1" applyProtection="1">
      <alignment horizontal="left" vertical="top"/>
    </xf>
    <xf numFmtId="0" fontId="7" fillId="6" borderId="31" xfId="0" applyFont="1" applyFill="1" applyBorder="1" applyAlignment="1" applyProtection="1">
      <alignment horizontal="left" vertical="top"/>
    </xf>
    <xf numFmtId="0" fontId="7" fillId="6" borderId="10" xfId="0" applyFont="1" applyFill="1" applyBorder="1" applyAlignment="1" applyProtection="1">
      <alignment horizontal="left" vertical="top"/>
    </xf>
    <xf numFmtId="0" fontId="7" fillId="6" borderId="11" xfId="0" applyFont="1" applyFill="1" applyBorder="1" applyAlignment="1" applyProtection="1">
      <alignment horizontal="left" vertical="top"/>
    </xf>
    <xf numFmtId="0" fontId="7" fillId="6" borderId="12" xfId="0" applyFont="1" applyFill="1" applyBorder="1" applyAlignment="1" applyProtection="1">
      <alignment horizontal="left" vertical="top"/>
    </xf>
    <xf numFmtId="0" fontId="4" fillId="7" borderId="10" xfId="0" applyFont="1" applyFill="1" applyBorder="1" applyAlignment="1" applyProtection="1">
      <alignment horizontal="left" vertical="top" wrapText="1"/>
    </xf>
    <xf numFmtId="0" fontId="4" fillId="7" borderId="11" xfId="0" applyFont="1" applyFill="1" applyBorder="1" applyAlignment="1" applyProtection="1">
      <alignment horizontal="left" vertical="top" wrapText="1"/>
    </xf>
    <xf numFmtId="0" fontId="4" fillId="7" borderId="12" xfId="0" applyFont="1" applyFill="1" applyBorder="1" applyAlignment="1" applyProtection="1">
      <alignment horizontal="left" vertical="top" wrapText="1"/>
    </xf>
    <xf numFmtId="0" fontId="7" fillId="4" borderId="23" xfId="0" applyFont="1" applyFill="1" applyBorder="1" applyAlignment="1" applyProtection="1">
      <alignment horizontal="left"/>
      <protection locked="0"/>
    </xf>
    <xf numFmtId="0" fontId="7" fillId="4" borderId="17" xfId="0" applyFont="1" applyFill="1" applyBorder="1" applyAlignment="1" applyProtection="1">
      <alignment horizontal="left"/>
      <protection locked="0"/>
    </xf>
    <xf numFmtId="0" fontId="7" fillId="4" borderId="23" xfId="0" applyFont="1" applyFill="1" applyBorder="1" applyAlignment="1" applyProtection="1">
      <alignment horizontal="left" vertical="top"/>
    </xf>
    <xf numFmtId="0" fontId="7" fillId="4" borderId="17" xfId="0" applyFont="1" applyFill="1" applyBorder="1" applyAlignment="1" applyProtection="1">
      <alignment horizontal="left" vertical="top"/>
    </xf>
    <xf numFmtId="0" fontId="7" fillId="4" borderId="23" xfId="0" applyFont="1" applyFill="1" applyBorder="1" applyAlignment="1" applyProtection="1">
      <alignment horizontal="left"/>
    </xf>
    <xf numFmtId="0" fontId="7" fillId="4" borderId="17" xfId="0" applyFont="1" applyFill="1" applyBorder="1" applyAlignment="1" applyProtection="1">
      <alignment horizontal="left"/>
    </xf>
  </cellXfs>
  <cellStyles count="17">
    <cellStyle name="Hyperlink 2" xfId="1" xr:uid="{00000000-0005-0000-0000-000000000000}"/>
    <cellStyle name="Normal" xfId="0" builtinId="0"/>
    <cellStyle name="Normal 2" xfId="2" xr:uid="{00000000-0005-0000-0000-000002000000}"/>
    <cellStyle name="Normal 2 2" xfId="3" xr:uid="{00000000-0005-0000-0000-000003000000}"/>
    <cellStyle name="Normal 2 3" xfId="14" xr:uid="{B2EC43C2-02DE-4BC0-9298-2CD008228C48}"/>
    <cellStyle name="Normal 257" xfId="4" xr:uid="{00000000-0005-0000-0000-000004000000}"/>
    <cellStyle name="Normal 3" xfId="5" xr:uid="{00000000-0005-0000-0000-000005000000}"/>
    <cellStyle name="Normal 3 2" xfId="6" xr:uid="{00000000-0005-0000-0000-000006000000}"/>
    <cellStyle name="Normal 4" xfId="7" xr:uid="{00000000-0005-0000-0000-000007000000}"/>
    <cellStyle name="Normal 4 2" xfId="8" xr:uid="{00000000-0005-0000-0000-000008000000}"/>
    <cellStyle name="Normal 4 3" xfId="9" xr:uid="{00000000-0005-0000-0000-000009000000}"/>
    <cellStyle name="Normal 5" xfId="10" xr:uid="{00000000-0005-0000-0000-00000A000000}"/>
    <cellStyle name="Normal 6" xfId="11" xr:uid="{00000000-0005-0000-0000-00000B000000}"/>
    <cellStyle name="Normal 6 2" xfId="12" xr:uid="{00000000-0005-0000-0000-00000C000000}"/>
    <cellStyle name="Normal 6 3" xfId="16" xr:uid="{421B4962-8F5A-D24D-B326-D5541431688C}"/>
    <cellStyle name="Normal 7" xfId="13" xr:uid="{0A324C61-B4FA-494A-B5F9-BAE780C99005}"/>
    <cellStyle name="Normal 8" xfId="15" xr:uid="{E3931FA3-BFFC-42B6-96FF-19427E72623F}"/>
  </cellStyles>
  <dxfs count="52">
    <dxf>
      <fill>
        <patternFill>
          <bgColor theme="0"/>
        </patternFill>
      </fill>
    </dxf>
    <dxf>
      <fill>
        <patternFill>
          <bgColor theme="4" tint="0.79998168889431442"/>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lor rgb="FF9C5700"/>
      </font>
      <fill>
        <patternFill>
          <bgColor rgb="FFFFEB9C"/>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DCE6F1"/>
        </patternFill>
      </fill>
    </dxf>
    <dxf>
      <fill>
        <patternFill>
          <bgColor theme="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lor rgb="FF9C0006"/>
      </font>
      <fill>
        <patternFill>
          <bgColor rgb="FFFFC7CE"/>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bgColor rgb="FFDCE6F1"/>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lor rgb="FF9C5700"/>
      </font>
      <fill>
        <patternFill>
          <bgColor rgb="FFFFEB9C"/>
        </patternFill>
      </fill>
    </dxf>
    <dxf>
      <font>
        <b/>
        <i val="0"/>
        <color rgb="FFFF0000"/>
      </font>
      <fill>
        <patternFill>
          <bgColor rgb="FFFFFF00"/>
        </patternFill>
      </fill>
    </dxf>
    <dxf>
      <fill>
        <patternFill>
          <bgColor theme="4" tint="0.79998168889431442"/>
        </patternFill>
      </fill>
    </dxf>
    <dxf>
      <fill>
        <patternFill>
          <bgColor theme="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lor rgb="FF9C5700"/>
      </font>
      <fill>
        <patternFill>
          <bgColor rgb="FFFFEB9C"/>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ont>
        <color theme="0"/>
      </font>
    </dxf>
    <dxf>
      <font>
        <color theme="0"/>
      </font>
    </dxf>
    <dxf>
      <font>
        <color theme="0"/>
      </font>
    </dxf>
    <dxf>
      <font>
        <color theme="0"/>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CE6F1"/>
      <color rgb="FFBFBFBF"/>
      <color rgb="FFAFD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1452</xdr:colOff>
      <xdr:row>0</xdr:row>
      <xdr:rowOff>203200</xdr:rowOff>
    </xdr:from>
    <xdr:to>
      <xdr:col>3</xdr:col>
      <xdr:colOff>1452</xdr:colOff>
      <xdr:row>7</xdr:row>
      <xdr:rowOff>36091</xdr:rowOff>
    </xdr:to>
    <xdr:pic>
      <xdr:nvPicPr>
        <xdr:cNvPr id="2" name="Picture 1" descr="The official logo of the IRS" title="IRS Logo">
          <a:extLst>
            <a:ext uri="{FF2B5EF4-FFF2-40B4-BE49-F238E27FC236}">
              <a16:creationId xmlns:a16="http://schemas.microsoft.com/office/drawing/2014/main" id="{143DDCAE-1FED-4055-9EB4-61912BCC62C3}"/>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55"/>
  <sheetViews>
    <sheetView zoomScaleNormal="100" workbookViewId="0">
      <selection activeCell="A2" sqref="A2"/>
    </sheetView>
  </sheetViews>
  <sheetFormatPr defaultColWidth="0" defaultRowHeight="12.75" customHeight="1" zeroHeight="1" x14ac:dyDescent="0.25"/>
  <cols>
    <col min="1" max="1" width="26.42578125" style="25" customWidth="1"/>
    <col min="2" max="2" width="13.42578125" style="25" customWidth="1"/>
    <col min="3" max="3" width="113" style="25" customWidth="1"/>
    <col min="4" max="4" width="2.7109375" style="25" customWidth="1"/>
    <col min="5" max="16384" width="9.28515625" style="25" hidden="1"/>
  </cols>
  <sheetData>
    <row r="1" spans="1:3" ht="15.75" x14ac:dyDescent="0.25">
      <c r="A1" s="114" t="s">
        <v>0</v>
      </c>
      <c r="B1" s="115"/>
      <c r="C1" s="116"/>
    </row>
    <row r="2" spans="1:3" ht="15.75" x14ac:dyDescent="0.25">
      <c r="A2" s="2" t="s">
        <v>1</v>
      </c>
      <c r="B2" s="3"/>
      <c r="C2" s="4"/>
    </row>
    <row r="3" spans="1:3" ht="15" x14ac:dyDescent="0.25">
      <c r="A3" s="5"/>
      <c r="B3" s="6"/>
      <c r="C3" s="7"/>
    </row>
    <row r="4" spans="1:3" ht="15" x14ac:dyDescent="0.25">
      <c r="A4" s="5" t="s">
        <v>2</v>
      </c>
      <c r="B4" s="6"/>
      <c r="C4" s="7"/>
    </row>
    <row r="5" spans="1:3" ht="15" x14ac:dyDescent="0.25">
      <c r="A5" s="5" t="s">
        <v>3</v>
      </c>
      <c r="B5" s="6"/>
      <c r="C5" s="7"/>
    </row>
    <row r="6" spans="1:3" ht="15" x14ac:dyDescent="0.25">
      <c r="A6" s="5" t="s">
        <v>4</v>
      </c>
      <c r="B6" s="6"/>
      <c r="C6" s="7"/>
    </row>
    <row r="7" spans="1:3" ht="15" x14ac:dyDescent="0.25">
      <c r="A7" s="8"/>
      <c r="B7" s="9"/>
      <c r="C7" s="10"/>
    </row>
    <row r="8" spans="1:3" ht="18" customHeight="1" x14ac:dyDescent="0.25">
      <c r="A8" s="117" t="s">
        <v>5</v>
      </c>
      <c r="B8" s="118"/>
      <c r="C8" s="119"/>
    </row>
    <row r="9" spans="1:3" ht="12.75" customHeight="1" x14ac:dyDescent="0.25">
      <c r="A9" s="11" t="s">
        <v>6</v>
      </c>
      <c r="B9" s="12"/>
      <c r="C9" s="13"/>
    </row>
    <row r="10" spans="1:3" ht="15" x14ac:dyDescent="0.25">
      <c r="A10" s="11" t="s">
        <v>7</v>
      </c>
      <c r="B10" s="12"/>
      <c r="C10" s="13"/>
    </row>
    <row r="11" spans="1:3" ht="15" x14ac:dyDescent="0.25">
      <c r="A11" s="11" t="s">
        <v>8</v>
      </c>
      <c r="B11" s="12"/>
      <c r="C11" s="13"/>
    </row>
    <row r="12" spans="1:3" ht="15" x14ac:dyDescent="0.25">
      <c r="A12" s="11" t="s">
        <v>9</v>
      </c>
      <c r="B12" s="12"/>
      <c r="C12" s="13"/>
    </row>
    <row r="13" spans="1:3" ht="15" x14ac:dyDescent="0.25">
      <c r="A13" s="11" t="s">
        <v>10</v>
      </c>
      <c r="B13" s="12"/>
      <c r="C13" s="13"/>
    </row>
    <row r="14" spans="1:3" ht="4.5" customHeight="1" x14ac:dyDescent="0.25">
      <c r="A14" s="14"/>
      <c r="B14" s="15"/>
      <c r="C14" s="16"/>
    </row>
    <row r="15" spans="1:3" ht="15" x14ac:dyDescent="0.25">
      <c r="C15" s="49"/>
    </row>
    <row r="16" spans="1:3" ht="15" x14ac:dyDescent="0.25">
      <c r="A16" s="120" t="s">
        <v>11</v>
      </c>
      <c r="B16" s="121"/>
      <c r="C16" s="122"/>
    </row>
    <row r="17" spans="1:3" ht="15" x14ac:dyDescent="0.25">
      <c r="A17" s="123" t="s">
        <v>12</v>
      </c>
      <c r="B17" s="124"/>
      <c r="C17" s="125"/>
    </row>
    <row r="18" spans="1:3" ht="15" x14ac:dyDescent="0.25">
      <c r="A18" s="123" t="s">
        <v>13</v>
      </c>
      <c r="B18" s="124"/>
      <c r="C18" s="125"/>
    </row>
    <row r="19" spans="1:3" ht="15" x14ac:dyDescent="0.25">
      <c r="A19" s="123" t="s">
        <v>14</v>
      </c>
      <c r="B19" s="124"/>
      <c r="C19" s="125"/>
    </row>
    <row r="20" spans="1:3" ht="15" x14ac:dyDescent="0.25">
      <c r="A20" s="126" t="s">
        <v>15</v>
      </c>
      <c r="B20" s="127"/>
      <c r="C20" s="128"/>
    </row>
    <row r="21" spans="1:3" ht="15" x14ac:dyDescent="0.25">
      <c r="A21" s="123" t="s">
        <v>16</v>
      </c>
      <c r="B21" s="124"/>
      <c r="C21" s="129"/>
    </row>
    <row r="22" spans="1:3" ht="15" x14ac:dyDescent="0.25">
      <c r="A22" s="123" t="s">
        <v>17</v>
      </c>
      <c r="B22" s="124"/>
      <c r="C22" s="125"/>
    </row>
    <row r="23" spans="1:3" ht="15" x14ac:dyDescent="0.25">
      <c r="A23" s="123" t="s">
        <v>18</v>
      </c>
      <c r="B23" s="124"/>
      <c r="C23" s="125"/>
    </row>
    <row r="24" spans="1:3" ht="15" x14ac:dyDescent="0.25">
      <c r="A24" s="123" t="s">
        <v>19</v>
      </c>
      <c r="B24" s="124"/>
      <c r="C24" s="125"/>
    </row>
    <row r="25" spans="1:3" ht="15" x14ac:dyDescent="0.25">
      <c r="A25" s="123" t="s">
        <v>20</v>
      </c>
      <c r="B25" s="124"/>
      <c r="C25" s="125"/>
    </row>
    <row r="26" spans="1:3" ht="15" x14ac:dyDescent="0.25">
      <c r="A26" s="130" t="s">
        <v>21</v>
      </c>
      <c r="B26" s="127"/>
      <c r="C26" s="125"/>
    </row>
    <row r="27" spans="1:3" ht="15" x14ac:dyDescent="0.25">
      <c r="A27" s="130" t="s">
        <v>22</v>
      </c>
      <c r="B27" s="127"/>
      <c r="C27" s="125"/>
    </row>
    <row r="28" spans="1:3" ht="15" x14ac:dyDescent="0.25">
      <c r="C28" s="49"/>
    </row>
    <row r="29" spans="1:3" ht="15" x14ac:dyDescent="0.25">
      <c r="A29" s="120" t="s">
        <v>23</v>
      </c>
      <c r="B29" s="121"/>
      <c r="C29" s="122"/>
    </row>
    <row r="30" spans="1:3" ht="15" x14ac:dyDescent="0.25">
      <c r="A30" s="131"/>
      <c r="B30" s="132"/>
      <c r="C30" s="133"/>
    </row>
    <row r="31" spans="1:3" ht="15" x14ac:dyDescent="0.25">
      <c r="A31" s="126" t="s">
        <v>24</v>
      </c>
      <c r="B31" s="134"/>
      <c r="C31" s="135"/>
    </row>
    <row r="32" spans="1:3" ht="15" x14ac:dyDescent="0.25">
      <c r="A32" s="126" t="s">
        <v>25</v>
      </c>
      <c r="B32" s="134"/>
      <c r="C32" s="135"/>
    </row>
    <row r="33" spans="1:3" ht="12.75" customHeight="1" x14ac:dyDescent="0.25">
      <c r="A33" s="126" t="s">
        <v>26</v>
      </c>
      <c r="B33" s="134"/>
      <c r="C33" s="135"/>
    </row>
    <row r="34" spans="1:3" ht="12.75" customHeight="1" x14ac:dyDescent="0.25">
      <c r="A34" s="126" t="s">
        <v>27</v>
      </c>
      <c r="B34" s="136"/>
      <c r="C34" s="137"/>
    </row>
    <row r="35" spans="1:3" ht="15" x14ac:dyDescent="0.25">
      <c r="A35" s="126" t="s">
        <v>28</v>
      </c>
      <c r="B35" s="134"/>
      <c r="C35" s="135"/>
    </row>
    <row r="36" spans="1:3" ht="15" x14ac:dyDescent="0.25">
      <c r="A36" s="131"/>
      <c r="B36" s="132"/>
      <c r="C36" s="133"/>
    </row>
    <row r="37" spans="1:3" ht="15" x14ac:dyDescent="0.25">
      <c r="A37" s="126" t="s">
        <v>24</v>
      </c>
      <c r="B37" s="134"/>
      <c r="C37" s="135"/>
    </row>
    <row r="38" spans="1:3" ht="15" x14ac:dyDescent="0.25">
      <c r="A38" s="126" t="s">
        <v>25</v>
      </c>
      <c r="B38" s="134"/>
      <c r="C38" s="135"/>
    </row>
    <row r="39" spans="1:3" ht="15" x14ac:dyDescent="0.25">
      <c r="A39" s="126" t="s">
        <v>26</v>
      </c>
      <c r="B39" s="134"/>
      <c r="C39" s="135"/>
    </row>
    <row r="40" spans="1:3" ht="15" x14ac:dyDescent="0.25">
      <c r="A40" s="126" t="s">
        <v>27</v>
      </c>
      <c r="B40" s="136"/>
      <c r="C40" s="137"/>
    </row>
    <row r="41" spans="1:3" ht="15" x14ac:dyDescent="0.25">
      <c r="A41" s="126" t="s">
        <v>28</v>
      </c>
      <c r="B41" s="134"/>
      <c r="C41" s="135"/>
    </row>
    <row r="42" spans="1:3" ht="15" x14ac:dyDescent="0.25"/>
    <row r="43" spans="1:3" ht="15" x14ac:dyDescent="0.25">
      <c r="A43" s="50" t="s">
        <v>29</v>
      </c>
    </row>
    <row r="44" spans="1:3" ht="15" x14ac:dyDescent="0.25">
      <c r="A44" s="50" t="s">
        <v>30</v>
      </c>
    </row>
    <row r="45" spans="1:3" ht="15" x14ac:dyDescent="0.25">
      <c r="A45" s="50" t="s">
        <v>31</v>
      </c>
    </row>
    <row r="46" spans="1:3" ht="15" x14ac:dyDescent="0.25"/>
    <row r="47" spans="1:3" ht="12.75" hidden="1" customHeight="1" x14ac:dyDescent="0.25">
      <c r="A47" s="59" t="s">
        <v>32</v>
      </c>
    </row>
    <row r="48" spans="1:3" ht="12.75" hidden="1" customHeight="1" x14ac:dyDescent="0.25">
      <c r="A48" s="59" t="s">
        <v>33</v>
      </c>
    </row>
    <row r="49" spans="1:3" ht="12.75" hidden="1" customHeight="1" x14ac:dyDescent="0.25">
      <c r="A49" s="59" t="s">
        <v>34</v>
      </c>
    </row>
    <row r="55" spans="1:3" ht="12.75" hidden="1" customHeight="1" x14ac:dyDescent="0.25">
      <c r="C55" s="59" t="s">
        <v>35</v>
      </c>
    </row>
  </sheetData>
  <dataValidations count="11">
    <dataValidation allowBlank="1" showInputMessage="1" showErrorMessage="1" prompt="Insert tester name and organization" sqref="C23" xr:uid="{00000000-0002-0000-0000-000000000000}"/>
    <dataValidation type="list" allowBlank="1" showInputMessage="1" showErrorMessage="1" prompt="Select logical network location of device" sqref="C26" xr:uid="{00000000-0002-0000-0000-000001000000}">
      <formula1>$A$47:$A$49</formula1>
    </dataValidation>
    <dataValidation allowBlank="1" showInputMessage="1" showErrorMessage="1" prompt="Insert device function" sqref="C27" xr:uid="{00000000-0002-0000-0000-000002000000}"/>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U567"/>
  <sheetViews>
    <sheetView showGridLines="0" zoomScaleNormal="100" workbookViewId="0">
      <selection activeCell="B1" sqref="B1"/>
    </sheetView>
  </sheetViews>
  <sheetFormatPr defaultColWidth="0" defaultRowHeight="15" zeroHeight="1" x14ac:dyDescent="0.25"/>
  <cols>
    <col min="1" max="1" width="10.42578125" style="17" customWidth="1"/>
    <col min="2" max="2" width="69.42578125" style="17" customWidth="1"/>
    <col min="3" max="3" width="9.28515625" style="17" customWidth="1"/>
    <col min="4" max="4" width="13" style="17" customWidth="1"/>
    <col min="5" max="21" width="0" style="100" hidden="1" customWidth="1"/>
    <col min="22" max="16384" width="9.28515625" style="101" hidden="1"/>
  </cols>
  <sheetData>
    <row r="1" spans="1:4" ht="30" x14ac:dyDescent="0.25">
      <c r="A1" s="206" t="s">
        <v>127</v>
      </c>
      <c r="B1" s="207" t="s">
        <v>120</v>
      </c>
      <c r="C1" s="207" t="s">
        <v>61</v>
      </c>
      <c r="D1" s="208">
        <v>45709</v>
      </c>
    </row>
    <row r="2" spans="1:4" ht="15.75" x14ac:dyDescent="0.25">
      <c r="A2" s="209" t="s">
        <v>2832</v>
      </c>
      <c r="B2" s="210" t="s">
        <v>2833</v>
      </c>
      <c r="C2" s="210">
        <v>6</v>
      </c>
    </row>
    <row r="3" spans="1:4" ht="15.75" x14ac:dyDescent="0.25">
      <c r="A3" s="209" t="s">
        <v>2850</v>
      </c>
      <c r="B3" s="210" t="s">
        <v>2851</v>
      </c>
      <c r="C3" s="210">
        <v>5</v>
      </c>
    </row>
    <row r="4" spans="1:4" ht="15.75" x14ac:dyDescent="0.25">
      <c r="A4" s="209" t="s">
        <v>2852</v>
      </c>
      <c r="B4" s="210" t="s">
        <v>1718</v>
      </c>
      <c r="C4" s="210">
        <v>2</v>
      </c>
    </row>
    <row r="5" spans="1:4" ht="15.75" x14ac:dyDescent="0.25">
      <c r="A5" s="209" t="s">
        <v>910</v>
      </c>
      <c r="B5" s="210" t="s">
        <v>2853</v>
      </c>
      <c r="C5" s="210">
        <v>5</v>
      </c>
    </row>
    <row r="6" spans="1:4" ht="15.75" x14ac:dyDescent="0.25">
      <c r="A6" s="209" t="s">
        <v>2854</v>
      </c>
      <c r="B6" s="210" t="s">
        <v>2855</v>
      </c>
      <c r="C6" s="210">
        <v>4</v>
      </c>
    </row>
    <row r="7" spans="1:4" ht="15.75" x14ac:dyDescent="0.25">
      <c r="A7" s="209" t="s">
        <v>2856</v>
      </c>
      <c r="B7" s="210" t="s">
        <v>2857</v>
      </c>
      <c r="C7" s="210">
        <v>4</v>
      </c>
    </row>
    <row r="8" spans="1:4" ht="15.75" x14ac:dyDescent="0.25">
      <c r="A8" s="209" t="s">
        <v>2858</v>
      </c>
      <c r="B8" s="210" t="s">
        <v>2859</v>
      </c>
      <c r="C8" s="210">
        <v>1</v>
      </c>
    </row>
    <row r="9" spans="1:4" ht="15.75" x14ac:dyDescent="0.25">
      <c r="A9" s="209" t="s">
        <v>2860</v>
      </c>
      <c r="B9" s="210" t="s">
        <v>2861</v>
      </c>
      <c r="C9" s="210">
        <v>5</v>
      </c>
    </row>
    <row r="10" spans="1:4" ht="15.75" x14ac:dyDescent="0.25">
      <c r="A10" s="209" t="s">
        <v>2862</v>
      </c>
      <c r="B10" s="210" t="s">
        <v>2863</v>
      </c>
      <c r="C10" s="210">
        <v>8</v>
      </c>
    </row>
    <row r="11" spans="1:4" ht="15.75" x14ac:dyDescent="0.25">
      <c r="A11" s="209" t="s">
        <v>2864</v>
      </c>
      <c r="B11" s="210" t="s">
        <v>2865</v>
      </c>
      <c r="C11" s="210">
        <v>1</v>
      </c>
    </row>
    <row r="12" spans="1:4" ht="15.75" x14ac:dyDescent="0.25">
      <c r="A12" s="209" t="s">
        <v>2866</v>
      </c>
      <c r="B12" s="210" t="s">
        <v>2867</v>
      </c>
      <c r="C12" s="210">
        <v>8</v>
      </c>
    </row>
    <row r="13" spans="1:4" ht="15.75" x14ac:dyDescent="0.25">
      <c r="A13" s="209" t="s">
        <v>2868</v>
      </c>
      <c r="B13" s="210" t="s">
        <v>2869</v>
      </c>
      <c r="C13" s="210">
        <v>6</v>
      </c>
    </row>
    <row r="14" spans="1:4" ht="31.5" x14ac:dyDescent="0.25">
      <c r="A14" s="209" t="s">
        <v>2834</v>
      </c>
      <c r="B14" s="210" t="s">
        <v>2835</v>
      </c>
      <c r="C14" s="210">
        <v>4</v>
      </c>
    </row>
    <row r="15" spans="1:4" ht="15.75" x14ac:dyDescent="0.25">
      <c r="A15" s="209" t="s">
        <v>2870</v>
      </c>
      <c r="B15" s="210" t="s">
        <v>2871</v>
      </c>
      <c r="C15" s="210">
        <v>7</v>
      </c>
    </row>
    <row r="16" spans="1:4" ht="15.75" x14ac:dyDescent="0.25">
      <c r="A16" s="209" t="s">
        <v>2872</v>
      </c>
      <c r="B16" s="210" t="s">
        <v>2873</v>
      </c>
      <c r="C16" s="210">
        <v>7</v>
      </c>
    </row>
    <row r="17" spans="1:3" ht="31.5" x14ac:dyDescent="0.25">
      <c r="A17" s="209" t="s">
        <v>2874</v>
      </c>
      <c r="B17" s="210" t="s">
        <v>2875</v>
      </c>
      <c r="C17" s="210">
        <v>7</v>
      </c>
    </row>
    <row r="18" spans="1:3" ht="15.75" x14ac:dyDescent="0.25">
      <c r="A18" s="209" t="s">
        <v>2876</v>
      </c>
      <c r="B18" s="210" t="s">
        <v>2877</v>
      </c>
      <c r="C18" s="210">
        <v>5</v>
      </c>
    </row>
    <row r="19" spans="1:3" ht="15.75" x14ac:dyDescent="0.25">
      <c r="A19" s="209" t="s">
        <v>2878</v>
      </c>
      <c r="B19" s="210" t="s">
        <v>2879</v>
      </c>
      <c r="C19" s="210">
        <v>5</v>
      </c>
    </row>
    <row r="20" spans="1:3" ht="15.75" x14ac:dyDescent="0.25">
      <c r="A20" s="209" t="s">
        <v>2880</v>
      </c>
      <c r="B20" s="210" t="s">
        <v>2881</v>
      </c>
      <c r="C20" s="210">
        <v>5</v>
      </c>
    </row>
    <row r="21" spans="1:3" ht="15.75" x14ac:dyDescent="0.25">
      <c r="A21" s="209" t="s">
        <v>2882</v>
      </c>
      <c r="B21" s="210" t="s">
        <v>2883</v>
      </c>
      <c r="C21" s="210">
        <v>6</v>
      </c>
    </row>
    <row r="22" spans="1:3" ht="15.75" x14ac:dyDescent="0.25">
      <c r="A22" s="209" t="s">
        <v>2884</v>
      </c>
      <c r="B22" s="210" t="s">
        <v>2885</v>
      </c>
      <c r="C22" s="210">
        <v>6</v>
      </c>
    </row>
    <row r="23" spans="1:3" ht="15.75" x14ac:dyDescent="0.25">
      <c r="A23" s="209" t="s">
        <v>2886</v>
      </c>
      <c r="B23" s="210" t="s">
        <v>2887</v>
      </c>
      <c r="C23" s="210">
        <v>4</v>
      </c>
    </row>
    <row r="24" spans="1:3" ht="31.5" x14ac:dyDescent="0.25">
      <c r="A24" s="209" t="s">
        <v>161</v>
      </c>
      <c r="B24" s="210" t="s">
        <v>2888</v>
      </c>
      <c r="C24" s="210">
        <v>7</v>
      </c>
    </row>
    <row r="25" spans="1:3" ht="15.75" x14ac:dyDescent="0.25">
      <c r="A25" s="209" t="s">
        <v>2836</v>
      </c>
      <c r="B25" s="210" t="s">
        <v>2837</v>
      </c>
      <c r="C25" s="210">
        <v>1</v>
      </c>
    </row>
    <row r="26" spans="1:3" ht="15.75" x14ac:dyDescent="0.25">
      <c r="A26" s="209" t="s">
        <v>2889</v>
      </c>
      <c r="B26" s="210" t="s">
        <v>2890</v>
      </c>
      <c r="C26" s="210">
        <v>5</v>
      </c>
    </row>
    <row r="27" spans="1:3" ht="31.5" x14ac:dyDescent="0.25">
      <c r="A27" s="209" t="s">
        <v>2891</v>
      </c>
      <c r="B27" s="210" t="s">
        <v>2892</v>
      </c>
      <c r="C27" s="210">
        <v>5</v>
      </c>
    </row>
    <row r="28" spans="1:3" ht="15.75" x14ac:dyDescent="0.25">
      <c r="A28" s="209" t="s">
        <v>2893</v>
      </c>
      <c r="B28" s="210" t="s">
        <v>2894</v>
      </c>
      <c r="C28" s="210">
        <v>8</v>
      </c>
    </row>
    <row r="29" spans="1:3" ht="15.75" x14ac:dyDescent="0.25">
      <c r="A29" s="209" t="s">
        <v>2895</v>
      </c>
      <c r="B29" s="210" t="s">
        <v>2896</v>
      </c>
      <c r="C29" s="210">
        <v>1</v>
      </c>
    </row>
    <row r="30" spans="1:3" ht="15.75" x14ac:dyDescent="0.25">
      <c r="A30" s="209" t="s">
        <v>2897</v>
      </c>
      <c r="B30" s="210" t="s">
        <v>2898</v>
      </c>
      <c r="C30" s="210">
        <v>5</v>
      </c>
    </row>
    <row r="31" spans="1:3" ht="15.75" x14ac:dyDescent="0.25">
      <c r="A31" s="209" t="s">
        <v>2899</v>
      </c>
      <c r="B31" s="210" t="s">
        <v>2900</v>
      </c>
      <c r="C31" s="210">
        <v>8</v>
      </c>
    </row>
    <row r="32" spans="1:3" ht="15.75" x14ac:dyDescent="0.25">
      <c r="A32" s="209" t="s">
        <v>2901</v>
      </c>
      <c r="B32" s="210" t="s">
        <v>2902</v>
      </c>
      <c r="C32" s="210">
        <v>5</v>
      </c>
    </row>
    <row r="33" spans="1:3" ht="15.75" x14ac:dyDescent="0.25">
      <c r="A33" s="209" t="s">
        <v>153</v>
      </c>
      <c r="B33" s="210" t="s">
        <v>2903</v>
      </c>
      <c r="C33" s="210">
        <v>5</v>
      </c>
    </row>
    <row r="34" spans="1:3" ht="15.75" x14ac:dyDescent="0.25">
      <c r="A34" s="209" t="s">
        <v>2904</v>
      </c>
      <c r="B34" s="210" t="s">
        <v>2905</v>
      </c>
      <c r="C34" s="210">
        <v>2</v>
      </c>
    </row>
    <row r="35" spans="1:3" ht="15.75" x14ac:dyDescent="0.25">
      <c r="A35" s="209" t="s">
        <v>2906</v>
      </c>
      <c r="B35" s="210" t="s">
        <v>2907</v>
      </c>
      <c r="C35" s="210">
        <v>4</v>
      </c>
    </row>
    <row r="36" spans="1:3" ht="15.75" x14ac:dyDescent="0.25">
      <c r="A36" s="209" t="s">
        <v>2838</v>
      </c>
      <c r="B36" s="210" t="s">
        <v>2839</v>
      </c>
      <c r="C36" s="210">
        <v>2</v>
      </c>
    </row>
    <row r="37" spans="1:3" ht="15.75" x14ac:dyDescent="0.25">
      <c r="A37" s="209" t="s">
        <v>2908</v>
      </c>
      <c r="B37" s="210" t="s">
        <v>2909</v>
      </c>
      <c r="C37" s="210">
        <v>5</v>
      </c>
    </row>
    <row r="38" spans="1:3" ht="15.75" x14ac:dyDescent="0.25">
      <c r="A38" s="209" t="s">
        <v>2910</v>
      </c>
      <c r="B38" s="210" t="s">
        <v>2911</v>
      </c>
      <c r="C38" s="210">
        <v>5</v>
      </c>
    </row>
    <row r="39" spans="1:3" ht="15.75" x14ac:dyDescent="0.25">
      <c r="A39" s="209" t="s">
        <v>2912</v>
      </c>
      <c r="B39" s="210" t="s">
        <v>2913</v>
      </c>
      <c r="C39" s="210">
        <v>6</v>
      </c>
    </row>
    <row r="40" spans="1:3" ht="15.75" x14ac:dyDescent="0.25">
      <c r="A40" s="209" t="s">
        <v>2914</v>
      </c>
      <c r="B40" s="210" t="s">
        <v>2915</v>
      </c>
      <c r="C40" s="210">
        <v>5</v>
      </c>
    </row>
    <row r="41" spans="1:3" ht="15.75" x14ac:dyDescent="0.25">
      <c r="A41" s="209" t="s">
        <v>2916</v>
      </c>
      <c r="B41" s="210" t="s">
        <v>2917</v>
      </c>
      <c r="C41" s="210">
        <v>4</v>
      </c>
    </row>
    <row r="42" spans="1:3" ht="15.75" x14ac:dyDescent="0.25">
      <c r="A42" s="209" t="s">
        <v>2918</v>
      </c>
      <c r="B42" s="210" t="s">
        <v>2919</v>
      </c>
      <c r="C42" s="210">
        <v>5</v>
      </c>
    </row>
    <row r="43" spans="1:3" ht="15.75" x14ac:dyDescent="0.25">
      <c r="A43" s="209" t="s">
        <v>2920</v>
      </c>
      <c r="B43" s="210" t="s">
        <v>2921</v>
      </c>
      <c r="C43" s="210">
        <v>6</v>
      </c>
    </row>
    <row r="44" spans="1:3" ht="31.5" x14ac:dyDescent="0.25">
      <c r="A44" s="209" t="s">
        <v>2922</v>
      </c>
      <c r="B44" s="210" t="s">
        <v>2923</v>
      </c>
      <c r="C44" s="210">
        <v>7</v>
      </c>
    </row>
    <row r="45" spans="1:3" ht="15.75" x14ac:dyDescent="0.25">
      <c r="A45" s="209" t="s">
        <v>2924</v>
      </c>
      <c r="B45" s="210" t="s">
        <v>2925</v>
      </c>
      <c r="C45" s="210">
        <v>3</v>
      </c>
    </row>
    <row r="46" spans="1:3" ht="15.75" x14ac:dyDescent="0.25">
      <c r="A46" s="209" t="s">
        <v>2926</v>
      </c>
      <c r="B46" s="210" t="s">
        <v>2927</v>
      </c>
      <c r="C46" s="210">
        <v>6</v>
      </c>
    </row>
    <row r="47" spans="1:3" ht="15.75" x14ac:dyDescent="0.25">
      <c r="A47" s="209" t="s">
        <v>2840</v>
      </c>
      <c r="B47" s="210" t="s">
        <v>2841</v>
      </c>
      <c r="C47" s="210">
        <v>2</v>
      </c>
    </row>
    <row r="48" spans="1:3" ht="15.75" x14ac:dyDescent="0.25">
      <c r="A48" s="209" t="s">
        <v>2928</v>
      </c>
      <c r="B48" s="210" t="s">
        <v>2929</v>
      </c>
      <c r="C48" s="210">
        <v>4</v>
      </c>
    </row>
    <row r="49" spans="1:3" ht="15.75" x14ac:dyDescent="0.25">
      <c r="A49" s="209" t="s">
        <v>2930</v>
      </c>
      <c r="B49" s="210" t="s">
        <v>2931</v>
      </c>
      <c r="C49" s="210">
        <v>5</v>
      </c>
    </row>
    <row r="50" spans="1:3" ht="15.75" x14ac:dyDescent="0.25">
      <c r="A50" s="209" t="s">
        <v>2932</v>
      </c>
      <c r="B50" s="210" t="s">
        <v>2933</v>
      </c>
      <c r="C50" s="210">
        <v>2</v>
      </c>
    </row>
    <row r="51" spans="1:3" ht="15.75" x14ac:dyDescent="0.25">
      <c r="A51" s="209" t="s">
        <v>2934</v>
      </c>
      <c r="B51" s="210" t="s">
        <v>2935</v>
      </c>
      <c r="C51" s="210">
        <v>2</v>
      </c>
    </row>
    <row r="52" spans="1:3" ht="15.75" x14ac:dyDescent="0.25">
      <c r="A52" s="209" t="s">
        <v>2936</v>
      </c>
      <c r="B52" s="210" t="s">
        <v>2937</v>
      </c>
      <c r="C52" s="210">
        <v>5</v>
      </c>
    </row>
    <row r="53" spans="1:3" ht="15.75" x14ac:dyDescent="0.25">
      <c r="A53" s="209" t="s">
        <v>2938</v>
      </c>
      <c r="B53" s="210" t="s">
        <v>2939</v>
      </c>
      <c r="C53" s="210">
        <v>5</v>
      </c>
    </row>
    <row r="54" spans="1:3" ht="31.5" x14ac:dyDescent="0.25">
      <c r="A54" s="209" t="s">
        <v>2940</v>
      </c>
      <c r="B54" s="210" t="s">
        <v>2941</v>
      </c>
      <c r="C54" s="210">
        <v>5</v>
      </c>
    </row>
    <row r="55" spans="1:3" ht="15.75" x14ac:dyDescent="0.25">
      <c r="A55" s="209" t="s">
        <v>2942</v>
      </c>
      <c r="B55" s="210" t="s">
        <v>2943</v>
      </c>
      <c r="C55" s="210">
        <v>5</v>
      </c>
    </row>
    <row r="56" spans="1:3" ht="15.75" x14ac:dyDescent="0.25">
      <c r="A56" s="209" t="s">
        <v>2944</v>
      </c>
      <c r="B56" s="210" t="s">
        <v>2945</v>
      </c>
      <c r="C56" s="210">
        <v>3</v>
      </c>
    </row>
    <row r="57" spans="1:3" ht="15.75" x14ac:dyDescent="0.25">
      <c r="A57" s="209" t="s">
        <v>2946</v>
      </c>
      <c r="B57" s="210" t="s">
        <v>2947</v>
      </c>
      <c r="C57" s="210">
        <v>6</v>
      </c>
    </row>
    <row r="58" spans="1:3" ht="15.75" x14ac:dyDescent="0.25">
      <c r="A58" s="209" t="s">
        <v>2842</v>
      </c>
      <c r="B58" s="210" t="s">
        <v>2843</v>
      </c>
      <c r="C58" s="210">
        <v>4</v>
      </c>
    </row>
    <row r="59" spans="1:3" ht="15.75" x14ac:dyDescent="0.25">
      <c r="A59" s="209" t="s">
        <v>2948</v>
      </c>
      <c r="B59" s="210" t="s">
        <v>2949</v>
      </c>
      <c r="C59" s="210">
        <v>3</v>
      </c>
    </row>
    <row r="60" spans="1:3" ht="15.75" x14ac:dyDescent="0.25">
      <c r="A60" s="209" t="s">
        <v>2950</v>
      </c>
      <c r="B60" s="210" t="s">
        <v>2951</v>
      </c>
      <c r="C60" s="210">
        <v>4</v>
      </c>
    </row>
    <row r="61" spans="1:3" ht="31.5" x14ac:dyDescent="0.25">
      <c r="A61" s="209" t="s">
        <v>2952</v>
      </c>
      <c r="B61" s="210" t="s">
        <v>2953</v>
      </c>
      <c r="C61" s="210">
        <v>3</v>
      </c>
    </row>
    <row r="62" spans="1:3" ht="15.75" x14ac:dyDescent="0.25">
      <c r="A62" s="209" t="s">
        <v>2954</v>
      </c>
      <c r="B62" s="210" t="s">
        <v>2955</v>
      </c>
      <c r="C62" s="210">
        <v>3</v>
      </c>
    </row>
    <row r="63" spans="1:3" ht="31.5" x14ac:dyDescent="0.25">
      <c r="A63" s="209" t="s">
        <v>2956</v>
      </c>
      <c r="B63" s="210" t="s">
        <v>2957</v>
      </c>
      <c r="C63" s="210">
        <v>6</v>
      </c>
    </row>
    <row r="64" spans="1:3" ht="15.75" x14ac:dyDescent="0.25">
      <c r="A64" s="209" t="s">
        <v>2958</v>
      </c>
      <c r="B64" s="210" t="s">
        <v>2959</v>
      </c>
      <c r="C64" s="210">
        <v>6</v>
      </c>
    </row>
    <row r="65" spans="1:3" ht="31.5" x14ac:dyDescent="0.25">
      <c r="A65" s="209" t="s">
        <v>2960</v>
      </c>
      <c r="B65" s="210" t="s">
        <v>2961</v>
      </c>
      <c r="C65" s="210">
        <v>5</v>
      </c>
    </row>
    <row r="66" spans="1:3" ht="15.75" x14ac:dyDescent="0.25">
      <c r="A66" s="209" t="s">
        <v>3870</v>
      </c>
      <c r="B66" s="210" t="s">
        <v>3871</v>
      </c>
      <c r="C66" s="210">
        <v>4</v>
      </c>
    </row>
    <row r="67" spans="1:3" ht="15.75" x14ac:dyDescent="0.25">
      <c r="A67" s="209" t="s">
        <v>3872</v>
      </c>
      <c r="B67" s="210" t="s">
        <v>3873</v>
      </c>
      <c r="C67" s="210">
        <v>4</v>
      </c>
    </row>
    <row r="68" spans="1:3" ht="15.75" x14ac:dyDescent="0.25">
      <c r="A68" s="209" t="s">
        <v>3874</v>
      </c>
      <c r="B68" s="210" t="s">
        <v>3875</v>
      </c>
      <c r="C68" s="210">
        <v>5</v>
      </c>
    </row>
    <row r="69" spans="1:3" ht="15.75" x14ac:dyDescent="0.25">
      <c r="A69" s="209" t="s">
        <v>2844</v>
      </c>
      <c r="B69" s="210" t="s">
        <v>2845</v>
      </c>
      <c r="C69" s="210">
        <v>2</v>
      </c>
    </row>
    <row r="70" spans="1:3" ht="15.75" x14ac:dyDescent="0.25">
      <c r="A70" s="209" t="s">
        <v>2846</v>
      </c>
      <c r="B70" s="210" t="s">
        <v>2847</v>
      </c>
      <c r="C70" s="210">
        <v>5</v>
      </c>
    </row>
    <row r="71" spans="1:3" ht="15.75" x14ac:dyDescent="0.25">
      <c r="A71" s="209" t="s">
        <v>2848</v>
      </c>
      <c r="B71" s="210" t="s">
        <v>2849</v>
      </c>
      <c r="C71" s="210">
        <v>5</v>
      </c>
    </row>
    <row r="72" spans="1:3" ht="15.75" x14ac:dyDescent="0.25">
      <c r="A72" s="209" t="s">
        <v>2962</v>
      </c>
      <c r="B72" s="210" t="s">
        <v>2963</v>
      </c>
      <c r="C72" s="210">
        <v>3</v>
      </c>
    </row>
    <row r="73" spans="1:3" ht="15.75" x14ac:dyDescent="0.25">
      <c r="A73" s="209" t="s">
        <v>2964</v>
      </c>
      <c r="B73" s="210" t="s">
        <v>1718</v>
      </c>
      <c r="C73" s="210">
        <v>2</v>
      </c>
    </row>
    <row r="74" spans="1:3" ht="15.75" x14ac:dyDescent="0.25">
      <c r="A74" s="209" t="s">
        <v>2965</v>
      </c>
      <c r="B74" s="210" t="s">
        <v>2966</v>
      </c>
      <c r="C74" s="210">
        <v>3</v>
      </c>
    </row>
    <row r="75" spans="1:3" ht="15.75" x14ac:dyDescent="0.25">
      <c r="A75" s="209" t="s">
        <v>2967</v>
      </c>
      <c r="B75" s="210" t="s">
        <v>2968</v>
      </c>
      <c r="C75" s="210">
        <v>3</v>
      </c>
    </row>
    <row r="76" spans="1:3" ht="15.75" x14ac:dyDescent="0.25">
      <c r="A76" s="209" t="s">
        <v>2969</v>
      </c>
      <c r="B76" s="210" t="s">
        <v>2970</v>
      </c>
      <c r="C76" s="210">
        <v>3</v>
      </c>
    </row>
    <row r="77" spans="1:3" ht="15.75" x14ac:dyDescent="0.25">
      <c r="A77" s="209" t="s">
        <v>2982</v>
      </c>
      <c r="B77" s="210" t="s">
        <v>2983</v>
      </c>
      <c r="C77" s="210">
        <v>7</v>
      </c>
    </row>
    <row r="78" spans="1:3" ht="15.75" x14ac:dyDescent="0.25">
      <c r="A78" s="209" t="s">
        <v>249</v>
      </c>
      <c r="B78" s="210" t="s">
        <v>2998</v>
      </c>
      <c r="C78" s="210">
        <v>4</v>
      </c>
    </row>
    <row r="79" spans="1:3" ht="15.75" x14ac:dyDescent="0.25">
      <c r="A79" s="209" t="s">
        <v>2999</v>
      </c>
      <c r="B79" s="210" t="s">
        <v>1718</v>
      </c>
      <c r="C79" s="210">
        <v>2</v>
      </c>
    </row>
    <row r="80" spans="1:3" ht="15.75" x14ac:dyDescent="0.25">
      <c r="A80" s="209" t="s">
        <v>3000</v>
      </c>
      <c r="B80" s="210" t="s">
        <v>3001</v>
      </c>
      <c r="C80" s="210">
        <v>3</v>
      </c>
    </row>
    <row r="81" spans="1:3" ht="15.75" x14ac:dyDescent="0.25">
      <c r="A81" s="209" t="s">
        <v>3002</v>
      </c>
      <c r="B81" s="210" t="s">
        <v>3003</v>
      </c>
      <c r="C81" s="210">
        <v>6</v>
      </c>
    </row>
    <row r="82" spans="1:3" ht="15.75" x14ac:dyDescent="0.25">
      <c r="A82" s="209" t="s">
        <v>3004</v>
      </c>
      <c r="B82" s="210" t="s">
        <v>3005</v>
      </c>
      <c r="C82" s="210">
        <v>3</v>
      </c>
    </row>
    <row r="83" spans="1:3" ht="15.75" x14ac:dyDescent="0.25">
      <c r="A83" s="209" t="s">
        <v>3006</v>
      </c>
      <c r="B83" s="210" t="s">
        <v>3007</v>
      </c>
      <c r="C83" s="210">
        <v>6</v>
      </c>
    </row>
    <row r="84" spans="1:3" ht="15.75" x14ac:dyDescent="0.25">
      <c r="A84" s="209" t="s">
        <v>3008</v>
      </c>
      <c r="B84" s="210" t="s">
        <v>3009</v>
      </c>
      <c r="C84" s="210">
        <v>5</v>
      </c>
    </row>
    <row r="85" spans="1:3" ht="15.75" x14ac:dyDescent="0.25">
      <c r="A85" s="209" t="s">
        <v>3010</v>
      </c>
      <c r="B85" s="210" t="s">
        <v>3011</v>
      </c>
      <c r="C85" s="210">
        <v>5</v>
      </c>
    </row>
    <row r="86" spans="1:3" ht="15.75" x14ac:dyDescent="0.25">
      <c r="A86" s="209" t="s">
        <v>976</v>
      </c>
      <c r="B86" s="210" t="s">
        <v>3012</v>
      </c>
      <c r="C86" s="210">
        <v>5</v>
      </c>
    </row>
    <row r="87" spans="1:3" ht="15.75" x14ac:dyDescent="0.25">
      <c r="A87" s="209" t="s">
        <v>3013</v>
      </c>
      <c r="B87" s="210" t="s">
        <v>3014</v>
      </c>
      <c r="C87" s="210">
        <v>3</v>
      </c>
    </row>
    <row r="88" spans="1:3" ht="15.75" x14ac:dyDescent="0.25">
      <c r="A88" s="209" t="s">
        <v>3015</v>
      </c>
      <c r="B88" s="210" t="s">
        <v>3016</v>
      </c>
      <c r="C88" s="210">
        <v>5</v>
      </c>
    </row>
    <row r="89" spans="1:3" ht="15.75" x14ac:dyDescent="0.25">
      <c r="A89" s="209" t="s">
        <v>2984</v>
      </c>
      <c r="B89" s="210" t="s">
        <v>2985</v>
      </c>
      <c r="C89" s="210">
        <v>6</v>
      </c>
    </row>
    <row r="90" spans="1:3" ht="15.75" x14ac:dyDescent="0.25">
      <c r="A90" s="209" t="s">
        <v>3017</v>
      </c>
      <c r="B90" s="210" t="s">
        <v>3018</v>
      </c>
      <c r="C90" s="210">
        <v>2</v>
      </c>
    </row>
    <row r="91" spans="1:3" ht="15.75" x14ac:dyDescent="0.25">
      <c r="A91" s="209" t="s">
        <v>3019</v>
      </c>
      <c r="B91" s="210" t="s">
        <v>3020</v>
      </c>
      <c r="C91" s="210">
        <v>5</v>
      </c>
    </row>
    <row r="92" spans="1:3" ht="15.75" x14ac:dyDescent="0.25">
      <c r="A92" s="209" t="s">
        <v>1621</v>
      </c>
      <c r="B92" s="210" t="s">
        <v>1800</v>
      </c>
      <c r="C92" s="210">
        <v>4</v>
      </c>
    </row>
    <row r="93" spans="1:3" ht="15.75" x14ac:dyDescent="0.25">
      <c r="A93" s="209" t="s">
        <v>3021</v>
      </c>
      <c r="B93" s="210" t="s">
        <v>3022</v>
      </c>
      <c r="C93" s="210">
        <v>2</v>
      </c>
    </row>
    <row r="94" spans="1:3" ht="15.75" x14ac:dyDescent="0.25">
      <c r="A94" s="209" t="s">
        <v>3023</v>
      </c>
      <c r="B94" s="210" t="s">
        <v>3024</v>
      </c>
      <c r="C94" s="210">
        <v>2</v>
      </c>
    </row>
    <row r="95" spans="1:3" ht="15.75" x14ac:dyDescent="0.25">
      <c r="A95" s="209" t="s">
        <v>3025</v>
      </c>
      <c r="B95" s="210" t="s">
        <v>3026</v>
      </c>
      <c r="C95" s="210">
        <v>4</v>
      </c>
    </row>
    <row r="96" spans="1:3" ht="31.5" x14ac:dyDescent="0.25">
      <c r="A96" s="209" t="s">
        <v>3027</v>
      </c>
      <c r="B96" s="210" t="s">
        <v>3028</v>
      </c>
      <c r="C96" s="210">
        <v>5</v>
      </c>
    </row>
    <row r="97" spans="1:3" ht="15.75" x14ac:dyDescent="0.25">
      <c r="A97" s="209" t="s">
        <v>3029</v>
      </c>
      <c r="B97" s="210" t="s">
        <v>3030</v>
      </c>
      <c r="C97" s="210">
        <v>4</v>
      </c>
    </row>
    <row r="98" spans="1:3" ht="15.75" x14ac:dyDescent="0.25">
      <c r="A98" s="209" t="s">
        <v>2986</v>
      </c>
      <c r="B98" s="210" t="s">
        <v>2987</v>
      </c>
      <c r="C98" s="210">
        <v>5</v>
      </c>
    </row>
    <row r="99" spans="1:3" ht="15.75" x14ac:dyDescent="0.25">
      <c r="A99" s="209" t="s">
        <v>2988</v>
      </c>
      <c r="B99" s="210" t="s">
        <v>2989</v>
      </c>
      <c r="C99" s="210">
        <v>3</v>
      </c>
    </row>
    <row r="100" spans="1:3" ht="15.75" x14ac:dyDescent="0.25">
      <c r="A100" s="209" t="s">
        <v>2990</v>
      </c>
      <c r="B100" s="210" t="s">
        <v>2991</v>
      </c>
      <c r="C100" s="210">
        <v>5</v>
      </c>
    </row>
    <row r="101" spans="1:3" ht="15.75" x14ac:dyDescent="0.25">
      <c r="A101" s="209" t="s">
        <v>2992</v>
      </c>
      <c r="B101" s="210" t="s">
        <v>2993</v>
      </c>
      <c r="C101" s="210">
        <v>4</v>
      </c>
    </row>
    <row r="102" spans="1:3" ht="15.75" x14ac:dyDescent="0.25">
      <c r="A102" s="209" t="s">
        <v>263</v>
      </c>
      <c r="B102" s="210" t="s">
        <v>2994</v>
      </c>
      <c r="C102" s="210">
        <v>2</v>
      </c>
    </row>
    <row r="103" spans="1:3" ht="15.75" x14ac:dyDescent="0.25">
      <c r="A103" s="209" t="s">
        <v>233</v>
      </c>
      <c r="B103" s="210" t="s">
        <v>2995</v>
      </c>
      <c r="C103" s="210">
        <v>4</v>
      </c>
    </row>
    <row r="104" spans="1:3" ht="15.75" x14ac:dyDescent="0.25">
      <c r="A104" s="209" t="s">
        <v>2996</v>
      </c>
      <c r="B104" s="210" t="s">
        <v>2997</v>
      </c>
      <c r="C104" s="210">
        <v>4</v>
      </c>
    </row>
    <row r="105" spans="1:3" ht="15.75" x14ac:dyDescent="0.25">
      <c r="A105" s="209" t="s">
        <v>3031</v>
      </c>
      <c r="B105" s="210" t="s">
        <v>3032</v>
      </c>
      <c r="C105" s="210">
        <v>4</v>
      </c>
    </row>
    <row r="106" spans="1:3" ht="15.75" x14ac:dyDescent="0.25">
      <c r="A106" s="209" t="s">
        <v>3050</v>
      </c>
      <c r="B106" s="210" t="s">
        <v>3051</v>
      </c>
      <c r="C106" s="210">
        <v>2</v>
      </c>
    </row>
    <row r="107" spans="1:3" ht="15.75" x14ac:dyDescent="0.25">
      <c r="A107" s="209" t="s">
        <v>3033</v>
      </c>
      <c r="B107" s="210" t="s">
        <v>1718</v>
      </c>
      <c r="C107" s="210">
        <v>2</v>
      </c>
    </row>
    <row r="108" spans="1:3" ht="15.75" x14ac:dyDescent="0.25">
      <c r="A108" s="209" t="s">
        <v>3052</v>
      </c>
      <c r="B108" s="210" t="s">
        <v>3053</v>
      </c>
      <c r="C108" s="210">
        <v>2</v>
      </c>
    </row>
    <row r="109" spans="1:3" ht="15.75" x14ac:dyDescent="0.25">
      <c r="A109" s="209" t="s">
        <v>3054</v>
      </c>
      <c r="B109" s="210" t="s">
        <v>3055</v>
      </c>
      <c r="C109" s="210">
        <v>3</v>
      </c>
    </row>
    <row r="110" spans="1:3" ht="15.75" x14ac:dyDescent="0.25">
      <c r="A110" s="209" t="s">
        <v>3056</v>
      </c>
      <c r="B110" s="210" t="s">
        <v>3057</v>
      </c>
      <c r="C110" s="210">
        <v>3</v>
      </c>
    </row>
    <row r="111" spans="1:3" ht="15.75" x14ac:dyDescent="0.25">
      <c r="A111" s="209" t="s">
        <v>3058</v>
      </c>
      <c r="B111" s="210" t="s">
        <v>3059</v>
      </c>
      <c r="C111" s="210">
        <v>5</v>
      </c>
    </row>
    <row r="112" spans="1:3" ht="15.75" x14ac:dyDescent="0.25">
      <c r="A112" s="209" t="s">
        <v>3060</v>
      </c>
      <c r="B112" s="210" t="s">
        <v>3061</v>
      </c>
      <c r="C112" s="210">
        <v>4</v>
      </c>
    </row>
    <row r="113" spans="1:3" ht="15.75" x14ac:dyDescent="0.25">
      <c r="A113" s="209" t="s">
        <v>3062</v>
      </c>
      <c r="B113" s="210" t="s">
        <v>3063</v>
      </c>
      <c r="C113" s="210">
        <v>6</v>
      </c>
    </row>
    <row r="114" spans="1:3" ht="15.75" x14ac:dyDescent="0.25">
      <c r="A114" s="209" t="s">
        <v>3064</v>
      </c>
      <c r="B114" s="210" t="s">
        <v>3065</v>
      </c>
      <c r="C114" s="210">
        <v>6</v>
      </c>
    </row>
    <row r="115" spans="1:3" ht="31.5" x14ac:dyDescent="0.25">
      <c r="A115" s="209" t="s">
        <v>3066</v>
      </c>
      <c r="B115" s="210" t="s">
        <v>3067</v>
      </c>
      <c r="C115" s="210">
        <v>6</v>
      </c>
    </row>
    <row r="116" spans="1:3" ht="31.5" x14ac:dyDescent="0.25">
      <c r="A116" s="209" t="s">
        <v>3068</v>
      </c>
      <c r="B116" s="210" t="s">
        <v>3069</v>
      </c>
      <c r="C116" s="210">
        <v>5</v>
      </c>
    </row>
    <row r="117" spans="1:3" ht="15.75" x14ac:dyDescent="0.25">
      <c r="A117" s="209" t="s">
        <v>3034</v>
      </c>
      <c r="B117" s="210" t="s">
        <v>3035</v>
      </c>
      <c r="C117" s="210">
        <v>4</v>
      </c>
    </row>
    <row r="118" spans="1:3" ht="15.75" x14ac:dyDescent="0.25">
      <c r="A118" s="209" t="s">
        <v>3070</v>
      </c>
      <c r="B118" s="210" t="s">
        <v>3071</v>
      </c>
      <c r="C118" s="210">
        <v>5</v>
      </c>
    </row>
    <row r="119" spans="1:3" ht="15.75" x14ac:dyDescent="0.25">
      <c r="A119" s="209" t="s">
        <v>3036</v>
      </c>
      <c r="B119" s="210" t="s">
        <v>3037</v>
      </c>
      <c r="C119" s="210">
        <v>5</v>
      </c>
    </row>
    <row r="120" spans="1:3" ht="15.75" x14ac:dyDescent="0.25">
      <c r="A120" s="209" t="s">
        <v>3038</v>
      </c>
      <c r="B120" s="210" t="s">
        <v>3039</v>
      </c>
      <c r="C120" s="210">
        <v>2</v>
      </c>
    </row>
    <row r="121" spans="1:3" ht="15.75" x14ac:dyDescent="0.25">
      <c r="A121" s="209" t="s">
        <v>3040</v>
      </c>
      <c r="B121" s="210" t="s">
        <v>3041</v>
      </c>
      <c r="C121" s="210">
        <v>5</v>
      </c>
    </row>
    <row r="122" spans="1:3" ht="15.75" x14ac:dyDescent="0.25">
      <c r="A122" s="209" t="s">
        <v>3042</v>
      </c>
      <c r="B122" s="210" t="s">
        <v>3043</v>
      </c>
      <c r="C122" s="210">
        <v>6</v>
      </c>
    </row>
    <row r="123" spans="1:3" ht="15.75" x14ac:dyDescent="0.25">
      <c r="A123" s="209" t="s">
        <v>3044</v>
      </c>
      <c r="B123" s="210" t="s">
        <v>3045</v>
      </c>
      <c r="C123" s="210">
        <v>4</v>
      </c>
    </row>
    <row r="124" spans="1:3" ht="15.75" x14ac:dyDescent="0.25">
      <c r="A124" s="209" t="s">
        <v>3046</v>
      </c>
      <c r="B124" s="210" t="s">
        <v>3047</v>
      </c>
      <c r="C124" s="210">
        <v>5</v>
      </c>
    </row>
    <row r="125" spans="1:3" ht="15.75" x14ac:dyDescent="0.25">
      <c r="A125" s="209" t="s">
        <v>3048</v>
      </c>
      <c r="B125" s="210" t="s">
        <v>3049</v>
      </c>
      <c r="C125" s="210">
        <v>4</v>
      </c>
    </row>
    <row r="126" spans="1:3" ht="15.75" x14ac:dyDescent="0.25">
      <c r="A126" s="209" t="s">
        <v>3072</v>
      </c>
      <c r="B126" s="210" t="s">
        <v>3073</v>
      </c>
      <c r="C126" s="210">
        <v>3</v>
      </c>
    </row>
    <row r="127" spans="1:3" ht="15.75" x14ac:dyDescent="0.25">
      <c r="A127" s="209" t="s">
        <v>1742</v>
      </c>
      <c r="B127" s="210" t="s">
        <v>3074</v>
      </c>
      <c r="C127" s="210">
        <v>5</v>
      </c>
    </row>
    <row r="128" spans="1:3" ht="15.75" x14ac:dyDescent="0.25">
      <c r="A128" s="209" t="s">
        <v>1717</v>
      </c>
      <c r="B128" s="210" t="s">
        <v>1718</v>
      </c>
      <c r="C128" s="210">
        <v>2</v>
      </c>
    </row>
    <row r="129" spans="1:3" ht="15.75" x14ac:dyDescent="0.25">
      <c r="A129" s="209" t="s">
        <v>3075</v>
      </c>
      <c r="B129" s="210" t="s">
        <v>3076</v>
      </c>
      <c r="C129" s="210">
        <v>4</v>
      </c>
    </row>
    <row r="130" spans="1:3" ht="15.75" x14ac:dyDescent="0.25">
      <c r="A130" s="209" t="s">
        <v>3077</v>
      </c>
      <c r="B130" s="210" t="s">
        <v>3078</v>
      </c>
      <c r="C130" s="210">
        <v>1</v>
      </c>
    </row>
    <row r="131" spans="1:3" ht="15.75" x14ac:dyDescent="0.25">
      <c r="A131" s="209" t="s">
        <v>3079</v>
      </c>
      <c r="B131" s="210" t="s">
        <v>3080</v>
      </c>
      <c r="C131" s="210">
        <v>6</v>
      </c>
    </row>
    <row r="132" spans="1:3" ht="15.75" x14ac:dyDescent="0.25">
      <c r="A132" s="209" t="s">
        <v>3081</v>
      </c>
      <c r="B132" s="210" t="s">
        <v>3082</v>
      </c>
      <c r="C132" s="210">
        <v>5</v>
      </c>
    </row>
    <row r="133" spans="1:3" ht="15.75" x14ac:dyDescent="0.25">
      <c r="A133" s="209" t="s">
        <v>3083</v>
      </c>
      <c r="B133" s="210" t="s">
        <v>3084</v>
      </c>
      <c r="C133" s="210">
        <v>3</v>
      </c>
    </row>
    <row r="134" spans="1:3" ht="15.75" x14ac:dyDescent="0.25">
      <c r="A134" s="209" t="s">
        <v>3085</v>
      </c>
      <c r="B134" s="210" t="s">
        <v>3086</v>
      </c>
      <c r="C134" s="210">
        <v>3</v>
      </c>
    </row>
    <row r="135" spans="1:3" ht="15.75" x14ac:dyDescent="0.25">
      <c r="A135" s="209" t="s">
        <v>3087</v>
      </c>
      <c r="B135" s="210" t="s">
        <v>3088</v>
      </c>
      <c r="C135" s="210">
        <v>4</v>
      </c>
    </row>
    <row r="136" spans="1:3" ht="15.75" x14ac:dyDescent="0.25">
      <c r="A136" s="209" t="s">
        <v>3089</v>
      </c>
      <c r="B136" s="210" t="s">
        <v>3090</v>
      </c>
      <c r="C136" s="210">
        <v>4</v>
      </c>
    </row>
    <row r="137" spans="1:3" ht="15.75" x14ac:dyDescent="0.25">
      <c r="A137" s="209" t="s">
        <v>3091</v>
      </c>
      <c r="B137" s="210" t="s">
        <v>3092</v>
      </c>
      <c r="C137" s="210">
        <v>6</v>
      </c>
    </row>
    <row r="138" spans="1:3" ht="15.75" x14ac:dyDescent="0.25">
      <c r="A138" s="209" t="s">
        <v>3093</v>
      </c>
      <c r="B138" s="210" t="s">
        <v>3094</v>
      </c>
      <c r="C138" s="210">
        <v>3</v>
      </c>
    </row>
    <row r="139" spans="1:3" ht="31.5" x14ac:dyDescent="0.25">
      <c r="A139" s="209" t="s">
        <v>3095</v>
      </c>
      <c r="B139" s="210" t="s">
        <v>3096</v>
      </c>
      <c r="C139" s="210">
        <v>5</v>
      </c>
    </row>
    <row r="140" spans="1:3" ht="15.75" x14ac:dyDescent="0.25">
      <c r="A140" s="209" t="s">
        <v>3097</v>
      </c>
      <c r="B140" s="210" t="s">
        <v>3098</v>
      </c>
      <c r="C140" s="210">
        <v>6</v>
      </c>
    </row>
    <row r="141" spans="1:3" ht="15.75" x14ac:dyDescent="0.25">
      <c r="A141" s="209" t="s">
        <v>3099</v>
      </c>
      <c r="B141" s="210" t="s">
        <v>3100</v>
      </c>
      <c r="C141" s="210">
        <v>4</v>
      </c>
    </row>
    <row r="142" spans="1:3" ht="15.75" x14ac:dyDescent="0.25">
      <c r="A142" s="209" t="s">
        <v>3101</v>
      </c>
      <c r="B142" s="210" t="s">
        <v>3102</v>
      </c>
      <c r="C142" s="210">
        <v>5</v>
      </c>
    </row>
    <row r="143" spans="1:3" ht="15.75" x14ac:dyDescent="0.25">
      <c r="A143" s="209" t="s">
        <v>3103</v>
      </c>
      <c r="B143" s="210" t="s">
        <v>3104</v>
      </c>
      <c r="C143" s="210">
        <v>4</v>
      </c>
    </row>
    <row r="144" spans="1:3" ht="15.75" x14ac:dyDescent="0.25">
      <c r="A144" s="209" t="s">
        <v>3105</v>
      </c>
      <c r="B144" s="210" t="s">
        <v>3106</v>
      </c>
      <c r="C144" s="210">
        <v>4</v>
      </c>
    </row>
    <row r="145" spans="1:3" ht="15.75" x14ac:dyDescent="0.25">
      <c r="A145" s="209" t="s">
        <v>3107</v>
      </c>
      <c r="B145" s="210" t="s">
        <v>3108</v>
      </c>
      <c r="C145" s="210">
        <v>4</v>
      </c>
    </row>
    <row r="146" spans="1:3" ht="15.75" x14ac:dyDescent="0.25">
      <c r="A146" s="209" t="s">
        <v>3109</v>
      </c>
      <c r="B146" s="210" t="s">
        <v>3110</v>
      </c>
      <c r="C146" s="210">
        <v>5</v>
      </c>
    </row>
    <row r="147" spans="1:3" ht="15.75" x14ac:dyDescent="0.25">
      <c r="A147" s="209" t="s">
        <v>3111</v>
      </c>
      <c r="B147" s="210" t="s">
        <v>3112</v>
      </c>
      <c r="C147" s="210">
        <v>6</v>
      </c>
    </row>
    <row r="148" spans="1:3" ht="31.5" x14ac:dyDescent="0.25">
      <c r="A148" s="209" t="s">
        <v>3113</v>
      </c>
      <c r="B148" s="210" t="s">
        <v>3114</v>
      </c>
      <c r="C148" s="210">
        <v>5</v>
      </c>
    </row>
    <row r="149" spans="1:3" ht="15.75" x14ac:dyDescent="0.25">
      <c r="A149" s="209" t="s">
        <v>3115</v>
      </c>
      <c r="B149" s="210" t="s">
        <v>3116</v>
      </c>
      <c r="C149" s="210">
        <v>7</v>
      </c>
    </row>
    <row r="150" spans="1:3" ht="15.75" x14ac:dyDescent="0.25">
      <c r="A150" s="209" t="s">
        <v>3117</v>
      </c>
      <c r="B150" s="210" t="s">
        <v>3118</v>
      </c>
      <c r="C150" s="210">
        <v>6</v>
      </c>
    </row>
    <row r="151" spans="1:3" ht="15.75" x14ac:dyDescent="0.25">
      <c r="A151" s="209" t="s">
        <v>3119</v>
      </c>
      <c r="B151" s="210" t="s">
        <v>3120</v>
      </c>
      <c r="C151" s="210">
        <v>1</v>
      </c>
    </row>
    <row r="152" spans="1:3" ht="15.75" x14ac:dyDescent="0.25">
      <c r="A152" s="209" t="s">
        <v>3121</v>
      </c>
      <c r="B152" s="210" t="s">
        <v>3122</v>
      </c>
      <c r="C152" s="210">
        <v>6</v>
      </c>
    </row>
    <row r="153" spans="1:3" ht="31.5" x14ac:dyDescent="0.25">
      <c r="A153" s="209" t="s">
        <v>3123</v>
      </c>
      <c r="B153" s="210" t="s">
        <v>3124</v>
      </c>
      <c r="C153" s="210">
        <v>6</v>
      </c>
    </row>
    <row r="154" spans="1:3" ht="31.5" x14ac:dyDescent="0.25">
      <c r="A154" s="209" t="s">
        <v>3125</v>
      </c>
      <c r="B154" s="210" t="s">
        <v>3126</v>
      </c>
      <c r="C154" s="210">
        <v>6</v>
      </c>
    </row>
    <row r="155" spans="1:3" ht="15.75" x14ac:dyDescent="0.25">
      <c r="A155" s="209" t="s">
        <v>1911</v>
      </c>
      <c r="B155" s="210" t="s">
        <v>3127</v>
      </c>
      <c r="C155" s="210">
        <v>4</v>
      </c>
    </row>
    <row r="156" spans="1:3" ht="15.75" x14ac:dyDescent="0.25">
      <c r="A156" s="209" t="s">
        <v>3128</v>
      </c>
      <c r="B156" s="210" t="s">
        <v>3129</v>
      </c>
      <c r="C156" s="210">
        <v>6</v>
      </c>
    </row>
    <row r="157" spans="1:3" ht="15.75" x14ac:dyDescent="0.25">
      <c r="A157" s="209" t="s">
        <v>2096</v>
      </c>
      <c r="B157" s="210" t="s">
        <v>3130</v>
      </c>
      <c r="C157" s="210">
        <v>3</v>
      </c>
    </row>
    <row r="158" spans="1:3" ht="15.75" x14ac:dyDescent="0.25">
      <c r="A158" s="209" t="s">
        <v>3131</v>
      </c>
      <c r="B158" s="210" t="s">
        <v>3132</v>
      </c>
      <c r="C158" s="210">
        <v>4</v>
      </c>
    </row>
    <row r="159" spans="1:3" ht="15.75" x14ac:dyDescent="0.25">
      <c r="A159" s="209" t="s">
        <v>3133</v>
      </c>
      <c r="B159" s="210" t="s">
        <v>3134</v>
      </c>
      <c r="C159" s="210">
        <v>5</v>
      </c>
    </row>
    <row r="160" spans="1:3" ht="31.5" x14ac:dyDescent="0.25">
      <c r="A160" s="209" t="s">
        <v>3135</v>
      </c>
      <c r="B160" s="210" t="s">
        <v>3136</v>
      </c>
      <c r="C160" s="210">
        <v>3</v>
      </c>
    </row>
    <row r="161" spans="1:3" ht="15.75" x14ac:dyDescent="0.25">
      <c r="A161" s="209" t="s">
        <v>3137</v>
      </c>
      <c r="B161" s="210" t="s">
        <v>3138</v>
      </c>
      <c r="C161" s="210">
        <v>5</v>
      </c>
    </row>
    <row r="162" spans="1:3" ht="15.75" x14ac:dyDescent="0.25">
      <c r="A162" s="209" t="s">
        <v>3139</v>
      </c>
      <c r="B162" s="210" t="s">
        <v>3140</v>
      </c>
      <c r="C162" s="210">
        <v>5</v>
      </c>
    </row>
    <row r="163" spans="1:3" ht="15.75" x14ac:dyDescent="0.25">
      <c r="A163" s="209" t="s">
        <v>3141</v>
      </c>
      <c r="B163" s="210" t="s">
        <v>3142</v>
      </c>
      <c r="C163" s="210">
        <v>5</v>
      </c>
    </row>
    <row r="164" spans="1:3" ht="15.75" x14ac:dyDescent="0.25">
      <c r="A164" s="209" t="s">
        <v>3143</v>
      </c>
      <c r="B164" s="210" t="s">
        <v>3144</v>
      </c>
      <c r="C164" s="210">
        <v>5</v>
      </c>
    </row>
    <row r="165" spans="1:3" ht="15.75" x14ac:dyDescent="0.25">
      <c r="A165" s="209" t="s">
        <v>3145</v>
      </c>
      <c r="B165" s="210" t="s">
        <v>3146</v>
      </c>
      <c r="C165" s="210">
        <v>5</v>
      </c>
    </row>
    <row r="166" spans="1:3" ht="15.75" x14ac:dyDescent="0.25">
      <c r="A166" s="209" t="s">
        <v>420</v>
      </c>
      <c r="B166" s="210" t="s">
        <v>1682</v>
      </c>
      <c r="C166" s="210">
        <v>5</v>
      </c>
    </row>
    <row r="167" spans="1:3" ht="15.75" x14ac:dyDescent="0.25">
      <c r="A167" s="209" t="s">
        <v>3147</v>
      </c>
      <c r="B167" s="210" t="s">
        <v>3148</v>
      </c>
      <c r="C167" s="210">
        <v>6</v>
      </c>
    </row>
    <row r="168" spans="1:3" ht="15.75" x14ac:dyDescent="0.25">
      <c r="A168" s="209" t="s">
        <v>3149</v>
      </c>
      <c r="B168" s="210" t="s">
        <v>3150</v>
      </c>
      <c r="C168" s="210">
        <v>4</v>
      </c>
    </row>
    <row r="169" spans="1:3" ht="15.75" x14ac:dyDescent="0.25">
      <c r="A169" s="209" t="s">
        <v>3151</v>
      </c>
      <c r="B169" s="210" t="s">
        <v>3152</v>
      </c>
      <c r="C169" s="210">
        <v>3</v>
      </c>
    </row>
    <row r="170" spans="1:3" ht="15.75" x14ac:dyDescent="0.25">
      <c r="A170" s="209" t="s">
        <v>3153</v>
      </c>
      <c r="B170" s="210" t="s">
        <v>3154</v>
      </c>
      <c r="C170" s="210">
        <v>4</v>
      </c>
    </row>
    <row r="171" spans="1:3" ht="15.75" x14ac:dyDescent="0.25">
      <c r="A171" s="209" t="s">
        <v>3155</v>
      </c>
      <c r="B171" s="210" t="s">
        <v>3156</v>
      </c>
      <c r="C171" s="210">
        <v>6</v>
      </c>
    </row>
    <row r="172" spans="1:3" ht="15.75" x14ac:dyDescent="0.25">
      <c r="A172" s="209" t="s">
        <v>3876</v>
      </c>
      <c r="B172" s="210" t="s">
        <v>3877</v>
      </c>
      <c r="C172" s="210">
        <v>4</v>
      </c>
    </row>
    <row r="173" spans="1:3" ht="31.5" x14ac:dyDescent="0.25">
      <c r="A173" s="209" t="s">
        <v>3157</v>
      </c>
      <c r="B173" s="210" t="s">
        <v>3158</v>
      </c>
      <c r="C173" s="210">
        <v>5</v>
      </c>
    </row>
    <row r="174" spans="1:3" ht="15.75" x14ac:dyDescent="0.25">
      <c r="A174" s="209" t="s">
        <v>3159</v>
      </c>
      <c r="B174" s="210" t="s">
        <v>3160</v>
      </c>
      <c r="C174" s="210">
        <v>3</v>
      </c>
    </row>
    <row r="175" spans="1:3" ht="15.75" x14ac:dyDescent="0.25">
      <c r="A175" s="209" t="s">
        <v>3161</v>
      </c>
      <c r="B175" s="210" t="s">
        <v>3162</v>
      </c>
      <c r="C175" s="210">
        <v>5</v>
      </c>
    </row>
    <row r="176" spans="1:3" ht="15.75" x14ac:dyDescent="0.25">
      <c r="A176" s="209" t="s">
        <v>286</v>
      </c>
      <c r="B176" s="210" t="s">
        <v>591</v>
      </c>
      <c r="C176" s="210">
        <v>5</v>
      </c>
    </row>
    <row r="177" spans="1:3" ht="15.75" x14ac:dyDescent="0.25">
      <c r="A177" s="209" t="s">
        <v>3163</v>
      </c>
      <c r="B177" s="210" t="s">
        <v>3164</v>
      </c>
      <c r="C177" s="210">
        <v>4</v>
      </c>
    </row>
    <row r="178" spans="1:3" ht="15.75" x14ac:dyDescent="0.25">
      <c r="A178" s="209" t="s">
        <v>3181</v>
      </c>
      <c r="B178" s="210" t="s">
        <v>3182</v>
      </c>
      <c r="C178" s="210">
        <v>2</v>
      </c>
    </row>
    <row r="179" spans="1:3" ht="15.75" x14ac:dyDescent="0.25">
      <c r="A179" s="209" t="s">
        <v>3165</v>
      </c>
      <c r="B179" s="210" t="s">
        <v>1718</v>
      </c>
      <c r="C179" s="210">
        <v>2</v>
      </c>
    </row>
    <row r="180" spans="1:3" ht="15.75" x14ac:dyDescent="0.25">
      <c r="A180" s="209" t="s">
        <v>3878</v>
      </c>
      <c r="B180" s="210" t="s">
        <v>3879</v>
      </c>
      <c r="C180" s="210">
        <v>3</v>
      </c>
    </row>
    <row r="181" spans="1:3" ht="15.75" x14ac:dyDescent="0.25">
      <c r="A181" s="209" t="s">
        <v>3166</v>
      </c>
      <c r="B181" s="210" t="s">
        <v>3167</v>
      </c>
      <c r="C181" s="210">
        <v>3</v>
      </c>
    </row>
    <row r="182" spans="1:3" ht="15.75" x14ac:dyDescent="0.25">
      <c r="A182" s="209" t="s">
        <v>3168</v>
      </c>
      <c r="B182" s="210" t="s">
        <v>3169</v>
      </c>
      <c r="C182" s="210">
        <v>3</v>
      </c>
    </row>
    <row r="183" spans="1:3" ht="15.75" x14ac:dyDescent="0.25">
      <c r="A183" s="209" t="s">
        <v>3170</v>
      </c>
      <c r="B183" s="210" t="s">
        <v>3171</v>
      </c>
      <c r="C183" s="210">
        <v>5</v>
      </c>
    </row>
    <row r="184" spans="1:3" ht="15.75" x14ac:dyDescent="0.25">
      <c r="A184" s="209" t="s">
        <v>1983</v>
      </c>
      <c r="B184" s="210" t="s">
        <v>3172</v>
      </c>
      <c r="C184" s="210">
        <v>5</v>
      </c>
    </row>
    <row r="185" spans="1:3" ht="15.75" x14ac:dyDescent="0.25">
      <c r="A185" s="209" t="s">
        <v>3173</v>
      </c>
      <c r="B185" s="210" t="s">
        <v>3174</v>
      </c>
      <c r="C185" s="210">
        <v>2</v>
      </c>
    </row>
    <row r="186" spans="1:3" ht="15.75" x14ac:dyDescent="0.25">
      <c r="A186" s="209" t="s">
        <v>3175</v>
      </c>
      <c r="B186" s="210" t="s">
        <v>3176</v>
      </c>
      <c r="C186" s="210">
        <v>3</v>
      </c>
    </row>
    <row r="187" spans="1:3" ht="15.75" x14ac:dyDescent="0.25">
      <c r="A187" s="209" t="s">
        <v>3177</v>
      </c>
      <c r="B187" s="210" t="s">
        <v>3178</v>
      </c>
      <c r="C187" s="210">
        <v>4</v>
      </c>
    </row>
    <row r="188" spans="1:3" ht="15.75" x14ac:dyDescent="0.25">
      <c r="A188" s="209" t="s">
        <v>3179</v>
      </c>
      <c r="B188" s="210" t="s">
        <v>3180</v>
      </c>
      <c r="C188" s="210">
        <v>2</v>
      </c>
    </row>
    <row r="189" spans="1:3" ht="15.75" x14ac:dyDescent="0.25">
      <c r="A189" s="209" t="s">
        <v>2656</v>
      </c>
      <c r="B189" s="210" t="s">
        <v>2657</v>
      </c>
      <c r="C189" s="210">
        <v>5</v>
      </c>
    </row>
    <row r="190" spans="1:3" ht="15.75" x14ac:dyDescent="0.25">
      <c r="A190" s="209" t="s">
        <v>2971</v>
      </c>
      <c r="B190" s="210" t="s">
        <v>2972</v>
      </c>
      <c r="C190" s="210">
        <v>3</v>
      </c>
    </row>
    <row r="191" spans="1:3" ht="15.75" x14ac:dyDescent="0.25">
      <c r="A191" s="209" t="s">
        <v>1039</v>
      </c>
      <c r="B191" s="210" t="s">
        <v>2973</v>
      </c>
      <c r="C191" s="210">
        <v>6</v>
      </c>
    </row>
    <row r="192" spans="1:3" ht="15.75" x14ac:dyDescent="0.25">
      <c r="A192" s="209" t="s">
        <v>2974</v>
      </c>
      <c r="B192" s="210" t="s">
        <v>2975</v>
      </c>
      <c r="C192" s="210">
        <v>5</v>
      </c>
    </row>
    <row r="193" spans="1:3" ht="15.75" x14ac:dyDescent="0.25">
      <c r="A193" s="209" t="s">
        <v>2976</v>
      </c>
      <c r="B193" s="210" t="s">
        <v>2977</v>
      </c>
      <c r="C193" s="210">
        <v>4</v>
      </c>
    </row>
    <row r="194" spans="1:3" ht="15.75" x14ac:dyDescent="0.25">
      <c r="A194" s="209" t="s">
        <v>2978</v>
      </c>
      <c r="B194" s="210" t="s">
        <v>2979</v>
      </c>
      <c r="C194" s="210">
        <v>4</v>
      </c>
    </row>
    <row r="195" spans="1:3" ht="15.75" x14ac:dyDescent="0.25">
      <c r="A195" s="209" t="s">
        <v>2980</v>
      </c>
      <c r="B195" s="210" t="s">
        <v>2981</v>
      </c>
      <c r="C195" s="210">
        <v>4</v>
      </c>
    </row>
    <row r="196" spans="1:3" ht="15.75" x14ac:dyDescent="0.25">
      <c r="A196" s="209" t="s">
        <v>3183</v>
      </c>
      <c r="B196" s="210" t="s">
        <v>3184</v>
      </c>
      <c r="C196" s="210">
        <v>5</v>
      </c>
    </row>
    <row r="197" spans="1:3" ht="15.75" x14ac:dyDescent="0.25">
      <c r="A197" s="209" t="s">
        <v>3185</v>
      </c>
      <c r="B197" s="210" t="s">
        <v>1718</v>
      </c>
      <c r="C197" s="210">
        <v>2</v>
      </c>
    </row>
    <row r="198" spans="1:3" ht="15.75" x14ac:dyDescent="0.25">
      <c r="A198" s="209" t="s">
        <v>3186</v>
      </c>
      <c r="B198" s="210" t="s">
        <v>3187</v>
      </c>
      <c r="C198" s="210">
        <v>3</v>
      </c>
    </row>
    <row r="199" spans="1:3" ht="31.5" x14ac:dyDescent="0.25">
      <c r="A199" s="209" t="s">
        <v>3188</v>
      </c>
      <c r="B199" s="210" t="s">
        <v>3189</v>
      </c>
      <c r="C199" s="210">
        <v>3</v>
      </c>
    </row>
    <row r="200" spans="1:3" ht="31.5" x14ac:dyDescent="0.25">
      <c r="A200" s="209" t="s">
        <v>3190</v>
      </c>
      <c r="B200" s="210" t="s">
        <v>3191</v>
      </c>
      <c r="C200" s="210">
        <v>3</v>
      </c>
    </row>
    <row r="201" spans="1:3" ht="15.75" x14ac:dyDescent="0.25">
      <c r="A201" s="209" t="s">
        <v>3192</v>
      </c>
      <c r="B201" s="210" t="s">
        <v>3193</v>
      </c>
      <c r="C201" s="210">
        <v>5</v>
      </c>
    </row>
    <row r="202" spans="1:3" ht="15.75" x14ac:dyDescent="0.25">
      <c r="A202" s="209" t="s">
        <v>3194</v>
      </c>
      <c r="B202" s="210" t="s">
        <v>3195</v>
      </c>
      <c r="C202" s="210">
        <v>4</v>
      </c>
    </row>
    <row r="203" spans="1:3" ht="15.75" x14ac:dyDescent="0.25">
      <c r="A203" s="209" t="s">
        <v>3196</v>
      </c>
      <c r="B203" s="210" t="s">
        <v>1718</v>
      </c>
      <c r="C203" s="210">
        <v>2</v>
      </c>
    </row>
    <row r="204" spans="1:3" ht="15.75" x14ac:dyDescent="0.25">
      <c r="A204" s="209" t="s">
        <v>3197</v>
      </c>
      <c r="B204" s="210" t="s">
        <v>3198</v>
      </c>
      <c r="C204" s="210">
        <v>1</v>
      </c>
    </row>
    <row r="205" spans="1:3" ht="15.75" x14ac:dyDescent="0.25">
      <c r="A205" s="209" t="s">
        <v>3199</v>
      </c>
      <c r="B205" s="210" t="s">
        <v>3200</v>
      </c>
      <c r="C205" s="210">
        <v>4</v>
      </c>
    </row>
    <row r="206" spans="1:3" ht="15.75" x14ac:dyDescent="0.25">
      <c r="A206" s="209" t="s">
        <v>3201</v>
      </c>
      <c r="B206" s="210" t="s">
        <v>3202</v>
      </c>
      <c r="C206" s="210">
        <v>3</v>
      </c>
    </row>
    <row r="207" spans="1:3" ht="15.75" x14ac:dyDescent="0.25">
      <c r="A207" s="209" t="s">
        <v>3203</v>
      </c>
      <c r="B207" s="210" t="s">
        <v>3204</v>
      </c>
      <c r="C207" s="210">
        <v>4</v>
      </c>
    </row>
    <row r="208" spans="1:3" ht="15.75" x14ac:dyDescent="0.25">
      <c r="A208" s="209" t="s">
        <v>3545</v>
      </c>
      <c r="B208" s="210" t="s">
        <v>3546</v>
      </c>
      <c r="C208" s="210">
        <v>4</v>
      </c>
    </row>
    <row r="209" spans="1:3" ht="15.75" x14ac:dyDescent="0.25">
      <c r="A209" s="209" t="s">
        <v>3205</v>
      </c>
      <c r="B209" s="210" t="s">
        <v>3206</v>
      </c>
      <c r="C209" s="210">
        <v>4</v>
      </c>
    </row>
    <row r="210" spans="1:3" ht="15.75" x14ac:dyDescent="0.25">
      <c r="A210" s="209" t="s">
        <v>3223</v>
      </c>
      <c r="B210" s="210" t="s">
        <v>3224</v>
      </c>
      <c r="C210" s="210">
        <v>3</v>
      </c>
    </row>
    <row r="211" spans="1:3" ht="15.75" x14ac:dyDescent="0.25">
      <c r="A211" s="209" t="s">
        <v>3225</v>
      </c>
      <c r="B211" s="210" t="s">
        <v>1718</v>
      </c>
      <c r="C211" s="210">
        <v>2</v>
      </c>
    </row>
    <row r="212" spans="1:3" ht="15.75" x14ac:dyDescent="0.25">
      <c r="A212" s="209" t="s">
        <v>3226</v>
      </c>
      <c r="B212" s="210" t="s">
        <v>3227</v>
      </c>
      <c r="C212" s="210">
        <v>1</v>
      </c>
    </row>
    <row r="213" spans="1:3" ht="15.75" x14ac:dyDescent="0.25">
      <c r="A213" s="209" t="s">
        <v>404</v>
      </c>
      <c r="B213" s="210" t="s">
        <v>405</v>
      </c>
      <c r="C213" s="210">
        <v>4</v>
      </c>
    </row>
    <row r="214" spans="1:3" ht="15.75" x14ac:dyDescent="0.25">
      <c r="A214" s="209" t="s">
        <v>577</v>
      </c>
      <c r="B214" s="210" t="s">
        <v>578</v>
      </c>
      <c r="C214" s="210">
        <v>4</v>
      </c>
    </row>
    <row r="215" spans="1:3" ht="15.75" x14ac:dyDescent="0.25">
      <c r="A215" s="209" t="s">
        <v>1495</v>
      </c>
      <c r="B215" s="210" t="s">
        <v>1496</v>
      </c>
      <c r="C215" s="210">
        <v>4</v>
      </c>
    </row>
    <row r="216" spans="1:3" ht="31.5" x14ac:dyDescent="0.25">
      <c r="A216" s="209" t="s">
        <v>3228</v>
      </c>
      <c r="B216" s="210" t="s">
        <v>3229</v>
      </c>
      <c r="C216" s="210">
        <v>4</v>
      </c>
    </row>
    <row r="217" spans="1:3" ht="15.75" x14ac:dyDescent="0.25">
      <c r="A217" s="209" t="s">
        <v>3230</v>
      </c>
      <c r="B217" s="210" t="s">
        <v>3231</v>
      </c>
      <c r="C217" s="210">
        <v>2</v>
      </c>
    </row>
    <row r="218" spans="1:3" ht="15.75" x14ac:dyDescent="0.25">
      <c r="A218" s="209" t="s">
        <v>3232</v>
      </c>
      <c r="B218" s="210" t="s">
        <v>3233</v>
      </c>
      <c r="C218" s="210">
        <v>1</v>
      </c>
    </row>
    <row r="219" spans="1:3" ht="15.75" x14ac:dyDescent="0.25">
      <c r="A219" s="209" t="s">
        <v>3234</v>
      </c>
      <c r="B219" s="210" t="s">
        <v>3235</v>
      </c>
      <c r="C219" s="210">
        <v>1</v>
      </c>
    </row>
    <row r="220" spans="1:3" ht="31.5" x14ac:dyDescent="0.25">
      <c r="A220" s="209" t="s">
        <v>3236</v>
      </c>
      <c r="B220" s="210" t="s">
        <v>3237</v>
      </c>
      <c r="C220" s="210">
        <v>4</v>
      </c>
    </row>
    <row r="221" spans="1:3" ht="15.75" x14ac:dyDescent="0.25">
      <c r="A221" s="209" t="s">
        <v>3207</v>
      </c>
      <c r="B221" s="210" t="s">
        <v>3208</v>
      </c>
      <c r="C221" s="210">
        <v>4</v>
      </c>
    </row>
    <row r="222" spans="1:3" ht="15.75" x14ac:dyDescent="0.25">
      <c r="A222" s="209" t="s">
        <v>3209</v>
      </c>
      <c r="B222" s="210" t="s">
        <v>3210</v>
      </c>
      <c r="C222" s="210">
        <v>2</v>
      </c>
    </row>
    <row r="223" spans="1:3" ht="15.75" x14ac:dyDescent="0.25">
      <c r="A223" s="209" t="s">
        <v>3211</v>
      </c>
      <c r="B223" s="210" t="s">
        <v>3212</v>
      </c>
      <c r="C223" s="210">
        <v>3</v>
      </c>
    </row>
    <row r="224" spans="1:3" ht="15.75" x14ac:dyDescent="0.25">
      <c r="A224" s="209" t="s">
        <v>3213</v>
      </c>
      <c r="B224" s="210" t="s">
        <v>3214</v>
      </c>
      <c r="C224" s="210">
        <v>4</v>
      </c>
    </row>
    <row r="225" spans="1:3" ht="15.75" x14ac:dyDescent="0.25">
      <c r="A225" s="209" t="s">
        <v>3215</v>
      </c>
      <c r="B225" s="210" t="s">
        <v>3216</v>
      </c>
      <c r="C225" s="210">
        <v>2</v>
      </c>
    </row>
    <row r="226" spans="1:3" ht="15.75" x14ac:dyDescent="0.25">
      <c r="A226" s="209" t="s">
        <v>3217</v>
      </c>
      <c r="B226" s="210" t="s">
        <v>3218</v>
      </c>
      <c r="C226" s="210">
        <v>4</v>
      </c>
    </row>
    <row r="227" spans="1:3" ht="15.75" x14ac:dyDescent="0.25">
      <c r="A227" s="209" t="s">
        <v>3219</v>
      </c>
      <c r="B227" s="210" t="s">
        <v>3220</v>
      </c>
      <c r="C227" s="210">
        <v>4</v>
      </c>
    </row>
    <row r="228" spans="1:3" ht="15.75" x14ac:dyDescent="0.25">
      <c r="A228" s="209" t="s">
        <v>3221</v>
      </c>
      <c r="B228" s="210" t="s">
        <v>3222</v>
      </c>
      <c r="C228" s="210">
        <v>4</v>
      </c>
    </row>
    <row r="229" spans="1:3" ht="15.75" x14ac:dyDescent="0.25">
      <c r="A229" s="209" t="s">
        <v>3547</v>
      </c>
      <c r="B229" s="210" t="s">
        <v>3548</v>
      </c>
      <c r="C229" s="210">
        <v>4</v>
      </c>
    </row>
    <row r="230" spans="1:3" ht="15.75" x14ac:dyDescent="0.25">
      <c r="A230" s="209" t="s">
        <v>3549</v>
      </c>
      <c r="B230" s="210" t="s">
        <v>3550</v>
      </c>
      <c r="C230" s="210">
        <v>5</v>
      </c>
    </row>
    <row r="231" spans="1:3" ht="31.5" x14ac:dyDescent="0.25">
      <c r="A231" s="209" t="s">
        <v>3880</v>
      </c>
      <c r="B231" s="210" t="s">
        <v>3881</v>
      </c>
      <c r="C231" s="210">
        <v>2</v>
      </c>
    </row>
    <row r="232" spans="1:3" ht="15.75" x14ac:dyDescent="0.25">
      <c r="A232" s="209" t="s">
        <v>3882</v>
      </c>
      <c r="B232" s="210" t="s">
        <v>3883</v>
      </c>
      <c r="C232" s="210">
        <v>4</v>
      </c>
    </row>
    <row r="233" spans="1:3" ht="15.75" x14ac:dyDescent="0.25">
      <c r="A233" s="209" t="s">
        <v>3238</v>
      </c>
      <c r="B233" s="210" t="s">
        <v>3239</v>
      </c>
      <c r="C233" s="210">
        <v>7</v>
      </c>
    </row>
    <row r="234" spans="1:3" ht="15.75" x14ac:dyDescent="0.25">
      <c r="A234" s="209" t="s">
        <v>3253</v>
      </c>
      <c r="B234" s="210" t="s">
        <v>3254</v>
      </c>
      <c r="C234" s="210">
        <v>5</v>
      </c>
    </row>
    <row r="235" spans="1:3" ht="15.75" x14ac:dyDescent="0.25">
      <c r="A235" s="209" t="s">
        <v>3255</v>
      </c>
      <c r="B235" s="210" t="s">
        <v>1718</v>
      </c>
      <c r="C235" s="210">
        <v>2</v>
      </c>
    </row>
    <row r="236" spans="1:3" ht="15.75" x14ac:dyDescent="0.25">
      <c r="A236" s="209" t="s">
        <v>3256</v>
      </c>
      <c r="B236" s="210" t="s">
        <v>3257</v>
      </c>
      <c r="C236" s="210">
        <v>6</v>
      </c>
    </row>
    <row r="237" spans="1:3" ht="15.75" x14ac:dyDescent="0.25">
      <c r="A237" s="209" t="s">
        <v>191</v>
      </c>
      <c r="B237" s="210" t="s">
        <v>3258</v>
      </c>
      <c r="C237" s="210">
        <v>4</v>
      </c>
    </row>
    <row r="238" spans="1:3" ht="15.75" x14ac:dyDescent="0.25">
      <c r="A238" s="209" t="s">
        <v>3259</v>
      </c>
      <c r="B238" s="210" t="s">
        <v>3260</v>
      </c>
      <c r="C238" s="210">
        <v>6</v>
      </c>
    </row>
    <row r="239" spans="1:3" ht="15.75" x14ac:dyDescent="0.25">
      <c r="A239" s="209" t="s">
        <v>3261</v>
      </c>
      <c r="B239" s="210" t="s">
        <v>3262</v>
      </c>
      <c r="C239" s="210">
        <v>4</v>
      </c>
    </row>
    <row r="240" spans="1:3" ht="15.75" x14ac:dyDescent="0.25">
      <c r="A240" s="209" t="s">
        <v>3263</v>
      </c>
      <c r="B240" s="210" t="s">
        <v>3264</v>
      </c>
      <c r="C240" s="210">
        <v>6</v>
      </c>
    </row>
    <row r="241" spans="1:3" ht="15.75" x14ac:dyDescent="0.25">
      <c r="A241" s="209" t="s">
        <v>3265</v>
      </c>
      <c r="B241" s="210" t="s">
        <v>3266</v>
      </c>
      <c r="C241" s="210">
        <v>4</v>
      </c>
    </row>
    <row r="242" spans="1:3" ht="15.75" x14ac:dyDescent="0.25">
      <c r="A242" s="209" t="s">
        <v>3267</v>
      </c>
      <c r="B242" s="210" t="s">
        <v>3268</v>
      </c>
      <c r="C242" s="210">
        <v>7</v>
      </c>
    </row>
    <row r="243" spans="1:3" ht="15.75" x14ac:dyDescent="0.25">
      <c r="A243" s="209" t="s">
        <v>3269</v>
      </c>
      <c r="B243" s="210" t="s">
        <v>3270</v>
      </c>
      <c r="C243" s="210">
        <v>8</v>
      </c>
    </row>
    <row r="244" spans="1:3" ht="15.75" x14ac:dyDescent="0.25">
      <c r="A244" s="209" t="s">
        <v>3271</v>
      </c>
      <c r="B244" s="210" t="s">
        <v>3272</v>
      </c>
      <c r="C244" s="210">
        <v>6</v>
      </c>
    </row>
    <row r="245" spans="1:3" ht="15.75" x14ac:dyDescent="0.25">
      <c r="A245" s="209" t="s">
        <v>197</v>
      </c>
      <c r="B245" s="210" t="s">
        <v>3240</v>
      </c>
      <c r="C245" s="210">
        <v>5</v>
      </c>
    </row>
    <row r="246" spans="1:3" ht="15.75" x14ac:dyDescent="0.25">
      <c r="A246" s="209" t="s">
        <v>3273</v>
      </c>
      <c r="B246" s="210" t="s">
        <v>3274</v>
      </c>
      <c r="C246" s="210">
        <v>5</v>
      </c>
    </row>
    <row r="247" spans="1:3" ht="15.75" x14ac:dyDescent="0.25">
      <c r="A247" s="209" t="s">
        <v>3275</v>
      </c>
      <c r="B247" s="210" t="s">
        <v>3276</v>
      </c>
      <c r="C247" s="210">
        <v>6</v>
      </c>
    </row>
    <row r="248" spans="1:3" ht="31.5" x14ac:dyDescent="0.25">
      <c r="A248" s="209" t="s">
        <v>3277</v>
      </c>
      <c r="B248" s="210" t="s">
        <v>3278</v>
      </c>
      <c r="C248" s="210">
        <v>1</v>
      </c>
    </row>
    <row r="249" spans="1:3" ht="15.75" x14ac:dyDescent="0.25">
      <c r="A249" s="209" t="s">
        <v>3279</v>
      </c>
      <c r="B249" s="210" t="s">
        <v>3280</v>
      </c>
      <c r="C249" s="210">
        <v>4</v>
      </c>
    </row>
    <row r="250" spans="1:3" ht="15.75" x14ac:dyDescent="0.25">
      <c r="A250" s="209" t="s">
        <v>184</v>
      </c>
      <c r="B250" s="210" t="s">
        <v>3241</v>
      </c>
      <c r="C250" s="210">
        <v>6</v>
      </c>
    </row>
    <row r="251" spans="1:3" ht="15.75" x14ac:dyDescent="0.25">
      <c r="A251" s="209" t="s">
        <v>3242</v>
      </c>
      <c r="B251" s="210" t="s">
        <v>3243</v>
      </c>
      <c r="C251" s="210">
        <v>5</v>
      </c>
    </row>
    <row r="252" spans="1:3" ht="15.75" x14ac:dyDescent="0.25">
      <c r="A252" s="209" t="s">
        <v>3244</v>
      </c>
      <c r="B252" s="210" t="s">
        <v>3245</v>
      </c>
      <c r="C252" s="210">
        <v>2</v>
      </c>
    </row>
    <row r="253" spans="1:3" ht="15.75" x14ac:dyDescent="0.25">
      <c r="A253" s="209" t="s">
        <v>203</v>
      </c>
      <c r="B253" s="210" t="s">
        <v>3246</v>
      </c>
      <c r="C253" s="210">
        <v>3</v>
      </c>
    </row>
    <row r="254" spans="1:3" ht="15.75" x14ac:dyDescent="0.25">
      <c r="A254" s="209" t="s">
        <v>3247</v>
      </c>
      <c r="B254" s="210" t="s">
        <v>3248</v>
      </c>
      <c r="C254" s="210">
        <v>1</v>
      </c>
    </row>
    <row r="255" spans="1:3" ht="15.75" x14ac:dyDescent="0.25">
      <c r="A255" s="209" t="s">
        <v>3249</v>
      </c>
      <c r="B255" s="210" t="s">
        <v>3250</v>
      </c>
      <c r="C255" s="210">
        <v>7</v>
      </c>
    </row>
    <row r="256" spans="1:3" ht="15.75" x14ac:dyDescent="0.25">
      <c r="A256" s="209" t="s">
        <v>3251</v>
      </c>
      <c r="B256" s="210" t="s">
        <v>3252</v>
      </c>
      <c r="C256" s="210">
        <v>2</v>
      </c>
    </row>
    <row r="257" spans="1:3" ht="15.75" x14ac:dyDescent="0.25">
      <c r="A257" s="209" t="s">
        <v>3281</v>
      </c>
      <c r="B257" s="210" t="s">
        <v>3282</v>
      </c>
      <c r="C257" s="210">
        <v>5</v>
      </c>
    </row>
    <row r="258" spans="1:3" ht="15.75" x14ac:dyDescent="0.25">
      <c r="A258" s="209" t="s">
        <v>3884</v>
      </c>
      <c r="B258" s="210" t="s">
        <v>3885</v>
      </c>
      <c r="C258" s="210">
        <v>7</v>
      </c>
    </row>
    <row r="259" spans="1:3" ht="15.75" x14ac:dyDescent="0.25">
      <c r="A259" s="209" t="s">
        <v>3283</v>
      </c>
      <c r="B259" s="210" t="s">
        <v>1718</v>
      </c>
      <c r="C259" s="210">
        <v>2</v>
      </c>
    </row>
    <row r="260" spans="1:3" ht="15.75" x14ac:dyDescent="0.25">
      <c r="A260" s="209" t="s">
        <v>3284</v>
      </c>
      <c r="B260" s="210" t="s">
        <v>3285</v>
      </c>
      <c r="C260" s="210">
        <v>8</v>
      </c>
    </row>
    <row r="261" spans="1:3" ht="15.75" x14ac:dyDescent="0.25">
      <c r="A261" s="209" t="s">
        <v>3286</v>
      </c>
      <c r="B261" s="210" t="s">
        <v>3287</v>
      </c>
      <c r="C261" s="210">
        <v>8</v>
      </c>
    </row>
    <row r="262" spans="1:3" ht="31.5" x14ac:dyDescent="0.25">
      <c r="A262" s="209" t="s">
        <v>3288</v>
      </c>
      <c r="B262" s="210" t="s">
        <v>3289</v>
      </c>
      <c r="C262" s="210">
        <v>7</v>
      </c>
    </row>
    <row r="263" spans="1:3" ht="15.75" x14ac:dyDescent="0.25">
      <c r="A263" s="209" t="s">
        <v>3290</v>
      </c>
      <c r="B263" s="210" t="s">
        <v>3291</v>
      </c>
      <c r="C263" s="210">
        <v>5</v>
      </c>
    </row>
    <row r="264" spans="1:3" ht="15.75" x14ac:dyDescent="0.25">
      <c r="A264" s="209" t="s">
        <v>3292</v>
      </c>
      <c r="B264" s="210" t="s">
        <v>3293</v>
      </c>
      <c r="C264" s="210">
        <v>7</v>
      </c>
    </row>
    <row r="265" spans="1:3" ht="31.5" x14ac:dyDescent="0.25">
      <c r="A265" s="209" t="s">
        <v>3294</v>
      </c>
      <c r="B265" s="210" t="s">
        <v>3295</v>
      </c>
      <c r="C265" s="210">
        <v>4</v>
      </c>
    </row>
    <row r="266" spans="1:3" ht="15.75" x14ac:dyDescent="0.25">
      <c r="A266" s="209" t="s">
        <v>3296</v>
      </c>
      <c r="B266" s="210" t="s">
        <v>3297</v>
      </c>
      <c r="C266" s="210">
        <v>4</v>
      </c>
    </row>
    <row r="267" spans="1:3" ht="15.75" x14ac:dyDescent="0.25">
      <c r="A267" s="209" t="s">
        <v>3298</v>
      </c>
      <c r="B267" s="210" t="s">
        <v>3299</v>
      </c>
      <c r="C267" s="210">
        <v>5</v>
      </c>
    </row>
    <row r="268" spans="1:3" ht="31.5" x14ac:dyDescent="0.25">
      <c r="A268" s="209" t="s">
        <v>3300</v>
      </c>
      <c r="B268" s="210" t="s">
        <v>3301</v>
      </c>
      <c r="C268" s="210">
        <v>8</v>
      </c>
    </row>
    <row r="269" spans="1:3" ht="15.75" x14ac:dyDescent="0.25">
      <c r="A269" s="209" t="s">
        <v>3302</v>
      </c>
      <c r="B269" s="210" t="s">
        <v>3303</v>
      </c>
      <c r="C269" s="210">
        <v>4</v>
      </c>
    </row>
    <row r="270" spans="1:3" ht="15.75" x14ac:dyDescent="0.25">
      <c r="A270" s="209" t="s">
        <v>3304</v>
      </c>
      <c r="B270" s="210" t="s">
        <v>1718</v>
      </c>
      <c r="C270" s="210">
        <v>3</v>
      </c>
    </row>
    <row r="271" spans="1:3" ht="15.75" x14ac:dyDescent="0.25">
      <c r="A271" s="209" t="s">
        <v>3305</v>
      </c>
      <c r="B271" s="210" t="s">
        <v>3306</v>
      </c>
      <c r="C271" s="210">
        <v>5</v>
      </c>
    </row>
    <row r="272" spans="1:3" ht="31.5" x14ac:dyDescent="0.25">
      <c r="A272" s="209" t="s">
        <v>3307</v>
      </c>
      <c r="B272" s="210" t="s">
        <v>3308</v>
      </c>
      <c r="C272" s="210">
        <v>8</v>
      </c>
    </row>
    <row r="273" spans="1:3" ht="15.75" x14ac:dyDescent="0.25">
      <c r="A273" s="209" t="s">
        <v>3309</v>
      </c>
      <c r="B273" s="210" t="s">
        <v>3310</v>
      </c>
      <c r="C273" s="210">
        <v>5</v>
      </c>
    </row>
    <row r="274" spans="1:3" ht="15.75" x14ac:dyDescent="0.25">
      <c r="A274" s="209" t="s">
        <v>3311</v>
      </c>
      <c r="B274" s="210" t="s">
        <v>3312</v>
      </c>
      <c r="C274" s="210">
        <v>4</v>
      </c>
    </row>
    <row r="275" spans="1:3" ht="31.5" x14ac:dyDescent="0.25">
      <c r="A275" s="209" t="s">
        <v>3313</v>
      </c>
      <c r="B275" s="210" t="s">
        <v>3314</v>
      </c>
      <c r="C275" s="210">
        <v>4</v>
      </c>
    </row>
    <row r="276" spans="1:3" ht="15.75" x14ac:dyDescent="0.25">
      <c r="A276" s="209" t="s">
        <v>3315</v>
      </c>
      <c r="B276" s="210" t="s">
        <v>3316</v>
      </c>
      <c r="C276" s="210">
        <v>5</v>
      </c>
    </row>
    <row r="277" spans="1:3" ht="15.75" x14ac:dyDescent="0.25">
      <c r="A277" s="209" t="s">
        <v>3317</v>
      </c>
      <c r="B277" s="210" t="s">
        <v>3318</v>
      </c>
      <c r="C277" s="210">
        <v>6</v>
      </c>
    </row>
    <row r="278" spans="1:3" ht="15.75" x14ac:dyDescent="0.25">
      <c r="A278" s="209" t="s">
        <v>3319</v>
      </c>
      <c r="B278" s="210" t="s">
        <v>3320</v>
      </c>
      <c r="C278" s="210">
        <v>5</v>
      </c>
    </row>
    <row r="279" spans="1:3" ht="15.75" x14ac:dyDescent="0.25">
      <c r="A279" s="209" t="s">
        <v>3321</v>
      </c>
      <c r="B279" s="210" t="s">
        <v>3322</v>
      </c>
      <c r="C279" s="210">
        <v>6</v>
      </c>
    </row>
    <row r="280" spans="1:3" ht="31.5" x14ac:dyDescent="0.25">
      <c r="A280" s="209" t="s">
        <v>3323</v>
      </c>
      <c r="B280" s="210" t="s">
        <v>3324</v>
      </c>
      <c r="C280" s="210">
        <v>8</v>
      </c>
    </row>
    <row r="281" spans="1:3" ht="31.5" x14ac:dyDescent="0.25">
      <c r="A281" s="209" t="s">
        <v>3325</v>
      </c>
      <c r="B281" s="210" t="s">
        <v>3326</v>
      </c>
      <c r="C281" s="210">
        <v>7</v>
      </c>
    </row>
    <row r="282" spans="1:3" ht="15.75" x14ac:dyDescent="0.25">
      <c r="A282" s="209" t="s">
        <v>3327</v>
      </c>
      <c r="B282" s="210" t="s">
        <v>3328</v>
      </c>
      <c r="C282" s="210">
        <v>6</v>
      </c>
    </row>
    <row r="283" spans="1:3" ht="15.75" x14ac:dyDescent="0.25">
      <c r="A283" s="209" t="s">
        <v>3329</v>
      </c>
      <c r="B283" s="210" t="s">
        <v>3330</v>
      </c>
      <c r="C283" s="210">
        <v>8</v>
      </c>
    </row>
    <row r="284" spans="1:3" ht="31.5" x14ac:dyDescent="0.25">
      <c r="A284" s="209" t="s">
        <v>257</v>
      </c>
      <c r="B284" s="210" t="s">
        <v>3331</v>
      </c>
      <c r="C284" s="210">
        <v>4</v>
      </c>
    </row>
    <row r="285" spans="1:3" ht="15.75" x14ac:dyDescent="0.25">
      <c r="A285" s="209" t="s">
        <v>3332</v>
      </c>
      <c r="B285" s="210" t="s">
        <v>3333</v>
      </c>
      <c r="C285" s="210">
        <v>8</v>
      </c>
    </row>
    <row r="286" spans="1:3" ht="15.75" x14ac:dyDescent="0.25">
      <c r="A286" s="209" t="s">
        <v>3334</v>
      </c>
      <c r="B286" s="210" t="s">
        <v>3335</v>
      </c>
      <c r="C286" s="210">
        <v>6</v>
      </c>
    </row>
    <row r="287" spans="1:3" ht="15.75" x14ac:dyDescent="0.25">
      <c r="A287" s="209" t="s">
        <v>3336</v>
      </c>
      <c r="B287" s="210" t="s">
        <v>3337</v>
      </c>
      <c r="C287" s="210">
        <v>6</v>
      </c>
    </row>
    <row r="288" spans="1:3" ht="15.75" x14ac:dyDescent="0.25">
      <c r="A288" s="209" t="s">
        <v>3338</v>
      </c>
      <c r="B288" s="210" t="s">
        <v>3339</v>
      </c>
      <c r="C288" s="210">
        <v>6</v>
      </c>
    </row>
    <row r="289" spans="1:3" ht="15.75" x14ac:dyDescent="0.25">
      <c r="A289" s="209" t="s">
        <v>3340</v>
      </c>
      <c r="B289" s="210" t="s">
        <v>3341</v>
      </c>
      <c r="C289" s="210">
        <v>4</v>
      </c>
    </row>
    <row r="290" spans="1:3" ht="31.5" x14ac:dyDescent="0.25">
      <c r="A290" s="209" t="s">
        <v>3359</v>
      </c>
      <c r="B290" s="210" t="s">
        <v>3360</v>
      </c>
      <c r="C290" s="210">
        <v>8</v>
      </c>
    </row>
    <row r="291" spans="1:3" ht="15.75" x14ac:dyDescent="0.25">
      <c r="A291" s="209" t="s">
        <v>3342</v>
      </c>
      <c r="B291" s="210" t="s">
        <v>1718</v>
      </c>
      <c r="C291" s="210">
        <v>2</v>
      </c>
    </row>
    <row r="292" spans="1:3" ht="31.5" x14ac:dyDescent="0.25">
      <c r="A292" s="209" t="s">
        <v>3361</v>
      </c>
      <c r="B292" s="210" t="s">
        <v>3362</v>
      </c>
      <c r="C292" s="210">
        <v>7</v>
      </c>
    </row>
    <row r="293" spans="1:3" ht="15.75" x14ac:dyDescent="0.25">
      <c r="A293" s="209" t="s">
        <v>3363</v>
      </c>
      <c r="B293" s="210" t="s">
        <v>3364</v>
      </c>
      <c r="C293" s="210">
        <v>6</v>
      </c>
    </row>
    <row r="294" spans="1:3" ht="31.5" x14ac:dyDescent="0.25">
      <c r="A294" s="209" t="s">
        <v>3365</v>
      </c>
      <c r="B294" s="210" t="s">
        <v>3366</v>
      </c>
      <c r="C294" s="210">
        <v>4</v>
      </c>
    </row>
    <row r="295" spans="1:3" ht="15.75" x14ac:dyDescent="0.25">
      <c r="A295" s="209" t="s">
        <v>3367</v>
      </c>
      <c r="B295" s="210" t="s">
        <v>3368</v>
      </c>
      <c r="C295" s="210">
        <v>4</v>
      </c>
    </row>
    <row r="296" spans="1:3" ht="15.75" x14ac:dyDescent="0.25">
      <c r="A296" s="209" t="s">
        <v>3369</v>
      </c>
      <c r="B296" s="210" t="s">
        <v>3370</v>
      </c>
      <c r="C296" s="210">
        <v>5</v>
      </c>
    </row>
    <row r="297" spans="1:3" ht="15.75" x14ac:dyDescent="0.25">
      <c r="A297" s="209" t="s">
        <v>3371</v>
      </c>
      <c r="B297" s="210" t="s">
        <v>3372</v>
      </c>
      <c r="C297" s="210">
        <v>1</v>
      </c>
    </row>
    <row r="298" spans="1:3" ht="15.75" x14ac:dyDescent="0.25">
      <c r="A298" s="209" t="s">
        <v>3373</v>
      </c>
      <c r="B298" s="210" t="s">
        <v>3374</v>
      </c>
      <c r="C298" s="210">
        <v>4</v>
      </c>
    </row>
    <row r="299" spans="1:3" ht="15.75" x14ac:dyDescent="0.25">
      <c r="A299" s="209" t="s">
        <v>3375</v>
      </c>
      <c r="B299" s="210" t="s">
        <v>3376</v>
      </c>
      <c r="C299" s="210">
        <v>7</v>
      </c>
    </row>
    <row r="300" spans="1:3" ht="15.75" x14ac:dyDescent="0.25">
      <c r="A300" s="209" t="s">
        <v>3343</v>
      </c>
      <c r="B300" s="210" t="s">
        <v>3344</v>
      </c>
      <c r="C300" s="210">
        <v>2</v>
      </c>
    </row>
    <row r="301" spans="1:3" ht="15.75" x14ac:dyDescent="0.25">
      <c r="A301" s="209" t="s">
        <v>3345</v>
      </c>
      <c r="B301" s="210" t="s">
        <v>3346</v>
      </c>
      <c r="C301" s="210">
        <v>5</v>
      </c>
    </row>
    <row r="302" spans="1:3" ht="15.75" x14ac:dyDescent="0.25">
      <c r="A302" s="209" t="s">
        <v>3347</v>
      </c>
      <c r="B302" s="210" t="s">
        <v>3348</v>
      </c>
      <c r="C302" s="210">
        <v>5</v>
      </c>
    </row>
    <row r="303" spans="1:3" ht="15.75" x14ac:dyDescent="0.25">
      <c r="A303" s="209" t="s">
        <v>3349</v>
      </c>
      <c r="B303" s="210" t="s">
        <v>3350</v>
      </c>
      <c r="C303" s="210">
        <v>4</v>
      </c>
    </row>
    <row r="304" spans="1:3" ht="31.5" x14ac:dyDescent="0.25">
      <c r="A304" s="209" t="s">
        <v>3351</v>
      </c>
      <c r="B304" s="210" t="s">
        <v>3352</v>
      </c>
      <c r="C304" s="210">
        <v>4</v>
      </c>
    </row>
    <row r="305" spans="1:3" ht="15.75" x14ac:dyDescent="0.25">
      <c r="A305" s="209" t="s">
        <v>3353</v>
      </c>
      <c r="B305" s="210" t="s">
        <v>3354</v>
      </c>
      <c r="C305" s="210">
        <v>8</v>
      </c>
    </row>
    <row r="306" spans="1:3" ht="31.5" x14ac:dyDescent="0.25">
      <c r="A306" s="209" t="s">
        <v>3355</v>
      </c>
      <c r="B306" s="210" t="s">
        <v>3356</v>
      </c>
      <c r="C306" s="210">
        <v>7</v>
      </c>
    </row>
    <row r="307" spans="1:3" ht="31.5" x14ac:dyDescent="0.25">
      <c r="A307" s="209" t="s">
        <v>3357</v>
      </c>
      <c r="B307" s="210" t="s">
        <v>3358</v>
      </c>
      <c r="C307" s="210">
        <v>6</v>
      </c>
    </row>
    <row r="308" spans="1:3" ht="15.75" x14ac:dyDescent="0.25">
      <c r="A308" s="209" t="s">
        <v>3377</v>
      </c>
      <c r="B308" s="210" t="s">
        <v>3378</v>
      </c>
      <c r="C308" s="210">
        <v>6</v>
      </c>
    </row>
    <row r="309" spans="1:3" ht="15.75" x14ac:dyDescent="0.25">
      <c r="A309" s="209" t="s">
        <v>3395</v>
      </c>
      <c r="B309" s="210" t="s">
        <v>3396</v>
      </c>
      <c r="C309" s="210">
        <v>5</v>
      </c>
    </row>
    <row r="310" spans="1:3" ht="15.75" x14ac:dyDescent="0.25">
      <c r="A310" s="209" t="s">
        <v>3397</v>
      </c>
      <c r="B310" s="210" t="s">
        <v>1718</v>
      </c>
      <c r="C310" s="210">
        <v>2</v>
      </c>
    </row>
    <row r="311" spans="1:3" ht="31.5" x14ac:dyDescent="0.25">
      <c r="A311" s="209" t="s">
        <v>3398</v>
      </c>
      <c r="B311" s="210" t="s">
        <v>3399</v>
      </c>
      <c r="C311" s="210">
        <v>1</v>
      </c>
    </row>
    <row r="312" spans="1:3" ht="15.75" x14ac:dyDescent="0.25">
      <c r="A312" s="209" t="s">
        <v>3400</v>
      </c>
      <c r="B312" s="210" t="s">
        <v>3401</v>
      </c>
      <c r="C312" s="210">
        <v>4</v>
      </c>
    </row>
    <row r="313" spans="1:3" ht="15.75" x14ac:dyDescent="0.25">
      <c r="A313" s="209" t="s">
        <v>3402</v>
      </c>
      <c r="B313" s="210" t="s">
        <v>3403</v>
      </c>
      <c r="C313" s="210">
        <v>5</v>
      </c>
    </row>
    <row r="314" spans="1:3" ht="15.75" x14ac:dyDescent="0.25">
      <c r="A314" s="209" t="s">
        <v>3404</v>
      </c>
      <c r="B314" s="210" t="s">
        <v>3405</v>
      </c>
      <c r="C314" s="210">
        <v>3</v>
      </c>
    </row>
    <row r="315" spans="1:3" ht="15.75" x14ac:dyDescent="0.25">
      <c r="A315" s="209" t="s">
        <v>480</v>
      </c>
      <c r="B315" s="210" t="s">
        <v>481</v>
      </c>
      <c r="C315" s="210">
        <v>6</v>
      </c>
    </row>
    <row r="316" spans="1:3" ht="15.75" x14ac:dyDescent="0.25">
      <c r="A316" s="209" t="s">
        <v>3406</v>
      </c>
      <c r="B316" s="210" t="s">
        <v>3407</v>
      </c>
      <c r="C316" s="210">
        <v>4</v>
      </c>
    </row>
    <row r="317" spans="1:3" ht="15.75" x14ac:dyDescent="0.25">
      <c r="A317" s="209" t="s">
        <v>1026</v>
      </c>
      <c r="B317" s="210" t="s">
        <v>3408</v>
      </c>
      <c r="C317" s="210">
        <v>5</v>
      </c>
    </row>
    <row r="318" spans="1:3" ht="15.75" x14ac:dyDescent="0.25">
      <c r="A318" s="209" t="s">
        <v>3409</v>
      </c>
      <c r="B318" s="210" t="s">
        <v>3410</v>
      </c>
      <c r="C318" s="210">
        <v>4</v>
      </c>
    </row>
    <row r="319" spans="1:3" ht="15.75" x14ac:dyDescent="0.25">
      <c r="A319" s="209" t="s">
        <v>3411</v>
      </c>
      <c r="B319" s="210" t="s">
        <v>3412</v>
      </c>
      <c r="C319" s="210">
        <v>6</v>
      </c>
    </row>
    <row r="320" spans="1:3" ht="15.75" x14ac:dyDescent="0.25">
      <c r="A320" s="209" t="s">
        <v>3379</v>
      </c>
      <c r="B320" s="210" t="s">
        <v>3380</v>
      </c>
      <c r="C320" s="210">
        <v>5</v>
      </c>
    </row>
    <row r="321" spans="1:3" ht="15.75" x14ac:dyDescent="0.25">
      <c r="A321" s="209" t="s">
        <v>3413</v>
      </c>
      <c r="B321" s="210" t="s">
        <v>3414</v>
      </c>
      <c r="C321" s="210">
        <v>6</v>
      </c>
    </row>
    <row r="322" spans="1:3" ht="15.75" x14ac:dyDescent="0.25">
      <c r="A322" s="209" t="s">
        <v>3415</v>
      </c>
      <c r="B322" s="210" t="s">
        <v>3416</v>
      </c>
      <c r="C322" s="210">
        <v>4</v>
      </c>
    </row>
    <row r="323" spans="1:3" ht="15.75" x14ac:dyDescent="0.25">
      <c r="A323" s="209" t="s">
        <v>3417</v>
      </c>
      <c r="B323" s="210" t="s">
        <v>3418</v>
      </c>
      <c r="C323" s="210">
        <v>6</v>
      </c>
    </row>
    <row r="324" spans="1:3" ht="15.75" x14ac:dyDescent="0.25">
      <c r="A324" s="209" t="s">
        <v>3419</v>
      </c>
      <c r="B324" s="210" t="s">
        <v>3420</v>
      </c>
      <c r="C324" s="210">
        <v>3</v>
      </c>
    </row>
    <row r="325" spans="1:3" ht="15.75" x14ac:dyDescent="0.25">
      <c r="A325" s="209" t="s">
        <v>3421</v>
      </c>
      <c r="B325" s="210" t="s">
        <v>3422</v>
      </c>
      <c r="C325" s="210">
        <v>5</v>
      </c>
    </row>
    <row r="326" spans="1:3" ht="15.75" x14ac:dyDescent="0.25">
      <c r="A326" s="209" t="s">
        <v>3423</v>
      </c>
      <c r="B326" s="210" t="s">
        <v>3424</v>
      </c>
      <c r="C326" s="210">
        <v>4</v>
      </c>
    </row>
    <row r="327" spans="1:3" ht="15.75" x14ac:dyDescent="0.25">
      <c r="A327" s="209" t="s">
        <v>3425</v>
      </c>
      <c r="B327" s="210" t="s">
        <v>3426</v>
      </c>
      <c r="C327" s="210">
        <v>3</v>
      </c>
    </row>
    <row r="328" spans="1:3" ht="15.75" x14ac:dyDescent="0.25">
      <c r="A328" s="209" t="s">
        <v>3427</v>
      </c>
      <c r="B328" s="210" t="s">
        <v>3428</v>
      </c>
      <c r="C328" s="210">
        <v>4</v>
      </c>
    </row>
    <row r="329" spans="1:3" ht="15.75" x14ac:dyDescent="0.25">
      <c r="A329" s="209" t="s">
        <v>2122</v>
      </c>
      <c r="B329" s="210" t="s">
        <v>3429</v>
      </c>
      <c r="C329" s="210">
        <v>5</v>
      </c>
    </row>
    <row r="330" spans="1:3" ht="15.75" x14ac:dyDescent="0.25">
      <c r="A330" s="209" t="s">
        <v>3430</v>
      </c>
      <c r="B330" s="210" t="s">
        <v>3431</v>
      </c>
      <c r="C330" s="210">
        <v>4</v>
      </c>
    </row>
    <row r="331" spans="1:3" ht="15.75" x14ac:dyDescent="0.25">
      <c r="A331" s="209" t="s">
        <v>3381</v>
      </c>
      <c r="B331" s="210" t="s">
        <v>3382</v>
      </c>
      <c r="C331" s="210">
        <v>5</v>
      </c>
    </row>
    <row r="332" spans="1:3" ht="15.75" x14ac:dyDescent="0.25">
      <c r="A332" s="209" t="s">
        <v>3432</v>
      </c>
      <c r="B332" s="210" t="s">
        <v>3433</v>
      </c>
      <c r="C332" s="210">
        <v>5</v>
      </c>
    </row>
    <row r="333" spans="1:3" ht="15.75" x14ac:dyDescent="0.25">
      <c r="A333" s="209" t="s">
        <v>3434</v>
      </c>
      <c r="B333" s="210" t="s">
        <v>3435</v>
      </c>
      <c r="C333" s="210">
        <v>4</v>
      </c>
    </row>
    <row r="334" spans="1:3" ht="15.75" x14ac:dyDescent="0.25">
      <c r="A334" s="209" t="s">
        <v>3436</v>
      </c>
      <c r="B334" s="210" t="s">
        <v>3437</v>
      </c>
      <c r="C334" s="210">
        <v>4</v>
      </c>
    </row>
    <row r="335" spans="1:3" ht="15.75" x14ac:dyDescent="0.25">
      <c r="A335" s="209" t="s">
        <v>3438</v>
      </c>
      <c r="B335" s="210" t="s">
        <v>3439</v>
      </c>
      <c r="C335" s="210">
        <v>5</v>
      </c>
    </row>
    <row r="336" spans="1:3" ht="31.5" x14ac:dyDescent="0.25">
      <c r="A336" s="209" t="s">
        <v>3440</v>
      </c>
      <c r="B336" s="210" t="s">
        <v>3441</v>
      </c>
      <c r="C336" s="210">
        <v>6</v>
      </c>
    </row>
    <row r="337" spans="1:3" ht="15.75" x14ac:dyDescent="0.25">
      <c r="A337" s="209" t="s">
        <v>3442</v>
      </c>
      <c r="B337" s="210" t="s">
        <v>3443</v>
      </c>
      <c r="C337" s="210">
        <v>5</v>
      </c>
    </row>
    <row r="338" spans="1:3" ht="15.75" x14ac:dyDescent="0.25">
      <c r="A338" s="209" t="s">
        <v>3444</v>
      </c>
      <c r="B338" s="210" t="s">
        <v>3445</v>
      </c>
      <c r="C338" s="210">
        <v>5</v>
      </c>
    </row>
    <row r="339" spans="1:3" ht="15.75" x14ac:dyDescent="0.25">
      <c r="A339" s="209" t="s">
        <v>3446</v>
      </c>
      <c r="B339" s="210" t="s">
        <v>3447</v>
      </c>
      <c r="C339" s="210">
        <v>6</v>
      </c>
    </row>
    <row r="340" spans="1:3" ht="15.75" x14ac:dyDescent="0.25">
      <c r="A340" s="209" t="s">
        <v>3448</v>
      </c>
      <c r="B340" s="210" t="s">
        <v>3449</v>
      </c>
      <c r="C340" s="210">
        <v>5</v>
      </c>
    </row>
    <row r="341" spans="1:3" ht="15.75" x14ac:dyDescent="0.25">
      <c r="A341" s="209" t="s">
        <v>3450</v>
      </c>
      <c r="B341" s="210" t="s">
        <v>3451</v>
      </c>
      <c r="C341" s="210">
        <v>5</v>
      </c>
    </row>
    <row r="342" spans="1:3" ht="15.75" x14ac:dyDescent="0.25">
      <c r="A342" s="209" t="s">
        <v>3383</v>
      </c>
      <c r="B342" s="210" t="s">
        <v>3384</v>
      </c>
      <c r="C342" s="210">
        <v>3</v>
      </c>
    </row>
    <row r="343" spans="1:3" ht="15.75" x14ac:dyDescent="0.25">
      <c r="A343" s="209" t="s">
        <v>3452</v>
      </c>
      <c r="B343" s="210" t="s">
        <v>3453</v>
      </c>
      <c r="C343" s="210">
        <v>6</v>
      </c>
    </row>
    <row r="344" spans="1:3" ht="15.75" x14ac:dyDescent="0.25">
      <c r="A344" s="209" t="s">
        <v>1108</v>
      </c>
      <c r="B344" s="210" t="s">
        <v>3454</v>
      </c>
      <c r="C344" s="210">
        <v>6</v>
      </c>
    </row>
    <row r="345" spans="1:3" ht="15.75" x14ac:dyDescent="0.25">
      <c r="A345" s="209" t="s">
        <v>211</v>
      </c>
      <c r="B345" s="210" t="s">
        <v>3455</v>
      </c>
      <c r="C345" s="210">
        <v>6</v>
      </c>
    </row>
    <row r="346" spans="1:3" ht="31.5" x14ac:dyDescent="0.25">
      <c r="A346" s="209" t="s">
        <v>3456</v>
      </c>
      <c r="B346" s="210" t="s">
        <v>3457</v>
      </c>
      <c r="C346" s="210">
        <v>6</v>
      </c>
    </row>
    <row r="347" spans="1:3" ht="15.75" x14ac:dyDescent="0.25">
      <c r="A347" s="209" t="s">
        <v>3458</v>
      </c>
      <c r="B347" s="210" t="s">
        <v>3459</v>
      </c>
      <c r="C347" s="210">
        <v>6</v>
      </c>
    </row>
    <row r="348" spans="1:3" ht="15.75" x14ac:dyDescent="0.25">
      <c r="A348" s="209" t="s">
        <v>3460</v>
      </c>
      <c r="B348" s="210" t="s">
        <v>3461</v>
      </c>
      <c r="C348" s="210">
        <v>5</v>
      </c>
    </row>
    <row r="349" spans="1:3" ht="15.75" x14ac:dyDescent="0.25">
      <c r="A349" s="209" t="s">
        <v>3385</v>
      </c>
      <c r="B349" s="210" t="s">
        <v>3386</v>
      </c>
      <c r="C349" s="210">
        <v>6</v>
      </c>
    </row>
    <row r="350" spans="1:3" ht="15.75" x14ac:dyDescent="0.25">
      <c r="A350" s="209" t="s">
        <v>3387</v>
      </c>
      <c r="B350" s="210" t="s">
        <v>3388</v>
      </c>
      <c r="C350" s="210">
        <v>5</v>
      </c>
    </row>
    <row r="351" spans="1:3" ht="15.75" x14ac:dyDescent="0.25">
      <c r="A351" s="209" t="s">
        <v>3389</v>
      </c>
      <c r="B351" s="210" t="s">
        <v>3390</v>
      </c>
      <c r="C351" s="210">
        <v>5</v>
      </c>
    </row>
    <row r="352" spans="1:3" ht="15.75" x14ac:dyDescent="0.25">
      <c r="A352" s="209" t="s">
        <v>3391</v>
      </c>
      <c r="B352" s="210" t="s">
        <v>3392</v>
      </c>
      <c r="C352" s="210">
        <v>6</v>
      </c>
    </row>
    <row r="353" spans="1:3" ht="15.75" x14ac:dyDescent="0.25">
      <c r="A353" s="209" t="s">
        <v>3393</v>
      </c>
      <c r="B353" s="210" t="s">
        <v>3394</v>
      </c>
      <c r="C353" s="210">
        <v>5</v>
      </c>
    </row>
    <row r="354" spans="1:3" ht="15.75" x14ac:dyDescent="0.25">
      <c r="A354" s="209" t="s">
        <v>3462</v>
      </c>
      <c r="B354" s="210" t="s">
        <v>3463</v>
      </c>
      <c r="C354" s="210">
        <v>6</v>
      </c>
    </row>
    <row r="355" spans="1:3" ht="15.75" x14ac:dyDescent="0.25">
      <c r="A355" s="209" t="s">
        <v>3480</v>
      </c>
      <c r="B355" s="210" t="s">
        <v>3481</v>
      </c>
      <c r="C355" s="210">
        <v>3</v>
      </c>
    </row>
    <row r="356" spans="1:3" ht="15.75" x14ac:dyDescent="0.25">
      <c r="A356" s="209" t="s">
        <v>3482</v>
      </c>
      <c r="B356" s="210" t="s">
        <v>1718</v>
      </c>
      <c r="C356" s="210">
        <v>2</v>
      </c>
    </row>
    <row r="357" spans="1:3" ht="15.75" x14ac:dyDescent="0.25">
      <c r="A357" s="209" t="s">
        <v>3483</v>
      </c>
      <c r="B357" s="210" t="s">
        <v>3484</v>
      </c>
      <c r="C357" s="210">
        <v>7</v>
      </c>
    </row>
    <row r="358" spans="1:3" ht="15.75" x14ac:dyDescent="0.25">
      <c r="A358" s="209" t="s">
        <v>3485</v>
      </c>
      <c r="B358" s="210" t="s">
        <v>3486</v>
      </c>
      <c r="C358" s="210">
        <v>6</v>
      </c>
    </row>
    <row r="359" spans="1:3" ht="15.75" x14ac:dyDescent="0.25">
      <c r="A359" s="209" t="s">
        <v>3487</v>
      </c>
      <c r="B359" s="210" t="s">
        <v>3488</v>
      </c>
      <c r="C359" s="210">
        <v>7</v>
      </c>
    </row>
    <row r="360" spans="1:3" ht="15.75" x14ac:dyDescent="0.25">
      <c r="A360" s="209" t="s">
        <v>3489</v>
      </c>
      <c r="B360" s="210" t="s">
        <v>3490</v>
      </c>
      <c r="C360" s="210">
        <v>5</v>
      </c>
    </row>
    <row r="361" spans="1:3" ht="15.75" x14ac:dyDescent="0.25">
      <c r="A361" s="209" t="s">
        <v>3491</v>
      </c>
      <c r="B361" s="210" t="s">
        <v>3492</v>
      </c>
      <c r="C361" s="210">
        <v>5</v>
      </c>
    </row>
    <row r="362" spans="1:3" ht="15.75" x14ac:dyDescent="0.25">
      <c r="A362" s="209" t="s">
        <v>3493</v>
      </c>
      <c r="B362" s="210" t="s">
        <v>3494</v>
      </c>
      <c r="C362" s="210">
        <v>6</v>
      </c>
    </row>
    <row r="363" spans="1:3" ht="15.75" x14ac:dyDescent="0.25">
      <c r="A363" s="209" t="s">
        <v>3495</v>
      </c>
      <c r="B363" s="210" t="s">
        <v>3496</v>
      </c>
      <c r="C363" s="210">
        <v>5</v>
      </c>
    </row>
    <row r="364" spans="1:3" ht="15.75" x14ac:dyDescent="0.25">
      <c r="A364" s="209" t="s">
        <v>3497</v>
      </c>
      <c r="B364" s="210" t="s">
        <v>3498</v>
      </c>
      <c r="C364" s="210">
        <v>4</v>
      </c>
    </row>
    <row r="365" spans="1:3" ht="15.75" x14ac:dyDescent="0.25">
      <c r="A365" s="209" t="s">
        <v>3499</v>
      </c>
      <c r="B365" s="210" t="s">
        <v>3500</v>
      </c>
      <c r="C365" s="210">
        <v>2</v>
      </c>
    </row>
    <row r="366" spans="1:3" ht="15.75" x14ac:dyDescent="0.25">
      <c r="A366" s="209" t="s">
        <v>3464</v>
      </c>
      <c r="B366" s="210" t="s">
        <v>3465</v>
      </c>
      <c r="C366" s="210">
        <v>5</v>
      </c>
    </row>
    <row r="367" spans="1:3" ht="15.75" x14ac:dyDescent="0.25">
      <c r="A367" s="209" t="s">
        <v>3501</v>
      </c>
      <c r="B367" s="210" t="s">
        <v>3502</v>
      </c>
      <c r="C367" s="210">
        <v>4</v>
      </c>
    </row>
    <row r="368" spans="1:3" ht="15.75" x14ac:dyDescent="0.25">
      <c r="A368" s="209" t="s">
        <v>3503</v>
      </c>
      <c r="B368" s="210" t="s">
        <v>3504</v>
      </c>
      <c r="C368" s="210">
        <v>4</v>
      </c>
    </row>
    <row r="369" spans="1:3" ht="15.75" x14ac:dyDescent="0.25">
      <c r="A369" s="209" t="s">
        <v>3505</v>
      </c>
      <c r="B369" s="210" t="s">
        <v>3506</v>
      </c>
      <c r="C369" s="210">
        <v>5</v>
      </c>
    </row>
    <row r="370" spans="1:3" ht="15.75" x14ac:dyDescent="0.25">
      <c r="A370" s="209" t="s">
        <v>3507</v>
      </c>
      <c r="B370" s="210" t="s">
        <v>3508</v>
      </c>
      <c r="C370" s="210">
        <v>2</v>
      </c>
    </row>
    <row r="371" spans="1:3" ht="15.75" x14ac:dyDescent="0.25">
      <c r="A371" s="209" t="s">
        <v>3509</v>
      </c>
      <c r="B371" s="210" t="s">
        <v>3510</v>
      </c>
      <c r="C371" s="210">
        <v>4</v>
      </c>
    </row>
    <row r="372" spans="1:3" ht="15.75" x14ac:dyDescent="0.25">
      <c r="A372" s="209" t="s">
        <v>3511</v>
      </c>
      <c r="B372" s="210" t="s">
        <v>3512</v>
      </c>
      <c r="C372" s="210">
        <v>4</v>
      </c>
    </row>
    <row r="373" spans="1:3" ht="15.75" x14ac:dyDescent="0.25">
      <c r="A373" s="209" t="s">
        <v>3513</v>
      </c>
      <c r="B373" s="210" t="s">
        <v>3514</v>
      </c>
      <c r="C373" s="210">
        <v>5</v>
      </c>
    </row>
    <row r="374" spans="1:3" ht="15.75" x14ac:dyDescent="0.25">
      <c r="A374" s="209" t="s">
        <v>3515</v>
      </c>
      <c r="B374" s="210" t="s">
        <v>3516</v>
      </c>
      <c r="C374" s="210">
        <v>8</v>
      </c>
    </row>
    <row r="375" spans="1:3" ht="15.75" x14ac:dyDescent="0.25">
      <c r="A375" s="209" t="s">
        <v>3517</v>
      </c>
      <c r="B375" s="210" t="s">
        <v>3518</v>
      </c>
      <c r="C375" s="210">
        <v>3</v>
      </c>
    </row>
    <row r="376" spans="1:3" ht="15.75" x14ac:dyDescent="0.25">
      <c r="A376" s="209" t="s">
        <v>3519</v>
      </c>
      <c r="B376" s="210" t="s">
        <v>3520</v>
      </c>
      <c r="C376" s="210">
        <v>4</v>
      </c>
    </row>
    <row r="377" spans="1:3" ht="15.75" x14ac:dyDescent="0.25">
      <c r="A377" s="209" t="s">
        <v>3466</v>
      </c>
      <c r="B377" s="210" t="s">
        <v>3467</v>
      </c>
      <c r="C377" s="210">
        <v>6</v>
      </c>
    </row>
    <row r="378" spans="1:3" ht="15.75" x14ac:dyDescent="0.25">
      <c r="A378" s="209" t="s">
        <v>1958</v>
      </c>
      <c r="B378" s="210" t="s">
        <v>3521</v>
      </c>
      <c r="C378" s="210">
        <v>4</v>
      </c>
    </row>
    <row r="379" spans="1:3" ht="31.5" x14ac:dyDescent="0.25">
      <c r="A379" s="209" t="s">
        <v>3522</v>
      </c>
      <c r="B379" s="210" t="s">
        <v>3523</v>
      </c>
      <c r="C379" s="210">
        <v>4</v>
      </c>
    </row>
    <row r="380" spans="1:3" ht="15.75" x14ac:dyDescent="0.25">
      <c r="A380" s="209" t="s">
        <v>3524</v>
      </c>
      <c r="B380" s="210" t="s">
        <v>3525</v>
      </c>
      <c r="C380" s="210">
        <v>5</v>
      </c>
    </row>
    <row r="381" spans="1:3" ht="15.75" x14ac:dyDescent="0.25">
      <c r="A381" s="209" t="s">
        <v>2503</v>
      </c>
      <c r="B381" s="210" t="s">
        <v>3526</v>
      </c>
      <c r="C381" s="210">
        <v>5</v>
      </c>
    </row>
    <row r="382" spans="1:3" ht="15.75" x14ac:dyDescent="0.25">
      <c r="A382" s="209" t="s">
        <v>3527</v>
      </c>
      <c r="B382" s="210" t="s">
        <v>3528</v>
      </c>
      <c r="C382" s="210">
        <v>5</v>
      </c>
    </row>
    <row r="383" spans="1:3" ht="15.75" x14ac:dyDescent="0.25">
      <c r="A383" s="209" t="s">
        <v>1203</v>
      </c>
      <c r="B383" s="210" t="s">
        <v>3529</v>
      </c>
      <c r="C383" s="210">
        <v>4</v>
      </c>
    </row>
    <row r="384" spans="1:3" ht="15.75" x14ac:dyDescent="0.25">
      <c r="A384" s="209" t="s">
        <v>3530</v>
      </c>
      <c r="B384" s="210" t="s">
        <v>3531</v>
      </c>
      <c r="C384" s="210">
        <v>6</v>
      </c>
    </row>
    <row r="385" spans="1:3" ht="31.5" x14ac:dyDescent="0.25">
      <c r="A385" s="209" t="s">
        <v>3886</v>
      </c>
      <c r="B385" s="210" t="s">
        <v>3887</v>
      </c>
      <c r="C385" s="210">
        <v>5</v>
      </c>
    </row>
    <row r="386" spans="1:3" ht="15.75" x14ac:dyDescent="0.25">
      <c r="A386" s="209" t="s">
        <v>3468</v>
      </c>
      <c r="B386" s="210" t="s">
        <v>3469</v>
      </c>
      <c r="C386" s="210">
        <v>6</v>
      </c>
    </row>
    <row r="387" spans="1:3" ht="15.75" x14ac:dyDescent="0.25">
      <c r="A387" s="209" t="s">
        <v>3470</v>
      </c>
      <c r="B387" s="210" t="s">
        <v>3471</v>
      </c>
      <c r="C387" s="210">
        <v>4</v>
      </c>
    </row>
    <row r="388" spans="1:3" ht="15.75" x14ac:dyDescent="0.25">
      <c r="A388" s="209" t="s">
        <v>3472</v>
      </c>
      <c r="B388" s="210" t="s">
        <v>3473</v>
      </c>
      <c r="C388" s="210">
        <v>5</v>
      </c>
    </row>
    <row r="389" spans="1:3" ht="15.75" x14ac:dyDescent="0.25">
      <c r="A389" s="209" t="s">
        <v>3474</v>
      </c>
      <c r="B389" s="210" t="s">
        <v>3475</v>
      </c>
      <c r="C389" s="210">
        <v>4</v>
      </c>
    </row>
    <row r="390" spans="1:3" ht="15.75" x14ac:dyDescent="0.25">
      <c r="A390" s="209" t="s">
        <v>3476</v>
      </c>
      <c r="B390" s="210" t="s">
        <v>3477</v>
      </c>
      <c r="C390" s="210">
        <v>3</v>
      </c>
    </row>
    <row r="391" spans="1:3" ht="15.75" x14ac:dyDescent="0.25">
      <c r="A391" s="209" t="s">
        <v>3478</v>
      </c>
      <c r="B391" s="210" t="s">
        <v>3479</v>
      </c>
      <c r="C391" s="210">
        <v>2</v>
      </c>
    </row>
    <row r="392" spans="1:3" ht="15.75" x14ac:dyDescent="0.25">
      <c r="A392" s="209" t="s">
        <v>3888</v>
      </c>
      <c r="B392" s="210" t="s">
        <v>3889</v>
      </c>
      <c r="C392" s="210">
        <v>2</v>
      </c>
    </row>
    <row r="393" spans="1:3" ht="15.75" x14ac:dyDescent="0.25">
      <c r="A393" s="209" t="s">
        <v>3890</v>
      </c>
      <c r="B393" s="210" t="s">
        <v>1718</v>
      </c>
      <c r="C393" s="210">
        <v>2</v>
      </c>
    </row>
    <row r="394" spans="1:3" ht="31.5" x14ac:dyDescent="0.25">
      <c r="A394" s="209" t="s">
        <v>3891</v>
      </c>
      <c r="B394" s="210" t="s">
        <v>3892</v>
      </c>
      <c r="C394" s="210">
        <v>3</v>
      </c>
    </row>
    <row r="395" spans="1:3" ht="15.75" x14ac:dyDescent="0.25">
      <c r="A395" s="209" t="s">
        <v>3893</v>
      </c>
      <c r="B395" s="210" t="s">
        <v>3894</v>
      </c>
      <c r="C395" s="210">
        <v>4</v>
      </c>
    </row>
    <row r="396" spans="1:3" ht="15.75" x14ac:dyDescent="0.25">
      <c r="A396" s="209" t="s">
        <v>3551</v>
      </c>
      <c r="B396" s="210" t="s">
        <v>3552</v>
      </c>
      <c r="C396" s="210">
        <v>1</v>
      </c>
    </row>
    <row r="397" spans="1:3" ht="15.75" x14ac:dyDescent="0.25">
      <c r="A397" s="209" t="s">
        <v>3553</v>
      </c>
      <c r="B397" s="210" t="s">
        <v>3554</v>
      </c>
      <c r="C397" s="210">
        <v>1</v>
      </c>
    </row>
    <row r="398" spans="1:3" ht="15.75" x14ac:dyDescent="0.25">
      <c r="A398" s="209" t="s">
        <v>3555</v>
      </c>
      <c r="B398" s="210" t="s">
        <v>1718</v>
      </c>
      <c r="C398" s="210">
        <v>2</v>
      </c>
    </row>
    <row r="399" spans="1:3" ht="15.75" x14ac:dyDescent="0.25">
      <c r="A399" s="209" t="s">
        <v>3556</v>
      </c>
      <c r="B399" s="210" t="s">
        <v>3557</v>
      </c>
      <c r="C399" s="210">
        <v>1</v>
      </c>
    </row>
    <row r="400" spans="1:3" ht="15.75" x14ac:dyDescent="0.25">
      <c r="A400" s="209" t="s">
        <v>3558</v>
      </c>
      <c r="B400" s="210" t="s">
        <v>3559</v>
      </c>
      <c r="C400" s="210">
        <v>1</v>
      </c>
    </row>
    <row r="401" spans="1:3" ht="15.75" x14ac:dyDescent="0.25">
      <c r="A401" s="209" t="s">
        <v>3560</v>
      </c>
      <c r="B401" s="210" t="s">
        <v>3561</v>
      </c>
      <c r="C401" s="210">
        <v>1</v>
      </c>
    </row>
    <row r="402" spans="1:3" ht="15.75" x14ac:dyDescent="0.25">
      <c r="A402" s="209" t="s">
        <v>3562</v>
      </c>
      <c r="B402" s="210" t="s">
        <v>3563</v>
      </c>
      <c r="C402" s="210">
        <v>1</v>
      </c>
    </row>
    <row r="403" spans="1:3" ht="15.75" x14ac:dyDescent="0.25">
      <c r="A403" s="209" t="s">
        <v>3564</v>
      </c>
      <c r="B403" s="210" t="s">
        <v>3565</v>
      </c>
      <c r="C403" s="210">
        <v>1</v>
      </c>
    </row>
    <row r="404" spans="1:3" ht="15.75" x14ac:dyDescent="0.25">
      <c r="A404" s="209" t="s">
        <v>3566</v>
      </c>
      <c r="B404" s="210" t="s">
        <v>3567</v>
      </c>
      <c r="C404" s="210">
        <v>1</v>
      </c>
    </row>
    <row r="405" spans="1:3" ht="15.75" x14ac:dyDescent="0.25">
      <c r="A405" s="209" t="s">
        <v>3568</v>
      </c>
      <c r="B405" s="210" t="s">
        <v>3569</v>
      </c>
      <c r="C405" s="210">
        <v>1</v>
      </c>
    </row>
    <row r="406" spans="1:3" ht="15.75" x14ac:dyDescent="0.25">
      <c r="A406" s="209" t="s">
        <v>3570</v>
      </c>
      <c r="B406" s="210" t="s">
        <v>3571</v>
      </c>
      <c r="C406" s="210">
        <v>1</v>
      </c>
    </row>
    <row r="407" spans="1:3" ht="15.75" x14ac:dyDescent="0.25">
      <c r="A407" s="209" t="s">
        <v>3572</v>
      </c>
      <c r="B407" s="210" t="s">
        <v>3573</v>
      </c>
      <c r="C407" s="210">
        <v>1</v>
      </c>
    </row>
    <row r="408" spans="1:3" ht="15.75" x14ac:dyDescent="0.25">
      <c r="A408" s="209" t="s">
        <v>3574</v>
      </c>
      <c r="B408" s="210" t="s">
        <v>3575</v>
      </c>
      <c r="C408" s="210">
        <v>1</v>
      </c>
    </row>
    <row r="409" spans="1:3" ht="15.75" x14ac:dyDescent="0.25">
      <c r="A409" s="209" t="s">
        <v>3576</v>
      </c>
      <c r="B409" s="210" t="s">
        <v>3577</v>
      </c>
      <c r="C409" s="210">
        <v>1</v>
      </c>
    </row>
    <row r="410" spans="1:3" ht="15.75" x14ac:dyDescent="0.25">
      <c r="A410" s="209" t="s">
        <v>3578</v>
      </c>
      <c r="B410" s="210" t="s">
        <v>3579</v>
      </c>
      <c r="C410" s="210">
        <v>1</v>
      </c>
    </row>
    <row r="411" spans="1:3" ht="15.75" x14ac:dyDescent="0.25">
      <c r="A411" s="209" t="s">
        <v>3580</v>
      </c>
      <c r="B411" s="210" t="s">
        <v>3581</v>
      </c>
      <c r="C411" s="210">
        <v>1</v>
      </c>
    </row>
    <row r="412" spans="1:3" ht="15.75" x14ac:dyDescent="0.25">
      <c r="A412" s="209" t="s">
        <v>3582</v>
      </c>
      <c r="B412" s="210" t="s">
        <v>3583</v>
      </c>
      <c r="C412" s="210">
        <v>1</v>
      </c>
    </row>
    <row r="413" spans="1:3" ht="15.75" x14ac:dyDescent="0.25">
      <c r="A413" s="209" t="s">
        <v>3584</v>
      </c>
      <c r="B413" s="210" t="s">
        <v>3585</v>
      </c>
      <c r="C413" s="210">
        <v>1</v>
      </c>
    </row>
    <row r="414" spans="1:3" ht="15.75" x14ac:dyDescent="0.25">
      <c r="A414" s="209" t="s">
        <v>3586</v>
      </c>
      <c r="B414" s="210" t="s">
        <v>3587</v>
      </c>
      <c r="C414" s="210">
        <v>1</v>
      </c>
    </row>
    <row r="415" spans="1:3" ht="31.5" x14ac:dyDescent="0.25">
      <c r="A415" s="209" t="s">
        <v>3588</v>
      </c>
      <c r="B415" s="210" t="s">
        <v>3589</v>
      </c>
      <c r="C415" s="210">
        <v>1</v>
      </c>
    </row>
    <row r="416" spans="1:3" ht="31.5" x14ac:dyDescent="0.25">
      <c r="A416" s="209" t="s">
        <v>3590</v>
      </c>
      <c r="B416" s="210" t="s">
        <v>3591</v>
      </c>
      <c r="C416" s="210">
        <v>1</v>
      </c>
    </row>
    <row r="417" spans="1:3" ht="15.75" x14ac:dyDescent="0.25">
      <c r="A417" s="209" t="s">
        <v>3592</v>
      </c>
      <c r="B417" s="210" t="s">
        <v>3593</v>
      </c>
      <c r="C417" s="210">
        <v>1</v>
      </c>
    </row>
    <row r="418" spans="1:3" ht="15.75" x14ac:dyDescent="0.25">
      <c r="A418" s="209" t="s">
        <v>3594</v>
      </c>
      <c r="B418" s="210" t="s">
        <v>3595</v>
      </c>
      <c r="C418" s="210">
        <v>1</v>
      </c>
    </row>
    <row r="419" spans="1:3" ht="15.75" x14ac:dyDescent="0.25">
      <c r="A419" s="209" t="s">
        <v>3596</v>
      </c>
      <c r="B419" s="210" t="s">
        <v>3597</v>
      </c>
      <c r="C419" s="210">
        <v>1</v>
      </c>
    </row>
    <row r="420" spans="1:3" ht="15.75" x14ac:dyDescent="0.25">
      <c r="A420" s="209" t="s">
        <v>3598</v>
      </c>
      <c r="B420" s="210" t="s">
        <v>3599</v>
      </c>
      <c r="C420" s="210">
        <v>1</v>
      </c>
    </row>
    <row r="421" spans="1:3" ht="15.75" x14ac:dyDescent="0.25">
      <c r="A421" s="209" t="s">
        <v>3600</v>
      </c>
      <c r="B421" s="210" t="s">
        <v>3601</v>
      </c>
      <c r="C421" s="210">
        <v>1</v>
      </c>
    </row>
    <row r="422" spans="1:3" ht="15.75" x14ac:dyDescent="0.25">
      <c r="A422" s="209" t="s">
        <v>3602</v>
      </c>
      <c r="B422" s="210" t="s">
        <v>3603</v>
      </c>
      <c r="C422" s="210">
        <v>1</v>
      </c>
    </row>
    <row r="423" spans="1:3" ht="15.75" x14ac:dyDescent="0.25">
      <c r="A423" s="209" t="s">
        <v>3604</v>
      </c>
      <c r="B423" s="210" t="s">
        <v>3605</v>
      </c>
      <c r="C423" s="210">
        <v>1</v>
      </c>
    </row>
    <row r="424" spans="1:3" ht="15.75" x14ac:dyDescent="0.25">
      <c r="A424" s="209" t="s">
        <v>3606</v>
      </c>
      <c r="B424" s="210" t="s">
        <v>3607</v>
      </c>
      <c r="C424" s="210">
        <v>1</v>
      </c>
    </row>
    <row r="425" spans="1:3" ht="15.75" x14ac:dyDescent="0.25">
      <c r="A425" s="209" t="s">
        <v>3608</v>
      </c>
      <c r="B425" s="210" t="s">
        <v>3609</v>
      </c>
      <c r="C425" s="210">
        <v>1</v>
      </c>
    </row>
    <row r="426" spans="1:3" ht="15.75" x14ac:dyDescent="0.25">
      <c r="A426" s="209" t="s">
        <v>3610</v>
      </c>
      <c r="B426" s="210" t="s">
        <v>3611</v>
      </c>
      <c r="C426" s="210">
        <v>1</v>
      </c>
    </row>
    <row r="427" spans="1:3" ht="15.75" x14ac:dyDescent="0.25">
      <c r="A427" s="209" t="s">
        <v>3612</v>
      </c>
      <c r="B427" s="210" t="s">
        <v>3613</v>
      </c>
      <c r="C427" s="210">
        <v>1</v>
      </c>
    </row>
    <row r="428" spans="1:3" ht="15.75" x14ac:dyDescent="0.25">
      <c r="A428" s="209" t="s">
        <v>3614</v>
      </c>
      <c r="B428" s="210" t="s">
        <v>3615</v>
      </c>
      <c r="C428" s="210">
        <v>1</v>
      </c>
    </row>
    <row r="429" spans="1:3" ht="15.75" x14ac:dyDescent="0.25">
      <c r="A429" s="209" t="s">
        <v>3616</v>
      </c>
      <c r="B429" s="210" t="s">
        <v>3617</v>
      </c>
      <c r="C429" s="210">
        <v>1</v>
      </c>
    </row>
    <row r="430" spans="1:3" ht="15.75" x14ac:dyDescent="0.25">
      <c r="A430" s="209" t="s">
        <v>3618</v>
      </c>
      <c r="B430" s="210" t="s">
        <v>3619</v>
      </c>
      <c r="C430" s="210">
        <v>1</v>
      </c>
    </row>
    <row r="431" spans="1:3" ht="15.75" x14ac:dyDescent="0.25">
      <c r="A431" s="209" t="s">
        <v>3620</v>
      </c>
      <c r="B431" s="210" t="s">
        <v>3621</v>
      </c>
      <c r="C431" s="210">
        <v>1</v>
      </c>
    </row>
    <row r="432" spans="1:3" ht="15.75" x14ac:dyDescent="0.25">
      <c r="A432" s="209" t="s">
        <v>3622</v>
      </c>
      <c r="B432" s="210" t="s">
        <v>3623</v>
      </c>
      <c r="C432" s="210">
        <v>1</v>
      </c>
    </row>
    <row r="433" spans="1:3" ht="15.75" x14ac:dyDescent="0.25">
      <c r="A433" s="209" t="s">
        <v>3624</v>
      </c>
      <c r="B433" s="210" t="s">
        <v>3625</v>
      </c>
      <c r="C433" s="210">
        <v>1</v>
      </c>
    </row>
    <row r="434" spans="1:3" ht="15.75" x14ac:dyDescent="0.25">
      <c r="A434" s="209" t="s">
        <v>3626</v>
      </c>
      <c r="B434" s="210" t="s">
        <v>3627</v>
      </c>
      <c r="C434" s="210">
        <v>1</v>
      </c>
    </row>
    <row r="435" spans="1:3" ht="15.75" x14ac:dyDescent="0.25">
      <c r="A435" s="209" t="s">
        <v>3628</v>
      </c>
      <c r="B435" s="210" t="s">
        <v>3615</v>
      </c>
      <c r="C435" s="210">
        <v>1</v>
      </c>
    </row>
    <row r="436" spans="1:3" ht="15.75" x14ac:dyDescent="0.25">
      <c r="A436" s="209" t="s">
        <v>3629</v>
      </c>
      <c r="B436" s="210" t="s">
        <v>3630</v>
      </c>
      <c r="C436" s="210">
        <v>1</v>
      </c>
    </row>
    <row r="437" spans="1:3" ht="15.75" x14ac:dyDescent="0.25">
      <c r="A437" s="209" t="s">
        <v>3631</v>
      </c>
      <c r="B437" s="210" t="s">
        <v>3632</v>
      </c>
      <c r="C437" s="210">
        <v>1</v>
      </c>
    </row>
    <row r="438" spans="1:3" ht="15.75" x14ac:dyDescent="0.25">
      <c r="A438" s="209" t="s">
        <v>3633</v>
      </c>
      <c r="B438" s="210" t="s">
        <v>3634</v>
      </c>
      <c r="C438" s="210">
        <v>1</v>
      </c>
    </row>
    <row r="439" spans="1:3" ht="15.75" x14ac:dyDescent="0.25">
      <c r="A439" s="209" t="s">
        <v>3635</v>
      </c>
      <c r="B439" s="210" t="s">
        <v>3636</v>
      </c>
      <c r="C439" s="210">
        <v>1</v>
      </c>
    </row>
    <row r="440" spans="1:3" ht="15.75" x14ac:dyDescent="0.25">
      <c r="A440" s="209" t="s">
        <v>3637</v>
      </c>
      <c r="B440" s="210" t="s">
        <v>3638</v>
      </c>
      <c r="C440" s="210">
        <v>1</v>
      </c>
    </row>
    <row r="441" spans="1:3" ht="15.75" x14ac:dyDescent="0.25">
      <c r="A441" s="209" t="s">
        <v>3639</v>
      </c>
      <c r="B441" s="210" t="s">
        <v>3640</v>
      </c>
      <c r="C441" s="210">
        <v>1</v>
      </c>
    </row>
    <row r="442" spans="1:3" ht="15.75" x14ac:dyDescent="0.25">
      <c r="A442" s="209" t="s">
        <v>3825</v>
      </c>
      <c r="B442" s="210" t="s">
        <v>3826</v>
      </c>
      <c r="C442" s="210">
        <v>1</v>
      </c>
    </row>
    <row r="443" spans="1:3" ht="15.75" x14ac:dyDescent="0.25">
      <c r="A443" s="209" t="s">
        <v>3827</v>
      </c>
      <c r="B443" s="210" t="s">
        <v>3828</v>
      </c>
      <c r="C443" s="210">
        <v>1</v>
      </c>
    </row>
    <row r="444" spans="1:3" ht="15.75" x14ac:dyDescent="0.25">
      <c r="A444" s="209" t="s">
        <v>3829</v>
      </c>
      <c r="B444" s="210" t="s">
        <v>3830</v>
      </c>
      <c r="C444" s="210">
        <v>1</v>
      </c>
    </row>
    <row r="445" spans="1:3" ht="15.75" x14ac:dyDescent="0.25">
      <c r="A445" s="209" t="s">
        <v>3831</v>
      </c>
      <c r="B445" s="210" t="s">
        <v>3832</v>
      </c>
      <c r="C445" s="210">
        <v>1</v>
      </c>
    </row>
    <row r="446" spans="1:3" ht="15.75" x14ac:dyDescent="0.25">
      <c r="A446" s="209" t="s">
        <v>3833</v>
      </c>
      <c r="B446" s="210" t="s">
        <v>3834</v>
      </c>
      <c r="C446" s="210">
        <v>1</v>
      </c>
    </row>
    <row r="447" spans="1:3" ht="15.75" x14ac:dyDescent="0.25">
      <c r="A447" s="209" t="s">
        <v>3835</v>
      </c>
      <c r="B447" s="210" t="s">
        <v>3836</v>
      </c>
      <c r="C447" s="210">
        <v>1</v>
      </c>
    </row>
    <row r="448" spans="1:3" ht="31.5" x14ac:dyDescent="0.25">
      <c r="A448" s="209" t="s">
        <v>3837</v>
      </c>
      <c r="B448" s="210" t="s">
        <v>3838</v>
      </c>
      <c r="C448" s="210">
        <v>1</v>
      </c>
    </row>
    <row r="449" spans="1:3" ht="31.5" x14ac:dyDescent="0.25">
      <c r="A449" s="209" t="s">
        <v>3839</v>
      </c>
      <c r="B449" s="210" t="s">
        <v>3840</v>
      </c>
      <c r="C449" s="210">
        <v>1</v>
      </c>
    </row>
    <row r="450" spans="1:3" ht="15.75" x14ac:dyDescent="0.25">
      <c r="A450" s="209" t="s">
        <v>3841</v>
      </c>
      <c r="B450" s="210" t="s">
        <v>3842</v>
      </c>
      <c r="C450" s="210">
        <v>1</v>
      </c>
    </row>
    <row r="451" spans="1:3" ht="15.75" x14ac:dyDescent="0.25">
      <c r="A451" s="209" t="s">
        <v>3843</v>
      </c>
      <c r="B451" s="210" t="s">
        <v>3844</v>
      </c>
      <c r="C451" s="210">
        <v>1</v>
      </c>
    </row>
    <row r="452" spans="1:3" ht="15.75" x14ac:dyDescent="0.25">
      <c r="A452" s="209" t="s">
        <v>3641</v>
      </c>
      <c r="B452" s="210" t="s">
        <v>3642</v>
      </c>
      <c r="C452" s="210">
        <v>1</v>
      </c>
    </row>
    <row r="453" spans="1:3" ht="15.75" x14ac:dyDescent="0.25">
      <c r="A453" s="209" t="s">
        <v>3845</v>
      </c>
      <c r="B453" s="210" t="s">
        <v>3846</v>
      </c>
      <c r="C453" s="210">
        <v>1</v>
      </c>
    </row>
    <row r="454" spans="1:3" ht="15.75" x14ac:dyDescent="0.25">
      <c r="A454" s="209" t="s">
        <v>3847</v>
      </c>
      <c r="B454" s="210" t="s">
        <v>3848</v>
      </c>
      <c r="C454" s="210">
        <v>1</v>
      </c>
    </row>
    <row r="455" spans="1:3" ht="15.75" x14ac:dyDescent="0.25">
      <c r="A455" s="209" t="s">
        <v>3849</v>
      </c>
      <c r="B455" s="210" t="s">
        <v>3850</v>
      </c>
      <c r="C455" s="210">
        <v>1</v>
      </c>
    </row>
    <row r="456" spans="1:3" ht="15.75" x14ac:dyDescent="0.25">
      <c r="A456" s="209" t="s">
        <v>3851</v>
      </c>
      <c r="B456" s="210" t="s">
        <v>3852</v>
      </c>
      <c r="C456" s="210">
        <v>1</v>
      </c>
    </row>
    <row r="457" spans="1:3" ht="15.75" x14ac:dyDescent="0.25">
      <c r="A457" s="209" t="s">
        <v>3853</v>
      </c>
      <c r="B457" s="210" t="s">
        <v>3854</v>
      </c>
      <c r="C457" s="210">
        <v>1</v>
      </c>
    </row>
    <row r="458" spans="1:3" ht="15.75" x14ac:dyDescent="0.25">
      <c r="A458" s="209" t="s">
        <v>3855</v>
      </c>
      <c r="B458" s="210" t="s">
        <v>3856</v>
      </c>
      <c r="C458" s="210">
        <v>1</v>
      </c>
    </row>
    <row r="459" spans="1:3" ht="15.75" x14ac:dyDescent="0.25">
      <c r="A459" s="209" t="s">
        <v>3857</v>
      </c>
      <c r="B459" s="210" t="s">
        <v>3858</v>
      </c>
      <c r="C459" s="210">
        <v>1</v>
      </c>
    </row>
    <row r="460" spans="1:3" ht="12.75" customHeight="1" x14ac:dyDescent="0.25">
      <c r="A460" s="209" t="s">
        <v>3859</v>
      </c>
      <c r="B460" s="210" t="s">
        <v>3860</v>
      </c>
      <c r="C460" s="210">
        <v>1</v>
      </c>
    </row>
    <row r="461" spans="1:3" ht="12.75" customHeight="1" x14ac:dyDescent="0.25">
      <c r="A461" s="209" t="s">
        <v>3861</v>
      </c>
      <c r="B461" s="210" t="s">
        <v>3862</v>
      </c>
      <c r="C461" s="210">
        <v>1</v>
      </c>
    </row>
    <row r="462" spans="1:3" ht="12.75" customHeight="1" x14ac:dyDescent="0.25">
      <c r="A462" s="209" t="s">
        <v>3863</v>
      </c>
      <c r="B462" s="210" t="s">
        <v>3864</v>
      </c>
      <c r="C462" s="210">
        <v>1</v>
      </c>
    </row>
    <row r="463" spans="1:3" ht="12.75" customHeight="1" x14ac:dyDescent="0.25">
      <c r="A463" s="209" t="s">
        <v>3643</v>
      </c>
      <c r="B463" s="210" t="s">
        <v>3644</v>
      </c>
      <c r="C463" s="210">
        <v>1</v>
      </c>
    </row>
    <row r="464" spans="1:3" ht="12.75" customHeight="1" x14ac:dyDescent="0.25">
      <c r="A464" s="209" t="s">
        <v>3865</v>
      </c>
      <c r="B464" s="210" t="s">
        <v>3866</v>
      </c>
      <c r="C464" s="210">
        <v>1</v>
      </c>
    </row>
    <row r="465" spans="1:3" ht="12.75" customHeight="1" x14ac:dyDescent="0.25">
      <c r="A465" s="209" t="s">
        <v>3895</v>
      </c>
      <c r="B465" s="210" t="s">
        <v>3896</v>
      </c>
      <c r="C465" s="210">
        <v>1</v>
      </c>
    </row>
    <row r="466" spans="1:3" ht="12.75" customHeight="1" x14ac:dyDescent="0.25">
      <c r="A466" s="209" t="s">
        <v>3897</v>
      </c>
      <c r="B466" s="210" t="s">
        <v>3898</v>
      </c>
      <c r="C466" s="210">
        <v>1</v>
      </c>
    </row>
    <row r="467" spans="1:3" ht="12.75" customHeight="1" x14ac:dyDescent="0.25">
      <c r="A467" s="209" t="s">
        <v>3899</v>
      </c>
      <c r="B467" s="210" t="s">
        <v>3900</v>
      </c>
      <c r="C467" s="210">
        <v>1</v>
      </c>
    </row>
    <row r="468" spans="1:3" ht="12.75" customHeight="1" x14ac:dyDescent="0.25">
      <c r="A468" s="209" t="s">
        <v>3901</v>
      </c>
      <c r="B468" s="210" t="s">
        <v>3902</v>
      </c>
      <c r="C468" s="210">
        <v>1</v>
      </c>
    </row>
    <row r="469" spans="1:3" ht="12.75" customHeight="1" x14ac:dyDescent="0.25">
      <c r="A469" s="209" t="s">
        <v>3903</v>
      </c>
      <c r="B469" s="210" t="s">
        <v>3904</v>
      </c>
      <c r="C469" s="210">
        <v>1</v>
      </c>
    </row>
    <row r="470" spans="1:3" ht="12.75" customHeight="1" x14ac:dyDescent="0.25">
      <c r="A470" s="209" t="s">
        <v>3905</v>
      </c>
      <c r="B470" s="210" t="s">
        <v>3906</v>
      </c>
      <c r="C470" s="210">
        <v>1</v>
      </c>
    </row>
    <row r="471" spans="1:3" ht="12.75" customHeight="1" x14ac:dyDescent="0.25">
      <c r="A471" s="209" t="s">
        <v>3645</v>
      </c>
      <c r="B471" s="210" t="s">
        <v>3646</v>
      </c>
      <c r="C471" s="210">
        <v>1</v>
      </c>
    </row>
    <row r="472" spans="1:3" ht="12.75" customHeight="1" x14ac:dyDescent="0.25">
      <c r="A472" s="209" t="s">
        <v>3647</v>
      </c>
      <c r="B472" s="210" t="s">
        <v>3648</v>
      </c>
      <c r="C472" s="210">
        <v>1</v>
      </c>
    </row>
    <row r="473" spans="1:3" ht="12.75" customHeight="1" x14ac:dyDescent="0.25">
      <c r="A473" s="209" t="s">
        <v>3649</v>
      </c>
      <c r="B473" s="210" t="s">
        <v>3650</v>
      </c>
      <c r="C473" s="210">
        <v>1</v>
      </c>
    </row>
    <row r="474" spans="1:3" ht="12.75" customHeight="1" x14ac:dyDescent="0.25">
      <c r="A474" s="209" t="s">
        <v>3651</v>
      </c>
      <c r="B474" s="210" t="s">
        <v>3652</v>
      </c>
      <c r="C474" s="210">
        <v>1</v>
      </c>
    </row>
    <row r="475" spans="1:3" ht="12.75" customHeight="1" x14ac:dyDescent="0.25">
      <c r="A475" s="209" t="s">
        <v>3653</v>
      </c>
      <c r="B475" s="210" t="s">
        <v>3654</v>
      </c>
      <c r="C475" s="210">
        <v>1</v>
      </c>
    </row>
    <row r="476" spans="1:3" ht="12.75" customHeight="1" x14ac:dyDescent="0.25">
      <c r="A476" s="209" t="s">
        <v>3655</v>
      </c>
      <c r="B476" s="210" t="s">
        <v>3656</v>
      </c>
      <c r="C476" s="210">
        <v>1</v>
      </c>
    </row>
    <row r="477" spans="1:3" ht="12.75" customHeight="1" x14ac:dyDescent="0.25">
      <c r="A477" s="209" t="s">
        <v>3657</v>
      </c>
      <c r="B477" s="210" t="s">
        <v>3658</v>
      </c>
      <c r="C477" s="210">
        <v>1</v>
      </c>
    </row>
    <row r="478" spans="1:3" ht="12.75" customHeight="1" x14ac:dyDescent="0.25">
      <c r="A478" s="209" t="s">
        <v>3659</v>
      </c>
      <c r="B478" s="210" t="s">
        <v>3660</v>
      </c>
      <c r="C478" s="210">
        <v>1</v>
      </c>
    </row>
    <row r="479" spans="1:3" ht="12.75" customHeight="1" x14ac:dyDescent="0.25">
      <c r="A479" s="209" t="s">
        <v>3661</v>
      </c>
      <c r="B479" s="210" t="s">
        <v>3662</v>
      </c>
      <c r="C479" s="210">
        <v>1</v>
      </c>
    </row>
    <row r="480" spans="1:3" ht="12.75" customHeight="1" x14ac:dyDescent="0.25">
      <c r="A480" s="209" t="s">
        <v>3663</v>
      </c>
      <c r="B480" s="210" t="s">
        <v>3664</v>
      </c>
      <c r="C480" s="210">
        <v>1</v>
      </c>
    </row>
    <row r="481" spans="1:3" ht="12.75" customHeight="1" x14ac:dyDescent="0.25">
      <c r="A481" s="209" t="s">
        <v>3665</v>
      </c>
      <c r="B481" s="210" t="s">
        <v>3666</v>
      </c>
      <c r="C481" s="210">
        <v>1</v>
      </c>
    </row>
    <row r="482" spans="1:3" ht="12.75" customHeight="1" x14ac:dyDescent="0.25">
      <c r="A482" s="209" t="s">
        <v>3667</v>
      </c>
      <c r="B482" s="210" t="s">
        <v>3668</v>
      </c>
      <c r="C482" s="210">
        <v>1</v>
      </c>
    </row>
    <row r="483" spans="1:3" ht="12.75" customHeight="1" x14ac:dyDescent="0.25">
      <c r="A483" s="209" t="s">
        <v>3669</v>
      </c>
      <c r="B483" s="210" t="s">
        <v>3670</v>
      </c>
      <c r="C483" s="210">
        <v>1</v>
      </c>
    </row>
    <row r="484" spans="1:3" ht="12.75" customHeight="1" x14ac:dyDescent="0.25">
      <c r="A484" s="209" t="s">
        <v>3671</v>
      </c>
      <c r="B484" s="210" t="s">
        <v>3672</v>
      </c>
      <c r="C484" s="210">
        <v>1</v>
      </c>
    </row>
    <row r="485" spans="1:3" ht="12.75" customHeight="1" x14ac:dyDescent="0.25">
      <c r="A485" s="209" t="s">
        <v>3673</v>
      </c>
      <c r="B485" s="210" t="s">
        <v>3674</v>
      </c>
      <c r="C485" s="210">
        <v>1</v>
      </c>
    </row>
    <row r="486" spans="1:3" ht="12.75" customHeight="1" x14ac:dyDescent="0.25">
      <c r="A486" s="209" t="s">
        <v>3675</v>
      </c>
      <c r="B486" s="210" t="s">
        <v>3676</v>
      </c>
      <c r="C486" s="210">
        <v>1</v>
      </c>
    </row>
    <row r="487" spans="1:3" ht="12.75" customHeight="1" x14ac:dyDescent="0.25">
      <c r="A487" s="209" t="s">
        <v>3677</v>
      </c>
      <c r="B487" s="210" t="s">
        <v>3678</v>
      </c>
      <c r="C487" s="210">
        <v>1</v>
      </c>
    </row>
    <row r="488" spans="1:3" ht="12.75" customHeight="1" x14ac:dyDescent="0.25">
      <c r="A488" s="209" t="s">
        <v>3679</v>
      </c>
      <c r="B488" s="210" t="s">
        <v>3680</v>
      </c>
      <c r="C488" s="210">
        <v>1</v>
      </c>
    </row>
    <row r="489" spans="1:3" ht="12.75" customHeight="1" x14ac:dyDescent="0.25">
      <c r="A489" s="209" t="s">
        <v>3681</v>
      </c>
      <c r="B489" s="210" t="s">
        <v>3682</v>
      </c>
      <c r="C489" s="210">
        <v>1</v>
      </c>
    </row>
    <row r="490" spans="1:3" ht="15.75" x14ac:dyDescent="0.25">
      <c r="A490" s="209" t="s">
        <v>3683</v>
      </c>
      <c r="B490" s="210" t="s">
        <v>3684</v>
      </c>
      <c r="C490" s="210">
        <v>1</v>
      </c>
    </row>
    <row r="491" spans="1:3" ht="15.75" x14ac:dyDescent="0.25">
      <c r="A491" s="209" t="s">
        <v>3685</v>
      </c>
      <c r="B491" s="210" t="s">
        <v>3686</v>
      </c>
      <c r="C491" s="210">
        <v>1</v>
      </c>
    </row>
    <row r="492" spans="1:3" ht="15.75" x14ac:dyDescent="0.25">
      <c r="A492" s="209" t="s">
        <v>3687</v>
      </c>
      <c r="B492" s="210" t="s">
        <v>3688</v>
      </c>
      <c r="C492" s="210">
        <v>1</v>
      </c>
    </row>
    <row r="493" spans="1:3" ht="15.75" x14ac:dyDescent="0.25">
      <c r="A493" s="209" t="s">
        <v>3689</v>
      </c>
      <c r="B493" s="210" t="s">
        <v>3690</v>
      </c>
      <c r="C493" s="210">
        <v>1</v>
      </c>
    </row>
    <row r="494" spans="1:3" ht="15.75" x14ac:dyDescent="0.25">
      <c r="A494" s="209" t="s">
        <v>3691</v>
      </c>
      <c r="B494" s="210" t="s">
        <v>3692</v>
      </c>
      <c r="C494" s="210">
        <v>1</v>
      </c>
    </row>
    <row r="495" spans="1:3" ht="15.75" x14ac:dyDescent="0.25">
      <c r="A495" s="209" t="s">
        <v>3693</v>
      </c>
      <c r="B495" s="210" t="s">
        <v>3694</v>
      </c>
      <c r="C495" s="210">
        <v>1</v>
      </c>
    </row>
    <row r="496" spans="1:3" ht="15.75" x14ac:dyDescent="0.25">
      <c r="A496" s="209" t="s">
        <v>3695</v>
      </c>
      <c r="B496" s="210" t="s">
        <v>3696</v>
      </c>
      <c r="C496" s="210">
        <v>1</v>
      </c>
    </row>
    <row r="497" spans="1:3" ht="15.75" x14ac:dyDescent="0.25">
      <c r="A497" s="209" t="s">
        <v>3697</v>
      </c>
      <c r="B497" s="210" t="s">
        <v>3698</v>
      </c>
      <c r="C497" s="210">
        <v>1</v>
      </c>
    </row>
    <row r="498" spans="1:3" ht="15.75" x14ac:dyDescent="0.25">
      <c r="A498" s="209" t="s">
        <v>3699</v>
      </c>
      <c r="B498" s="210" t="s">
        <v>3700</v>
      </c>
      <c r="C498" s="210">
        <v>1</v>
      </c>
    </row>
    <row r="499" spans="1:3" ht="15.75" x14ac:dyDescent="0.25">
      <c r="A499" s="209" t="s">
        <v>3701</v>
      </c>
      <c r="B499" s="210" t="s">
        <v>3702</v>
      </c>
      <c r="C499" s="210">
        <v>1</v>
      </c>
    </row>
    <row r="500" spans="1:3" ht="15.75" x14ac:dyDescent="0.25">
      <c r="A500" s="209" t="s">
        <v>3703</v>
      </c>
      <c r="B500" s="210" t="s">
        <v>3704</v>
      </c>
      <c r="C500" s="210">
        <v>1</v>
      </c>
    </row>
    <row r="501" spans="1:3" ht="15.75" x14ac:dyDescent="0.25">
      <c r="A501" s="209" t="s">
        <v>3705</v>
      </c>
      <c r="B501" s="210" t="s">
        <v>3706</v>
      </c>
      <c r="C501" s="210">
        <v>1</v>
      </c>
    </row>
    <row r="502" spans="1:3" ht="15.75" x14ac:dyDescent="0.25">
      <c r="A502" s="209" t="s">
        <v>3707</v>
      </c>
      <c r="B502" s="210" t="s">
        <v>3708</v>
      </c>
      <c r="C502" s="210">
        <v>1</v>
      </c>
    </row>
    <row r="503" spans="1:3" ht="15.75" x14ac:dyDescent="0.25">
      <c r="A503" s="209" t="s">
        <v>3709</v>
      </c>
      <c r="B503" s="210" t="s">
        <v>3710</v>
      </c>
      <c r="C503" s="210">
        <v>1</v>
      </c>
    </row>
    <row r="504" spans="1:3" ht="15.75" x14ac:dyDescent="0.25">
      <c r="A504" s="209" t="s">
        <v>3711</v>
      </c>
      <c r="B504" s="210" t="s">
        <v>3712</v>
      </c>
      <c r="C504" s="210">
        <v>1</v>
      </c>
    </row>
    <row r="505" spans="1:3" ht="15.75" x14ac:dyDescent="0.25">
      <c r="A505" s="209" t="s">
        <v>3713</v>
      </c>
      <c r="B505" s="210" t="s">
        <v>3714</v>
      </c>
      <c r="C505" s="210">
        <v>1</v>
      </c>
    </row>
    <row r="506" spans="1:3" ht="15.75" x14ac:dyDescent="0.25">
      <c r="A506" s="209" t="s">
        <v>3715</v>
      </c>
      <c r="B506" s="210" t="s">
        <v>3716</v>
      </c>
      <c r="C506" s="210">
        <v>1</v>
      </c>
    </row>
    <row r="507" spans="1:3" ht="15.75" x14ac:dyDescent="0.25">
      <c r="A507" s="209" t="s">
        <v>3717</v>
      </c>
      <c r="B507" s="210" t="s">
        <v>3718</v>
      </c>
      <c r="C507" s="210">
        <v>1</v>
      </c>
    </row>
    <row r="508" spans="1:3" ht="15.75" x14ac:dyDescent="0.25">
      <c r="A508" s="209" t="s">
        <v>3719</v>
      </c>
      <c r="B508" s="210" t="s">
        <v>3720</v>
      </c>
      <c r="C508" s="210">
        <v>5</v>
      </c>
    </row>
    <row r="509" spans="1:3" ht="15.75" x14ac:dyDescent="0.25">
      <c r="A509" s="209" t="s">
        <v>3721</v>
      </c>
      <c r="B509" s="210" t="s">
        <v>3722</v>
      </c>
      <c r="C509" s="210">
        <v>4</v>
      </c>
    </row>
    <row r="510" spans="1:3" ht="15.75" x14ac:dyDescent="0.25">
      <c r="A510" s="209" t="s">
        <v>3723</v>
      </c>
      <c r="B510" s="210" t="s">
        <v>3724</v>
      </c>
      <c r="C510" s="210">
        <v>1</v>
      </c>
    </row>
    <row r="511" spans="1:3" ht="15.75" x14ac:dyDescent="0.25">
      <c r="A511" s="209" t="s">
        <v>3725</v>
      </c>
      <c r="B511" s="210" t="s">
        <v>3726</v>
      </c>
      <c r="C511" s="210">
        <v>1</v>
      </c>
    </row>
    <row r="512" spans="1:3" ht="15.75" x14ac:dyDescent="0.25">
      <c r="A512" s="209" t="s">
        <v>3727</v>
      </c>
      <c r="B512" s="210" t="s">
        <v>3728</v>
      </c>
      <c r="C512" s="210">
        <v>1</v>
      </c>
    </row>
    <row r="513" spans="1:3" ht="15.75" x14ac:dyDescent="0.25">
      <c r="A513" s="209" t="s">
        <v>3729</v>
      </c>
      <c r="B513" s="210" t="s">
        <v>3730</v>
      </c>
      <c r="C513" s="210">
        <v>1</v>
      </c>
    </row>
    <row r="514" spans="1:3" ht="15.75" x14ac:dyDescent="0.25">
      <c r="A514" s="209" t="s">
        <v>3731</v>
      </c>
      <c r="B514" s="210" t="s">
        <v>3732</v>
      </c>
      <c r="C514" s="210">
        <v>1</v>
      </c>
    </row>
    <row r="515" spans="1:3" ht="15.75" x14ac:dyDescent="0.25">
      <c r="A515" s="209" t="s">
        <v>3733</v>
      </c>
      <c r="B515" s="210" t="s">
        <v>3734</v>
      </c>
      <c r="C515" s="210">
        <v>1</v>
      </c>
    </row>
    <row r="516" spans="1:3" ht="31.5" x14ac:dyDescent="0.25">
      <c r="A516" s="209" t="s">
        <v>3735</v>
      </c>
      <c r="B516" s="210" t="s">
        <v>3736</v>
      </c>
      <c r="C516" s="210">
        <v>1</v>
      </c>
    </row>
    <row r="517" spans="1:3" ht="31.5" x14ac:dyDescent="0.25">
      <c r="A517" s="209" t="s">
        <v>3737</v>
      </c>
      <c r="B517" s="210" t="s">
        <v>3738</v>
      </c>
      <c r="C517" s="210">
        <v>1</v>
      </c>
    </row>
    <row r="518" spans="1:3" ht="15.75" x14ac:dyDescent="0.25">
      <c r="A518" s="209" t="s">
        <v>3799</v>
      </c>
      <c r="B518" s="210" t="s">
        <v>3800</v>
      </c>
      <c r="C518" s="210">
        <v>1</v>
      </c>
    </row>
    <row r="519" spans="1:3" ht="15.75" x14ac:dyDescent="0.25">
      <c r="A519" s="209" t="s">
        <v>3739</v>
      </c>
      <c r="B519" s="210" t="s">
        <v>3740</v>
      </c>
      <c r="C519" s="210">
        <v>1</v>
      </c>
    </row>
    <row r="520" spans="1:3" ht="15.75" x14ac:dyDescent="0.25">
      <c r="A520" s="209" t="s">
        <v>3741</v>
      </c>
      <c r="B520" s="210" t="s">
        <v>3742</v>
      </c>
      <c r="C520" s="210">
        <v>1</v>
      </c>
    </row>
    <row r="521" spans="1:3" ht="15.75" x14ac:dyDescent="0.25">
      <c r="A521" s="209" t="s">
        <v>3743</v>
      </c>
      <c r="B521" s="210" t="s">
        <v>3744</v>
      </c>
      <c r="C521" s="210">
        <v>1</v>
      </c>
    </row>
    <row r="522" spans="1:3" ht="15.75" x14ac:dyDescent="0.25">
      <c r="A522" s="209" t="s">
        <v>3745</v>
      </c>
      <c r="B522" s="210" t="s">
        <v>3746</v>
      </c>
      <c r="C522" s="210">
        <v>1</v>
      </c>
    </row>
    <row r="523" spans="1:3" ht="15.75" x14ac:dyDescent="0.25">
      <c r="A523" s="209" t="s">
        <v>3747</v>
      </c>
      <c r="B523" s="210" t="s">
        <v>3748</v>
      </c>
      <c r="C523" s="210">
        <v>1</v>
      </c>
    </row>
    <row r="524" spans="1:3" ht="15.75" x14ac:dyDescent="0.25">
      <c r="A524" s="209" t="s">
        <v>3749</v>
      </c>
      <c r="B524" s="210" t="s">
        <v>3750</v>
      </c>
      <c r="C524" s="210">
        <v>8</v>
      </c>
    </row>
    <row r="525" spans="1:3" ht="15.75" x14ac:dyDescent="0.25">
      <c r="A525" s="209" t="s">
        <v>3751</v>
      </c>
      <c r="B525" s="210" t="s">
        <v>3752</v>
      </c>
      <c r="C525" s="210">
        <v>1</v>
      </c>
    </row>
    <row r="526" spans="1:3" ht="15.75" x14ac:dyDescent="0.25">
      <c r="A526" s="209" t="s">
        <v>3753</v>
      </c>
      <c r="B526" s="210" t="s">
        <v>3754</v>
      </c>
      <c r="C526" s="210">
        <v>1</v>
      </c>
    </row>
    <row r="527" spans="1:3" ht="15.75" x14ac:dyDescent="0.25">
      <c r="A527" s="209" t="s">
        <v>3755</v>
      </c>
      <c r="B527" s="210" t="s">
        <v>3756</v>
      </c>
      <c r="C527" s="210">
        <v>1</v>
      </c>
    </row>
    <row r="528" spans="1:3" ht="15.75" x14ac:dyDescent="0.25">
      <c r="A528" s="209" t="s">
        <v>3757</v>
      </c>
      <c r="B528" s="210" t="s">
        <v>3758</v>
      </c>
      <c r="C528" s="210">
        <v>1</v>
      </c>
    </row>
    <row r="529" spans="1:3" ht="15.75" x14ac:dyDescent="0.25">
      <c r="A529" s="209" t="s">
        <v>3801</v>
      </c>
      <c r="B529" s="210" t="s">
        <v>3802</v>
      </c>
      <c r="C529" s="210">
        <v>1</v>
      </c>
    </row>
    <row r="530" spans="1:3" ht="15.75" x14ac:dyDescent="0.25">
      <c r="A530" s="209" t="s">
        <v>3759</v>
      </c>
      <c r="B530" s="210" t="s">
        <v>3760</v>
      </c>
      <c r="C530" s="210">
        <v>1</v>
      </c>
    </row>
    <row r="531" spans="1:3" ht="15.75" x14ac:dyDescent="0.25">
      <c r="A531" s="209" t="s">
        <v>3761</v>
      </c>
      <c r="B531" s="210" t="s">
        <v>3762</v>
      </c>
      <c r="C531" s="210">
        <v>1</v>
      </c>
    </row>
    <row r="532" spans="1:3" ht="15.75" x14ac:dyDescent="0.25">
      <c r="A532" s="209" t="s">
        <v>3763</v>
      </c>
      <c r="B532" s="210" t="s">
        <v>3764</v>
      </c>
      <c r="C532" s="210">
        <v>1</v>
      </c>
    </row>
    <row r="533" spans="1:3" ht="15.75" x14ac:dyDescent="0.25">
      <c r="A533" s="209" t="s">
        <v>3765</v>
      </c>
      <c r="B533" s="210" t="s">
        <v>3766</v>
      </c>
      <c r="C533" s="210">
        <v>1</v>
      </c>
    </row>
    <row r="534" spans="1:3" ht="15.75" x14ac:dyDescent="0.25">
      <c r="A534" s="209" t="s">
        <v>3767</v>
      </c>
      <c r="B534" s="210" t="s">
        <v>3768</v>
      </c>
      <c r="C534" s="210">
        <v>1</v>
      </c>
    </row>
    <row r="535" spans="1:3" ht="15.75" x14ac:dyDescent="0.25">
      <c r="A535" s="209" t="s">
        <v>3769</v>
      </c>
      <c r="B535" s="210" t="s">
        <v>3770</v>
      </c>
      <c r="C535" s="210">
        <v>1</v>
      </c>
    </row>
    <row r="536" spans="1:3" ht="15.75" x14ac:dyDescent="0.25">
      <c r="A536" s="209" t="s">
        <v>3771</v>
      </c>
      <c r="B536" s="210" t="s">
        <v>3772</v>
      </c>
      <c r="C536" s="210">
        <v>1</v>
      </c>
    </row>
    <row r="537" spans="1:3" ht="15.75" x14ac:dyDescent="0.25">
      <c r="A537" s="209" t="s">
        <v>3773</v>
      </c>
      <c r="B537" s="210" t="s">
        <v>3774</v>
      </c>
      <c r="C537" s="210">
        <v>1</v>
      </c>
    </row>
    <row r="538" spans="1:3" ht="15.75" x14ac:dyDescent="0.25">
      <c r="A538" s="209" t="s">
        <v>3775</v>
      </c>
      <c r="B538" s="210" t="s">
        <v>3776</v>
      </c>
      <c r="C538" s="210">
        <v>1</v>
      </c>
    </row>
    <row r="539" spans="1:3" ht="15.75" x14ac:dyDescent="0.25">
      <c r="A539" s="209" t="s">
        <v>3777</v>
      </c>
      <c r="B539" s="210" t="s">
        <v>3778</v>
      </c>
      <c r="C539" s="210">
        <v>1</v>
      </c>
    </row>
    <row r="540" spans="1:3" ht="15.75" x14ac:dyDescent="0.25">
      <c r="A540" s="209" t="s">
        <v>3803</v>
      </c>
      <c r="B540" s="210" t="s">
        <v>3804</v>
      </c>
      <c r="C540" s="210">
        <v>1</v>
      </c>
    </row>
    <row r="541" spans="1:3" ht="15.75" x14ac:dyDescent="0.25">
      <c r="A541" s="209" t="s">
        <v>3779</v>
      </c>
      <c r="B541" s="210" t="s">
        <v>3780</v>
      </c>
      <c r="C541" s="210">
        <v>1</v>
      </c>
    </row>
    <row r="542" spans="1:3" ht="15.75" x14ac:dyDescent="0.25">
      <c r="A542" s="209" t="s">
        <v>3781</v>
      </c>
      <c r="B542" s="210" t="s">
        <v>3782</v>
      </c>
      <c r="C542" s="210">
        <v>1</v>
      </c>
    </row>
    <row r="543" spans="1:3" ht="15.75" x14ac:dyDescent="0.25">
      <c r="A543" s="209" t="s">
        <v>3783</v>
      </c>
      <c r="B543" s="210" t="s">
        <v>3784</v>
      </c>
      <c r="C543" s="210">
        <v>1</v>
      </c>
    </row>
    <row r="544" spans="1:3" ht="15.75" x14ac:dyDescent="0.25">
      <c r="A544" s="209" t="s">
        <v>3785</v>
      </c>
      <c r="B544" s="210" t="s">
        <v>3786</v>
      </c>
      <c r="C544" s="210">
        <v>1</v>
      </c>
    </row>
    <row r="545" spans="1:3" ht="15.75" x14ac:dyDescent="0.25">
      <c r="A545" s="209" t="s">
        <v>3787</v>
      </c>
      <c r="B545" s="210" t="s">
        <v>3788</v>
      </c>
      <c r="C545" s="210">
        <v>1</v>
      </c>
    </row>
    <row r="546" spans="1:3" ht="15.75" x14ac:dyDescent="0.25">
      <c r="A546" s="209" t="s">
        <v>3789</v>
      </c>
      <c r="B546" s="210" t="s">
        <v>3790</v>
      </c>
      <c r="C546" s="210">
        <v>1</v>
      </c>
    </row>
    <row r="547" spans="1:3" ht="15.75" x14ac:dyDescent="0.25">
      <c r="A547" s="209" t="s">
        <v>3791</v>
      </c>
      <c r="B547" s="209" t="s">
        <v>3792</v>
      </c>
      <c r="C547" s="209">
        <v>1</v>
      </c>
    </row>
    <row r="548" spans="1:3" ht="15.75" x14ac:dyDescent="0.25">
      <c r="A548" s="209" t="s">
        <v>3793</v>
      </c>
      <c r="B548" s="209" t="s">
        <v>3794</v>
      </c>
      <c r="C548" s="209">
        <v>1</v>
      </c>
    </row>
    <row r="549" spans="1:3" ht="15.75" x14ac:dyDescent="0.25">
      <c r="A549" s="209" t="s">
        <v>3795</v>
      </c>
      <c r="B549" s="209" t="s">
        <v>3796</v>
      </c>
      <c r="C549" s="209">
        <v>1</v>
      </c>
    </row>
    <row r="550" spans="1:3" ht="15.75" x14ac:dyDescent="0.25">
      <c r="A550" s="209" t="s">
        <v>3797</v>
      </c>
      <c r="B550" s="209" t="s">
        <v>3798</v>
      </c>
      <c r="C550" s="209">
        <v>1</v>
      </c>
    </row>
    <row r="551" spans="1:3" ht="15.75" x14ac:dyDescent="0.25">
      <c r="A551" s="209" t="s">
        <v>3805</v>
      </c>
      <c r="B551" s="209" t="s">
        <v>3806</v>
      </c>
      <c r="C551" s="209">
        <v>1</v>
      </c>
    </row>
    <row r="552" spans="1:3" ht="15.75" x14ac:dyDescent="0.25">
      <c r="A552" s="209" t="s">
        <v>3807</v>
      </c>
      <c r="B552" s="209" t="s">
        <v>3808</v>
      </c>
      <c r="C552" s="209">
        <v>1</v>
      </c>
    </row>
    <row r="553" spans="1:3" ht="15.75" x14ac:dyDescent="0.25">
      <c r="A553" s="209" t="s">
        <v>3809</v>
      </c>
      <c r="B553" s="209" t="s">
        <v>3810</v>
      </c>
      <c r="C553" s="209">
        <v>1</v>
      </c>
    </row>
    <row r="554" spans="1:3" ht="15.75" x14ac:dyDescent="0.25">
      <c r="A554" s="209" t="s">
        <v>3811</v>
      </c>
      <c r="B554" s="209" t="s">
        <v>3812</v>
      </c>
      <c r="C554" s="209">
        <v>1</v>
      </c>
    </row>
    <row r="555" spans="1:3" ht="15.75" x14ac:dyDescent="0.25">
      <c r="A555" s="209" t="s">
        <v>3813</v>
      </c>
      <c r="B555" s="209" t="s">
        <v>3814</v>
      </c>
      <c r="C555" s="209">
        <v>1</v>
      </c>
    </row>
    <row r="556" spans="1:3" ht="15.75" x14ac:dyDescent="0.25">
      <c r="A556" s="209" t="s">
        <v>3815</v>
      </c>
      <c r="B556" s="209" t="s">
        <v>3816</v>
      </c>
      <c r="C556" s="209">
        <v>1</v>
      </c>
    </row>
    <row r="557" spans="1:3" ht="15.75" x14ac:dyDescent="0.25">
      <c r="A557" s="209" t="s">
        <v>3817</v>
      </c>
      <c r="B557" s="209" t="s">
        <v>3818</v>
      </c>
      <c r="C557" s="209">
        <v>1</v>
      </c>
    </row>
    <row r="558" spans="1:3" ht="15.75" x14ac:dyDescent="0.25">
      <c r="A558" s="209" t="s">
        <v>3819</v>
      </c>
      <c r="B558" s="209" t="s">
        <v>3820</v>
      </c>
      <c r="C558" s="209">
        <v>1</v>
      </c>
    </row>
    <row r="559" spans="1:3" ht="15.75" x14ac:dyDescent="0.25">
      <c r="A559" s="209" t="s">
        <v>3821</v>
      </c>
      <c r="B559" s="209" t="s">
        <v>3822</v>
      </c>
      <c r="C559" s="209">
        <v>1</v>
      </c>
    </row>
    <row r="560" spans="1:3" ht="15.75" x14ac:dyDescent="0.25">
      <c r="A560" s="209" t="s">
        <v>3823</v>
      </c>
      <c r="B560" s="209" t="s">
        <v>3824</v>
      </c>
      <c r="C560" s="209">
        <v>1</v>
      </c>
    </row>
    <row r="561" spans="1:3" ht="15.75" x14ac:dyDescent="0.25">
      <c r="A561" s="209" t="s">
        <v>3532</v>
      </c>
      <c r="B561" s="209" t="s">
        <v>3533</v>
      </c>
      <c r="C561" s="209">
        <v>4</v>
      </c>
    </row>
    <row r="562" spans="1:3" ht="15.75" x14ac:dyDescent="0.25">
      <c r="A562" s="209" t="s">
        <v>3534</v>
      </c>
      <c r="B562" s="209" t="s">
        <v>1718</v>
      </c>
      <c r="C562" s="209">
        <v>2</v>
      </c>
    </row>
    <row r="563" spans="1:3" ht="15.75" x14ac:dyDescent="0.25">
      <c r="A563" s="209" t="s">
        <v>3535</v>
      </c>
      <c r="B563" s="209" t="s">
        <v>3536</v>
      </c>
      <c r="C563" s="209">
        <v>4</v>
      </c>
    </row>
    <row r="564" spans="1:3" ht="15.75" x14ac:dyDescent="0.25">
      <c r="A564" s="209" t="s">
        <v>3537</v>
      </c>
      <c r="B564" s="209" t="s">
        <v>3538</v>
      </c>
      <c r="C564" s="209">
        <v>1</v>
      </c>
    </row>
    <row r="565" spans="1:3" ht="15.75" x14ac:dyDescent="0.25">
      <c r="A565" s="209" t="s">
        <v>3539</v>
      </c>
      <c r="B565" s="209" t="s">
        <v>3540</v>
      </c>
      <c r="C565" s="209">
        <v>4</v>
      </c>
    </row>
    <row r="566" spans="1:3" ht="15.75" x14ac:dyDescent="0.25">
      <c r="A566" s="209" t="s">
        <v>3541</v>
      </c>
      <c r="B566" s="209" t="s">
        <v>3542</v>
      </c>
      <c r="C566" s="209">
        <v>3</v>
      </c>
    </row>
    <row r="567" spans="1:3" ht="15.75" x14ac:dyDescent="0.25">
      <c r="A567" s="209" t="s">
        <v>3543</v>
      </c>
      <c r="B567" s="209" t="s">
        <v>3544</v>
      </c>
      <c r="C567" s="209">
        <v>5</v>
      </c>
    </row>
  </sheetData>
  <autoFilter ref="A1:C567" xr:uid="{00000000-0001-0000-0A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65"/>
  <sheetViews>
    <sheetView tabSelected="1" zoomScale="90" zoomScaleNormal="90" workbookViewId="0">
      <selection activeCell="A2" sqref="A2"/>
    </sheetView>
  </sheetViews>
  <sheetFormatPr defaultColWidth="0" defaultRowHeight="12.75" customHeight="1" zeroHeight="1" x14ac:dyDescent="0.25"/>
  <cols>
    <col min="1" max="1" width="20.7109375" style="26" customWidth="1"/>
    <col min="2" max="2" width="12.42578125" style="26" customWidth="1"/>
    <col min="3" max="3" width="11.7109375" style="26" customWidth="1"/>
    <col min="4" max="4" width="12.28515625" style="26" customWidth="1"/>
    <col min="5" max="5" width="11.28515625" style="26" customWidth="1"/>
    <col min="6" max="6" width="13" style="26" customWidth="1"/>
    <col min="7" max="7" width="11.28515625" style="26" customWidth="1"/>
    <col min="8" max="9" width="14.28515625" style="26" hidden="1" customWidth="1"/>
    <col min="10" max="12" width="9.28515625" style="26" customWidth="1"/>
    <col min="13" max="15" width="10.28515625" style="26" customWidth="1"/>
    <col min="16" max="16" width="9.28515625" style="26" customWidth="1"/>
    <col min="17" max="17" width="3.28515625" style="26" customWidth="1"/>
    <col min="18" max="16384" width="9.28515625" style="26" hidden="1"/>
  </cols>
  <sheetData>
    <row r="1" spans="1:16" ht="15" x14ac:dyDescent="0.25">
      <c r="A1" s="138" t="s">
        <v>36</v>
      </c>
      <c r="B1" s="139"/>
      <c r="C1" s="139"/>
      <c r="D1" s="139"/>
      <c r="E1" s="139"/>
      <c r="F1" s="139"/>
      <c r="G1" s="139"/>
      <c r="H1" s="139"/>
      <c r="I1" s="139"/>
      <c r="J1" s="139"/>
      <c r="K1" s="139"/>
      <c r="L1" s="139"/>
      <c r="M1" s="139"/>
      <c r="N1" s="139"/>
      <c r="O1" s="139"/>
      <c r="P1" s="140"/>
    </row>
    <row r="2" spans="1:16" ht="18" customHeight="1" x14ac:dyDescent="0.25">
      <c r="A2" s="141" t="s">
        <v>37</v>
      </c>
      <c r="B2" s="142"/>
      <c r="C2" s="142"/>
      <c r="D2" s="142"/>
      <c r="E2" s="142"/>
      <c r="F2" s="142"/>
      <c r="G2" s="142"/>
      <c r="H2" s="142"/>
      <c r="I2" s="142"/>
      <c r="J2" s="142"/>
      <c r="K2" s="142"/>
      <c r="L2" s="142"/>
      <c r="M2" s="142"/>
      <c r="N2" s="142"/>
      <c r="O2" s="142"/>
      <c r="P2" s="143"/>
    </row>
    <row r="3" spans="1:16" ht="12.75" customHeight="1" x14ac:dyDescent="0.25">
      <c r="A3" s="73" t="s">
        <v>38</v>
      </c>
      <c r="B3" s="27"/>
      <c r="C3" s="27"/>
      <c r="D3" s="27"/>
      <c r="E3" s="27"/>
      <c r="F3" s="27"/>
      <c r="G3" s="27"/>
      <c r="H3" s="27"/>
      <c r="I3" s="27"/>
      <c r="J3" s="27"/>
      <c r="K3" s="27"/>
      <c r="L3" s="27"/>
      <c r="M3" s="27"/>
      <c r="N3" s="27"/>
      <c r="O3" s="27"/>
      <c r="P3" s="89"/>
    </row>
    <row r="4" spans="1:16" ht="15" x14ac:dyDescent="0.25">
      <c r="A4" s="73"/>
      <c r="B4" s="27"/>
      <c r="C4" s="27"/>
      <c r="D4" s="27"/>
      <c r="E4" s="27"/>
      <c r="F4" s="27"/>
      <c r="G4" s="27"/>
      <c r="H4" s="27"/>
      <c r="I4" s="27"/>
      <c r="J4" s="27"/>
      <c r="K4" s="27"/>
      <c r="L4" s="27"/>
      <c r="M4" s="27"/>
      <c r="N4" s="27"/>
      <c r="O4" s="27"/>
      <c r="P4" s="89"/>
    </row>
    <row r="5" spans="1:16" ht="15" x14ac:dyDescent="0.25">
      <c r="A5" s="73" t="s">
        <v>39</v>
      </c>
      <c r="B5" s="27"/>
      <c r="C5" s="27"/>
      <c r="D5" s="27"/>
      <c r="E5" s="27"/>
      <c r="F5" s="27"/>
      <c r="G5" s="27"/>
      <c r="H5" s="27"/>
      <c r="I5" s="27"/>
      <c r="J5" s="27"/>
      <c r="K5" s="27"/>
      <c r="L5" s="27"/>
      <c r="M5" s="27"/>
      <c r="N5" s="27"/>
      <c r="O5" s="27"/>
      <c r="P5" s="89"/>
    </row>
    <row r="6" spans="1:16" ht="15" x14ac:dyDescent="0.25">
      <c r="A6" s="73" t="s">
        <v>40</v>
      </c>
      <c r="B6" s="27"/>
      <c r="C6" s="27"/>
      <c r="D6" s="27"/>
      <c r="E6" s="27"/>
      <c r="F6" s="27"/>
      <c r="G6" s="27"/>
      <c r="H6" s="27"/>
      <c r="I6" s="27"/>
      <c r="J6" s="27"/>
      <c r="K6" s="27"/>
      <c r="L6" s="27"/>
      <c r="M6" s="27"/>
      <c r="N6" s="27"/>
      <c r="O6" s="27"/>
      <c r="P6" s="89"/>
    </row>
    <row r="7" spans="1:16" ht="20.85" customHeight="1" x14ac:dyDescent="0.25">
      <c r="A7" s="74"/>
      <c r="B7" s="75"/>
      <c r="C7" s="75"/>
      <c r="D7" s="75"/>
      <c r="E7" s="75"/>
      <c r="F7" s="75"/>
      <c r="G7" s="75"/>
      <c r="H7" s="75"/>
      <c r="I7" s="75"/>
      <c r="J7" s="75"/>
      <c r="K7" s="75"/>
      <c r="L7" s="75"/>
      <c r="M7" s="75"/>
      <c r="N7" s="75"/>
      <c r="O7" s="75"/>
      <c r="P7" s="82"/>
    </row>
    <row r="8" spans="1:16" ht="12.75" customHeight="1" x14ac:dyDescent="0.25">
      <c r="A8" s="144"/>
      <c r="B8" s="145"/>
      <c r="C8" s="145"/>
      <c r="D8" s="145"/>
      <c r="E8" s="145"/>
      <c r="F8" s="145"/>
      <c r="G8" s="145"/>
      <c r="H8" s="145"/>
      <c r="I8" s="145"/>
      <c r="J8" s="145"/>
      <c r="K8" s="145"/>
      <c r="L8" s="145"/>
      <c r="M8" s="145"/>
      <c r="N8" s="145"/>
      <c r="O8" s="145"/>
      <c r="P8" s="143"/>
    </row>
    <row r="9" spans="1:16" ht="15" x14ac:dyDescent="0.25">
      <c r="A9" s="34"/>
      <c r="B9" s="146" t="s">
        <v>41</v>
      </c>
      <c r="C9" s="147"/>
      <c r="D9" s="147"/>
      <c r="E9" s="147"/>
      <c r="F9" s="147"/>
      <c r="G9" s="148"/>
      <c r="P9" s="89"/>
    </row>
    <row r="10" spans="1:16" ht="12.75" customHeight="1" x14ac:dyDescent="0.25">
      <c r="A10" s="34"/>
      <c r="B10" s="35" t="s">
        <v>42</v>
      </c>
      <c r="C10" s="36"/>
      <c r="D10" s="36"/>
      <c r="E10" s="36"/>
      <c r="F10" s="36"/>
      <c r="G10" s="37"/>
      <c r="P10" s="89"/>
    </row>
    <row r="11" spans="1:16" ht="15" x14ac:dyDescent="0.25">
      <c r="A11" s="327"/>
      <c r="B11" s="93" t="s">
        <v>43</v>
      </c>
      <c r="C11" s="38"/>
      <c r="D11" s="92"/>
      <c r="E11" s="92"/>
      <c r="F11" s="92"/>
      <c r="G11" s="39"/>
      <c r="K11" s="149" t="s">
        <v>44</v>
      </c>
      <c r="L11" s="150"/>
      <c r="M11" s="150"/>
      <c r="N11" s="150"/>
      <c r="O11" s="151"/>
      <c r="P11" s="89"/>
    </row>
    <row r="12" spans="1:16" ht="36" x14ac:dyDescent="0.25">
      <c r="A12" s="327"/>
      <c r="B12" s="40" t="s">
        <v>45</v>
      </c>
      <c r="C12" s="152" t="s">
        <v>46</v>
      </c>
      <c r="D12" s="152" t="s">
        <v>47</v>
      </c>
      <c r="E12" s="152" t="s">
        <v>48</v>
      </c>
      <c r="F12" s="152" t="s">
        <v>49</v>
      </c>
      <c r="G12" s="153" t="s">
        <v>50</v>
      </c>
      <c r="K12" s="154" t="s">
        <v>51</v>
      </c>
      <c r="L12" s="155"/>
      <c r="M12" s="156" t="s">
        <v>52</v>
      </c>
      <c r="N12" s="156" t="s">
        <v>53</v>
      </c>
      <c r="O12" s="157" t="s">
        <v>54</v>
      </c>
      <c r="P12" s="89"/>
    </row>
    <row r="13" spans="1:16" ht="15" x14ac:dyDescent="0.25">
      <c r="A13" s="29"/>
      <c r="B13" s="83">
        <f>COUNTIF('Gen Test Cases'!I3:I22,"Pass")+COUNTIF(Kubernetes!J3:J117,"Pass")</f>
        <v>0</v>
      </c>
      <c r="C13" s="83">
        <f>COUNTIF('Gen Test Cases'!I3:I22,"Fail")+COUNTIF(Kubernetes!J3:J117,"Fail")</f>
        <v>0</v>
      </c>
      <c r="D13" s="83">
        <f>COUNTIF('Gen Test Cases'!I3:I22,"info")+COUNTIF(Kubernetes!J3:J117,"info")</f>
        <v>0</v>
      </c>
      <c r="E13" s="83">
        <f>COUNTIF('Gen Test Cases'!I3:I22,"N/A")+COUNTIF(Kubernetes!J3:J117,"N/A")</f>
        <v>0</v>
      </c>
      <c r="F13" s="83">
        <f>B13+C13</f>
        <v>0</v>
      </c>
      <c r="G13" s="84">
        <f>D25/100</f>
        <v>0</v>
      </c>
      <c r="K13" s="158" t="s">
        <v>55</v>
      </c>
      <c r="L13" s="159"/>
      <c r="M13" s="160">
        <f>COUNTA('Gen Test Cases'!I3:I22)+COUNTA(Kubernetes!J3:J117)</f>
        <v>0</v>
      </c>
      <c r="N13" s="160">
        <f>O13-M13</f>
        <v>135</v>
      </c>
      <c r="O13" s="161">
        <f>COUNTA('Gen Test Cases'!A3:A22)+COUNTA(Kubernetes!A3:A117)</f>
        <v>135</v>
      </c>
      <c r="P13" s="89"/>
    </row>
    <row r="14" spans="1:16" ht="12.75" customHeight="1" x14ac:dyDescent="0.25">
      <c r="A14" s="29"/>
      <c r="B14" s="41"/>
      <c r="K14" s="30"/>
      <c r="L14" s="30"/>
      <c r="M14" s="30"/>
      <c r="N14" s="30"/>
      <c r="O14" s="30"/>
      <c r="P14" s="89"/>
    </row>
    <row r="15" spans="1:16" ht="12.75" customHeight="1" x14ac:dyDescent="0.25">
      <c r="A15" s="29"/>
      <c r="B15" s="162" t="s">
        <v>56</v>
      </c>
      <c r="C15" s="163"/>
      <c r="D15" s="163"/>
      <c r="E15" s="163"/>
      <c r="F15" s="163"/>
      <c r="G15" s="164"/>
      <c r="K15" s="30"/>
      <c r="L15" s="30"/>
      <c r="M15" s="30"/>
      <c r="N15" s="30"/>
      <c r="O15" s="30"/>
      <c r="P15" s="89"/>
    </row>
    <row r="16" spans="1:16" ht="12.75" customHeight="1" x14ac:dyDescent="0.25">
      <c r="A16" s="28"/>
      <c r="B16" s="42" t="s">
        <v>57</v>
      </c>
      <c r="C16" s="42" t="s">
        <v>58</v>
      </c>
      <c r="D16" s="42" t="s">
        <v>59</v>
      </c>
      <c r="E16" s="42" t="s">
        <v>60</v>
      </c>
      <c r="F16" s="42" t="s">
        <v>48</v>
      </c>
      <c r="G16" s="42" t="s">
        <v>61</v>
      </c>
      <c r="H16" s="43" t="s">
        <v>62</v>
      </c>
      <c r="I16" s="43" t="s">
        <v>63</v>
      </c>
      <c r="K16" s="31"/>
      <c r="L16" s="31"/>
      <c r="M16" s="31"/>
      <c r="N16" s="31"/>
      <c r="O16" s="31"/>
      <c r="P16" s="89"/>
    </row>
    <row r="17" spans="1:16" ht="12.75" customHeight="1" x14ac:dyDescent="0.25">
      <c r="A17" s="28"/>
      <c r="B17" s="87">
        <v>8</v>
      </c>
      <c r="C17" s="88">
        <f>COUNTIF('Gen Test Cases'!R:R,$B17)+COUNTIF(Kubernetes!AB:AB,$B17)</f>
        <v>0</v>
      </c>
      <c r="D17" s="85">
        <f>COUNTIFS('Gen Test Cases'!R:R,B17,'Gen Test Cases'!I:I,$D$16)+COUNTIFS(Kubernetes!AB:AB,B17,Kubernetes!J:J,$D$16)</f>
        <v>0</v>
      </c>
      <c r="E17" s="85">
        <f>COUNTIFS('Gen Test Cases'!R:R,$B17,'Gen Test Cases'!I:I,$E$16)+COUNTIFS(Kubernetes!AB:AB,$B17,Kubernetes!J:J,$E$16)</f>
        <v>0</v>
      </c>
      <c r="F17" s="85">
        <f>COUNTIFS('Gen Test Cases'!R:R,$B17,'Gen Test Cases'!I:I,$F$16)+COUNTIFS(Kubernetes!AB:AB,$B17,Kubernetes!J:J,$F$16)</f>
        <v>0</v>
      </c>
      <c r="G17" s="86">
        <v>1500</v>
      </c>
      <c r="H17" s="26">
        <f>(C17-F17)*(G17)</f>
        <v>0</v>
      </c>
      <c r="I17" s="26">
        <f>D17*G17</f>
        <v>0</v>
      </c>
      <c r="J17" s="90">
        <f>D13+N13</f>
        <v>135</v>
      </c>
      <c r="K17" s="91" t="str">
        <f>"WARNING: THERE IS AT LEAST ONE TEST CASE WITH"</f>
        <v>WARNING: THERE IS AT LEAST ONE TEST CASE WITH</v>
      </c>
      <c r="P17" s="89"/>
    </row>
    <row r="18" spans="1:16" ht="12.75" customHeight="1" x14ac:dyDescent="0.25">
      <c r="A18" s="28"/>
      <c r="B18" s="87">
        <v>7</v>
      </c>
      <c r="C18" s="88">
        <f>COUNTIF('Gen Test Cases'!R:R,$B18)+COUNTIF(Kubernetes!AB:AB,$B18)</f>
        <v>1</v>
      </c>
      <c r="D18" s="85">
        <f>COUNTIFS('Gen Test Cases'!R:R,B18,'Gen Test Cases'!I:I,$D$16)+COUNTIFS(Kubernetes!AB:AB,B18,Kubernetes!J:J,$D$16)</f>
        <v>0</v>
      </c>
      <c r="E18" s="85">
        <f>COUNTIFS('Gen Test Cases'!R:R,$B18,'Gen Test Cases'!I:I,$E$16)+COUNTIFS(Kubernetes!AB:AB,$B18,Kubernetes!J:J,$E$16)</f>
        <v>0</v>
      </c>
      <c r="F18" s="85">
        <f>COUNTIFS('Gen Test Cases'!R:R,$B18,'Gen Test Cases'!I:I,$F$16)+COUNTIFS(Kubernetes!AB:AB,$B18,Kubernetes!J:J,$F$16)</f>
        <v>0</v>
      </c>
      <c r="G18" s="86">
        <v>750</v>
      </c>
      <c r="H18" s="26">
        <f t="shared" ref="H18:H24" si="0">(C18-F18)*(G18)</f>
        <v>750</v>
      </c>
      <c r="I18" s="26">
        <f t="shared" ref="I18:I24" si="1">D18*G18</f>
        <v>0</v>
      </c>
      <c r="K18" s="91" t="str">
        <f>"AN 'INFO' OR BLANK STATUS (SEE ABOVE)"</f>
        <v>AN 'INFO' OR BLANK STATUS (SEE ABOVE)</v>
      </c>
      <c r="P18" s="89"/>
    </row>
    <row r="19" spans="1:16" ht="12.75" customHeight="1" x14ac:dyDescent="0.25">
      <c r="A19" s="28"/>
      <c r="B19" s="87">
        <v>6</v>
      </c>
      <c r="C19" s="88">
        <f>COUNTIF('Gen Test Cases'!R:R,$B19)+COUNTIF(Kubernetes!AB:AB,$B19)</f>
        <v>27</v>
      </c>
      <c r="D19" s="85">
        <f>COUNTIFS('Gen Test Cases'!R:R,B19,'Gen Test Cases'!I:I,$D$16)+COUNTIFS(Kubernetes!AB:AB,B19,Kubernetes!J:J,$D$16)</f>
        <v>0</v>
      </c>
      <c r="E19" s="85">
        <f>COUNTIFS('Gen Test Cases'!R:R,$B19,'Gen Test Cases'!I:I,$E$16)+COUNTIFS(Kubernetes!AB:AB,$B19,Kubernetes!J:J,$E$16)</f>
        <v>0</v>
      </c>
      <c r="F19" s="85">
        <f>COUNTIFS('Gen Test Cases'!R:R,$B19,'Gen Test Cases'!I:I,$F$16)+COUNTIFS(Kubernetes!AB:AB,$B19,Kubernetes!J:J,$F$16)</f>
        <v>0</v>
      </c>
      <c r="G19" s="86">
        <v>100</v>
      </c>
      <c r="H19" s="26">
        <f t="shared" si="0"/>
        <v>2700</v>
      </c>
      <c r="I19" s="26">
        <f t="shared" si="1"/>
        <v>0</v>
      </c>
      <c r="P19" s="89"/>
    </row>
    <row r="20" spans="1:16" ht="12.75" customHeight="1" x14ac:dyDescent="0.25">
      <c r="A20" s="28"/>
      <c r="B20" s="87">
        <v>5</v>
      </c>
      <c r="C20" s="88">
        <f>COUNTIF('Gen Test Cases'!R:R,$B20)+COUNTIF(Kubernetes!AB:AB,$B20)</f>
        <v>81</v>
      </c>
      <c r="D20" s="85">
        <f>COUNTIFS('Gen Test Cases'!R:R,B20,'Gen Test Cases'!I:I,$D$16)+COUNTIFS(Kubernetes!AB:AB,B20,Kubernetes!J:J,$D$16)</f>
        <v>0</v>
      </c>
      <c r="E20" s="85">
        <f>COUNTIFS('Gen Test Cases'!R:R,$B20,'Gen Test Cases'!I:I,$E$16)+COUNTIFS(Kubernetes!AB:AB,$B20,Kubernetes!J:J,$E$16)</f>
        <v>0</v>
      </c>
      <c r="F20" s="85">
        <f>COUNTIFS('Gen Test Cases'!R:R,$B20,'Gen Test Cases'!I:I,$F$16)+COUNTIFS(Kubernetes!AB:AB,$B20,Kubernetes!J:J,$F$16)</f>
        <v>0</v>
      </c>
      <c r="G20" s="86">
        <v>50</v>
      </c>
      <c r="H20" s="26">
        <f t="shared" si="0"/>
        <v>4050</v>
      </c>
      <c r="I20" s="26">
        <f t="shared" si="1"/>
        <v>0</v>
      </c>
      <c r="P20" s="89"/>
    </row>
    <row r="21" spans="1:16" ht="12.75" customHeight="1" x14ac:dyDescent="0.25">
      <c r="A21" s="28"/>
      <c r="B21" s="87">
        <v>4</v>
      </c>
      <c r="C21" s="88">
        <f>COUNTIF('Gen Test Cases'!R:R,$B21)+COUNTIF(Kubernetes!AB:AB,$B21)</f>
        <v>17</v>
      </c>
      <c r="D21" s="85">
        <f>COUNTIFS('Gen Test Cases'!R:R,B21,'Gen Test Cases'!I:I,$D$16)+COUNTIFS(Kubernetes!AB:AB,B21,Kubernetes!J:J,$D$16)</f>
        <v>0</v>
      </c>
      <c r="E21" s="85">
        <f>COUNTIFS('Gen Test Cases'!R:R,$B21,'Gen Test Cases'!I:I,$E$16)+COUNTIFS(Kubernetes!AB:AB,$B21,Kubernetes!J:J,$E$16)</f>
        <v>0</v>
      </c>
      <c r="F21" s="85">
        <f>COUNTIFS('Gen Test Cases'!R:R,$B21,'Gen Test Cases'!I:I,$F$16)+COUNTIFS(Kubernetes!AB:AB,$B21,Kubernetes!J:J,$F$16)</f>
        <v>0</v>
      </c>
      <c r="G21" s="86">
        <v>10</v>
      </c>
      <c r="H21" s="26">
        <f t="shared" si="0"/>
        <v>170</v>
      </c>
      <c r="I21" s="26">
        <f t="shared" si="1"/>
        <v>0</v>
      </c>
      <c r="J21" s="90">
        <v>3</v>
      </c>
      <c r="K21" s="91" t="str">
        <f>"WARNING: THERE IS AT LEAST ONE TEST CASE WITH"</f>
        <v>WARNING: THERE IS AT LEAST ONE TEST CASE WITH</v>
      </c>
      <c r="P21" s="89"/>
    </row>
    <row r="22" spans="1:16" ht="12.75" customHeight="1" x14ac:dyDescent="0.25">
      <c r="A22" s="28"/>
      <c r="B22" s="87">
        <v>3</v>
      </c>
      <c r="C22" s="88">
        <f>COUNTIF('Gen Test Cases'!R:R,$B22)+COUNTIF(Kubernetes!AB:AB,$B22)</f>
        <v>1</v>
      </c>
      <c r="D22" s="85">
        <f>COUNTIFS('Gen Test Cases'!R:R,B22,'Gen Test Cases'!I:I,$D$16)+COUNTIFS(Kubernetes!AB:AB,B22,Kubernetes!J:J,$D$16)</f>
        <v>0</v>
      </c>
      <c r="E22" s="85">
        <f>COUNTIFS('Gen Test Cases'!R:R,$B22,'Gen Test Cases'!I:I,$E$16)+COUNTIFS(Kubernetes!AB:AB,$B22,Kubernetes!J:J,$E$16)</f>
        <v>0</v>
      </c>
      <c r="F22" s="85">
        <f>COUNTIFS('Gen Test Cases'!R:R,$B22,'Gen Test Cases'!I:I,$F$16)+COUNTIFS(Kubernetes!AB:AB,$B22,Kubernetes!J:J,$F$16)</f>
        <v>0</v>
      </c>
      <c r="G22" s="86">
        <v>5</v>
      </c>
      <c r="H22" s="26">
        <f t="shared" si="0"/>
        <v>5</v>
      </c>
      <c r="I22" s="26">
        <f t="shared" si="1"/>
        <v>0</v>
      </c>
      <c r="K22" s="91" t="str">
        <f>"MULTIPLE OR INVALID ISSUE CODES (SEE TEST CASES TABS)"</f>
        <v>MULTIPLE OR INVALID ISSUE CODES (SEE TEST CASES TABS)</v>
      </c>
      <c r="P22" s="89"/>
    </row>
    <row r="23" spans="1:16" ht="15" x14ac:dyDescent="0.25">
      <c r="A23" s="28"/>
      <c r="B23" s="87">
        <v>2</v>
      </c>
      <c r="C23" s="88">
        <f>COUNTIF('Gen Test Cases'!R:R,$B23)+COUNTIF(Kubernetes!AB:AB,$B23)</f>
        <v>1</v>
      </c>
      <c r="D23" s="85">
        <f>COUNTIFS('Gen Test Cases'!R:R,B23,'Gen Test Cases'!I:I,$D$16)+COUNTIFS(Kubernetes!AB:AB,B23,Kubernetes!J:J,$D$16)</f>
        <v>0</v>
      </c>
      <c r="E23" s="85">
        <f>COUNTIFS('Gen Test Cases'!R:R,$B23,'Gen Test Cases'!I:I,$E$16)+COUNTIFS(Kubernetes!AB:AB,$B23,Kubernetes!J:J,$E$16)</f>
        <v>0</v>
      </c>
      <c r="F23" s="85">
        <f>COUNTIFS('Gen Test Cases'!R:R,$B23,'Gen Test Cases'!I:I,$F$16)+COUNTIFS(Kubernetes!AB:AB,$B23,Kubernetes!J:J,$F$16)</f>
        <v>0</v>
      </c>
      <c r="G23" s="86">
        <v>2</v>
      </c>
      <c r="H23" s="26">
        <f t="shared" si="0"/>
        <v>2</v>
      </c>
      <c r="I23" s="26">
        <f t="shared" si="1"/>
        <v>0</v>
      </c>
      <c r="P23" s="89"/>
    </row>
    <row r="24" spans="1:16" ht="15" x14ac:dyDescent="0.25">
      <c r="A24" s="28"/>
      <c r="B24" s="87">
        <v>1</v>
      </c>
      <c r="C24" s="88">
        <f>COUNTIF('Gen Test Cases'!R:R,$B24)+COUNTIF(Kubernetes!AB:AB,$B24)</f>
        <v>0</v>
      </c>
      <c r="D24" s="85">
        <f>COUNTIFS('Gen Test Cases'!R:R,B24,'Gen Test Cases'!I:I,$D$16)+COUNTIFS(Kubernetes!AB:AB,B24,Kubernetes!J:J,$D$16)</f>
        <v>0</v>
      </c>
      <c r="E24" s="85">
        <f>COUNTIFS('Gen Test Cases'!R:R,$B24,'Gen Test Cases'!I:I,$E$16)+COUNTIFS(Kubernetes!AB:AB,$B24,Kubernetes!J:J,$E$16)</f>
        <v>0</v>
      </c>
      <c r="F24" s="85">
        <f>COUNTIFS('Gen Test Cases'!R:R,$B24,'Gen Test Cases'!I:I,$F$16)+COUNTIFS(Kubernetes!AB:AB,$B24,Kubernetes!J:J,$F$16)</f>
        <v>0</v>
      </c>
      <c r="G24" s="86">
        <v>1</v>
      </c>
      <c r="H24" s="26">
        <f t="shared" si="0"/>
        <v>0</v>
      </c>
      <c r="I24" s="26">
        <f t="shared" si="1"/>
        <v>0</v>
      </c>
      <c r="P24" s="89"/>
    </row>
    <row r="25" spans="1:16" ht="15" hidden="1" x14ac:dyDescent="0.25">
      <c r="A25" s="28"/>
      <c r="B25" s="165" t="s">
        <v>64</v>
      </c>
      <c r="C25" s="166"/>
      <c r="D25" s="167">
        <f>SUM(I17:I24)/SUM(H17:H24)*100</f>
        <v>0</v>
      </c>
      <c r="E25" s="85">
        <f>COUNTIFS('Gen Test Cases'!$AA:$AA,$B25,'Gen Test Cases'!$I:$I,E$16)+COUNTIFS(Kubernetes!$AA:$AA,$B25,Kubernetes!$I:$I,E$16)</f>
        <v>0</v>
      </c>
      <c r="P25" s="89"/>
    </row>
    <row r="26" spans="1:16" ht="12.75" customHeight="1" x14ac:dyDescent="0.25">
      <c r="A26" s="32"/>
      <c r="B26" s="33"/>
      <c r="C26" s="33"/>
      <c r="D26" s="33"/>
      <c r="E26" s="33"/>
      <c r="F26" s="33"/>
      <c r="G26" s="33"/>
      <c r="H26" s="33"/>
      <c r="I26" s="33"/>
      <c r="J26" s="33"/>
      <c r="K26" s="44"/>
      <c r="L26" s="44"/>
      <c r="M26" s="44"/>
      <c r="N26" s="44"/>
      <c r="O26" s="44"/>
      <c r="P26" s="82"/>
    </row>
    <row r="27" spans="1:16" ht="12.75" customHeight="1" x14ac:dyDescent="0.25">
      <c r="A27" s="144"/>
      <c r="B27" s="145"/>
      <c r="C27" s="145"/>
      <c r="D27" s="145"/>
      <c r="E27" s="145"/>
      <c r="F27" s="145"/>
      <c r="G27" s="145"/>
      <c r="H27" s="145"/>
      <c r="I27" s="145"/>
      <c r="J27" s="145"/>
      <c r="K27" s="145"/>
      <c r="L27" s="145"/>
      <c r="M27" s="145"/>
      <c r="N27" s="145"/>
      <c r="O27" s="145"/>
      <c r="P27" s="143"/>
    </row>
    <row r="28" spans="1:16" ht="15" x14ac:dyDescent="0.25">
      <c r="A28" s="34"/>
      <c r="B28" s="146" t="s">
        <v>65</v>
      </c>
      <c r="C28" s="147"/>
      <c r="D28" s="147"/>
      <c r="E28" s="147"/>
      <c r="F28" s="147"/>
      <c r="G28" s="148"/>
      <c r="P28" s="89"/>
    </row>
    <row r="29" spans="1:16" ht="12.75" customHeight="1" x14ac:dyDescent="0.25">
      <c r="A29" s="34"/>
      <c r="B29" s="35" t="s">
        <v>66</v>
      </c>
      <c r="C29" s="36"/>
      <c r="D29" s="36"/>
      <c r="E29" s="36"/>
      <c r="F29" s="36"/>
      <c r="G29" s="37"/>
      <c r="P29" s="89"/>
    </row>
    <row r="30" spans="1:16" ht="15" x14ac:dyDescent="0.25">
      <c r="A30" s="327"/>
      <c r="B30" s="93" t="s">
        <v>43</v>
      </c>
      <c r="C30" s="38"/>
      <c r="D30" s="92"/>
      <c r="E30" s="92"/>
      <c r="F30" s="92"/>
      <c r="G30" s="39"/>
      <c r="K30" s="149" t="s">
        <v>44</v>
      </c>
      <c r="L30" s="150"/>
      <c r="M30" s="150"/>
      <c r="N30" s="150"/>
      <c r="O30" s="151"/>
      <c r="P30" s="89"/>
    </row>
    <row r="31" spans="1:16" ht="36" x14ac:dyDescent="0.25">
      <c r="A31" s="327"/>
      <c r="B31" s="40" t="s">
        <v>45</v>
      </c>
      <c r="C31" s="152" t="s">
        <v>46</v>
      </c>
      <c r="D31" s="152" t="s">
        <v>47</v>
      </c>
      <c r="E31" s="152" t="s">
        <v>48</v>
      </c>
      <c r="F31" s="152" t="s">
        <v>49</v>
      </c>
      <c r="G31" s="153" t="s">
        <v>50</v>
      </c>
      <c r="K31" s="154" t="s">
        <v>51</v>
      </c>
      <c r="L31" s="155"/>
      <c r="M31" s="156" t="s">
        <v>52</v>
      </c>
      <c r="N31" s="156" t="s">
        <v>53</v>
      </c>
      <c r="O31" s="157" t="s">
        <v>54</v>
      </c>
      <c r="P31" s="89"/>
    </row>
    <row r="32" spans="1:16" ht="15" x14ac:dyDescent="0.25">
      <c r="A32" s="29"/>
      <c r="B32" s="83">
        <f>COUNTIF('Gen Test Cases'!I3:I22,"Pass")+COUNTIF('RedHat OpenShift'!J3:J27,"Pass")</f>
        <v>0</v>
      </c>
      <c r="C32" s="83">
        <f>COUNTIF('Gen Test Cases'!I3:I22,"Fail")+COUNTIF('RedHat OpenShift'!J3:J27,"Fail")</f>
        <v>0</v>
      </c>
      <c r="D32" s="83">
        <f>COUNTIF('Gen Test Cases'!I3:I22,"info")+COUNTIF('RedHat OpenShift'!J3:J27,"info")</f>
        <v>0</v>
      </c>
      <c r="E32" s="83">
        <f>COUNTIF('Gen Test Cases'!I3:I22,"N/A")+COUNTIF('RedHat OpenShift'!J3:J27,"N/A")</f>
        <v>0</v>
      </c>
      <c r="F32" s="83">
        <f>B32+C32</f>
        <v>0</v>
      </c>
      <c r="G32" s="84">
        <f>D44/100</f>
        <v>0</v>
      </c>
      <c r="K32" s="158" t="s">
        <v>55</v>
      </c>
      <c r="L32" s="159"/>
      <c r="M32" s="160">
        <f>COUNTA('Gen Test Cases'!I3:I22)+COUNTA('RedHat OpenShift'!J3:J27)</f>
        <v>0</v>
      </c>
      <c r="N32" s="160">
        <f>O32-M32</f>
        <v>45</v>
      </c>
      <c r="O32" s="161">
        <f>COUNTA('Gen Test Cases'!A3:A22)+COUNTA('RedHat OpenShift'!A3:A27)</f>
        <v>45</v>
      </c>
      <c r="P32" s="89"/>
    </row>
    <row r="33" spans="1:16" ht="12.75" customHeight="1" x14ac:dyDescent="0.25">
      <c r="A33" s="29"/>
      <c r="B33" s="41"/>
      <c r="K33" s="30"/>
      <c r="L33" s="30"/>
      <c r="M33" s="30"/>
      <c r="N33" s="30"/>
      <c r="O33" s="30"/>
      <c r="P33" s="89"/>
    </row>
    <row r="34" spans="1:16" ht="12.75" customHeight="1" x14ac:dyDescent="0.25">
      <c r="A34" s="29"/>
      <c r="B34" s="162" t="s">
        <v>56</v>
      </c>
      <c r="C34" s="163"/>
      <c r="D34" s="163"/>
      <c r="E34" s="163"/>
      <c r="F34" s="163"/>
      <c r="G34" s="164"/>
      <c r="K34" s="30"/>
      <c r="L34" s="30"/>
      <c r="M34" s="30"/>
      <c r="N34" s="30"/>
      <c r="O34" s="30"/>
      <c r="P34" s="89"/>
    </row>
    <row r="35" spans="1:16" ht="12.75" customHeight="1" x14ac:dyDescent="0.25">
      <c r="A35" s="28"/>
      <c r="B35" s="42" t="s">
        <v>57</v>
      </c>
      <c r="C35" s="42" t="s">
        <v>58</v>
      </c>
      <c r="D35" s="42" t="s">
        <v>59</v>
      </c>
      <c r="E35" s="42" t="s">
        <v>60</v>
      </c>
      <c r="F35" s="42" t="s">
        <v>48</v>
      </c>
      <c r="G35" s="42" t="s">
        <v>61</v>
      </c>
      <c r="H35" s="43" t="s">
        <v>62</v>
      </c>
      <c r="I35" s="43" t="s">
        <v>63</v>
      </c>
      <c r="K35" s="31"/>
      <c r="L35" s="31"/>
      <c r="M35" s="31"/>
      <c r="N35" s="31"/>
      <c r="O35" s="31"/>
      <c r="P35" s="89"/>
    </row>
    <row r="36" spans="1:16" ht="12.75" customHeight="1" x14ac:dyDescent="0.25">
      <c r="A36" s="28"/>
      <c r="B36" s="87">
        <v>8</v>
      </c>
      <c r="C36" s="88">
        <f>COUNTIF('Gen Test Cases'!R:R,$B36)+COUNTIF('RedHat OpenShift'!AB:AB,$B36)</f>
        <v>0</v>
      </c>
      <c r="D36" s="85">
        <f>COUNTIFS('Gen Test Cases'!R:R,B36,'Gen Test Cases'!I:I,$D$35)+COUNTIFS('RedHat OpenShift'!AB:AB,B36,'RedHat OpenShift'!J:J,$D$35)</f>
        <v>0</v>
      </c>
      <c r="E36" s="85">
        <f>COUNTIFS('Gen Test Cases'!R:R,$B36,'Gen Test Cases'!I:I,$E$35)+COUNTIFS('RedHat OpenShift'!AB:AB,$B36,'RedHat OpenShift'!J:J,$E$35)</f>
        <v>0</v>
      </c>
      <c r="F36" s="85">
        <f>COUNTIFS('Gen Test Cases'!R:R,$B36,'Gen Test Cases'!I:I,$F$35)+COUNTIFS('RedHat OpenShift'!AB:AB,$B36,'RedHat OpenShift'!J:J,$F$35)</f>
        <v>0</v>
      </c>
      <c r="G36" s="86">
        <v>1500</v>
      </c>
      <c r="H36" s="26">
        <f>(C36-F36)*(G36)</f>
        <v>0</v>
      </c>
      <c r="I36" s="26">
        <f>D36*G36</f>
        <v>0</v>
      </c>
      <c r="J36" s="90">
        <f>D32+N32</f>
        <v>45</v>
      </c>
      <c r="K36" s="91" t="str">
        <f>"WARNING: THERE IS AT LEAST ONE TEST CASE WITH"</f>
        <v>WARNING: THERE IS AT LEAST ONE TEST CASE WITH</v>
      </c>
      <c r="P36" s="89"/>
    </row>
    <row r="37" spans="1:16" ht="12.75" customHeight="1" x14ac:dyDescent="0.25">
      <c r="A37" s="28"/>
      <c r="B37" s="87">
        <v>7</v>
      </c>
      <c r="C37" s="88">
        <f>COUNTIF('Gen Test Cases'!R:R,$B37)+COUNTIF('RedHat OpenShift'!AB:AB,$B37)</f>
        <v>1</v>
      </c>
      <c r="D37" s="85">
        <f>COUNTIFS('Gen Test Cases'!R:R,B37,'Gen Test Cases'!I:I,$D$35)+COUNTIFS('RedHat OpenShift'!AB:AB,B37,'RedHat OpenShift'!J:J,$D$35)</f>
        <v>0</v>
      </c>
      <c r="E37" s="85">
        <f>COUNTIFS('Gen Test Cases'!R:R,$B37,'Gen Test Cases'!I:I,$E$35)+COUNTIFS('RedHat OpenShift'!AB:AB,$B37,'RedHat OpenShift'!J:J,$E$35)</f>
        <v>0</v>
      </c>
      <c r="F37" s="85">
        <f>COUNTIFS('Gen Test Cases'!R:R,$B37,'Gen Test Cases'!I:I,$F$35)+COUNTIFS('RedHat OpenShift'!AB:AB,$B37,'RedHat OpenShift'!J:J,$F$35)</f>
        <v>0</v>
      </c>
      <c r="G37" s="86">
        <v>750</v>
      </c>
      <c r="H37" s="26">
        <f t="shared" ref="H37:H43" si="2">(C37-F37)*(G37)</f>
        <v>750</v>
      </c>
      <c r="I37" s="26">
        <f t="shared" ref="I37:I43" si="3">D37*G37</f>
        <v>0</v>
      </c>
      <c r="K37" s="91" t="str">
        <f>"AN 'INFO' OR BLANK STATUS (SEE ABOVE)"</f>
        <v>AN 'INFO' OR BLANK STATUS (SEE ABOVE)</v>
      </c>
      <c r="P37" s="89"/>
    </row>
    <row r="38" spans="1:16" ht="12.75" customHeight="1" x14ac:dyDescent="0.25">
      <c r="A38" s="28"/>
      <c r="B38" s="87">
        <v>6</v>
      </c>
      <c r="C38" s="88">
        <f>COUNTIF('Gen Test Cases'!R:R,$B38)+COUNTIF('RedHat OpenShift'!AB:AB,$B38)</f>
        <v>8</v>
      </c>
      <c r="D38" s="85">
        <f>COUNTIFS('Gen Test Cases'!R:R,B38,'Gen Test Cases'!I:I,$D$35)+COUNTIFS('RedHat OpenShift'!AB:AB,B38,'RedHat OpenShift'!J:J,$D$35)</f>
        <v>0</v>
      </c>
      <c r="E38" s="85">
        <f>COUNTIFS('Gen Test Cases'!R:R,$B38,'Gen Test Cases'!I:I,$E$35)+COUNTIFS('RedHat OpenShift'!AB:AB,$B38,'RedHat OpenShift'!J:J,$E$35)</f>
        <v>0</v>
      </c>
      <c r="F38" s="85">
        <f>COUNTIFS('Gen Test Cases'!R:R,$B38,'Gen Test Cases'!I:I,$F$35)+COUNTIFS('RedHat OpenShift'!AB:AB,$B38,'RedHat OpenShift'!J:J,$F$35)</f>
        <v>0</v>
      </c>
      <c r="G38" s="86">
        <v>100</v>
      </c>
      <c r="H38" s="26">
        <f t="shared" si="2"/>
        <v>800</v>
      </c>
      <c r="I38" s="26">
        <f t="shared" si="3"/>
        <v>0</v>
      </c>
      <c r="P38" s="89"/>
    </row>
    <row r="39" spans="1:16" ht="12.75" customHeight="1" x14ac:dyDescent="0.25">
      <c r="A39" s="28"/>
      <c r="B39" s="87">
        <v>5</v>
      </c>
      <c r="C39" s="88">
        <f>COUNTIF('Gen Test Cases'!R:R,$B39)+COUNTIF('RedHat OpenShift'!AB:AB,$B39)</f>
        <v>21</v>
      </c>
      <c r="D39" s="85">
        <f>COUNTIFS('Gen Test Cases'!R:R,B39,'Gen Test Cases'!I:I,$D$35)+COUNTIFS('RedHat OpenShift'!AB:AB,B39,'RedHat OpenShift'!J:J,$D$35)</f>
        <v>0</v>
      </c>
      <c r="E39" s="85">
        <f>COUNTIFS('Gen Test Cases'!R:R,$B39,'Gen Test Cases'!I:I,$E$35)+COUNTIFS('RedHat OpenShift'!AB:AB,$B39,'RedHat OpenShift'!J:J,$E$35)</f>
        <v>0</v>
      </c>
      <c r="F39" s="85">
        <f>COUNTIFS('Gen Test Cases'!R:R,$B39,'Gen Test Cases'!I:I,$F$35)+COUNTIFS('RedHat OpenShift'!AB:AB,$B39,'RedHat OpenShift'!J:J,$F$35)</f>
        <v>0</v>
      </c>
      <c r="G39" s="86">
        <v>50</v>
      </c>
      <c r="H39" s="26">
        <f t="shared" si="2"/>
        <v>1050</v>
      </c>
      <c r="I39" s="26">
        <f t="shared" si="3"/>
        <v>0</v>
      </c>
      <c r="P39" s="89"/>
    </row>
    <row r="40" spans="1:16" ht="12.75" customHeight="1" x14ac:dyDescent="0.25">
      <c r="A40" s="28"/>
      <c r="B40" s="87">
        <v>4</v>
      </c>
      <c r="C40" s="88">
        <f>COUNTIF('Gen Test Cases'!R:R,$B40)+COUNTIF('RedHat OpenShift'!AB:AB,$B40)</f>
        <v>4</v>
      </c>
      <c r="D40" s="85">
        <f>COUNTIFS('Gen Test Cases'!R:R,B40,'Gen Test Cases'!I:I,$D$35)+COUNTIFS('RedHat OpenShift'!AB:AB,B40,'RedHat OpenShift'!J:J,$D$35)</f>
        <v>0</v>
      </c>
      <c r="E40" s="85">
        <f>COUNTIFS('Gen Test Cases'!R:R,$B40,'Gen Test Cases'!I:I,$E$35)+COUNTIFS('RedHat OpenShift'!AB:AB,$B40,'RedHat OpenShift'!J:J,$E$35)</f>
        <v>0</v>
      </c>
      <c r="F40" s="85">
        <f>COUNTIFS('Gen Test Cases'!R:R,$B40,'Gen Test Cases'!I:I,$F$35)+COUNTIFS('RedHat OpenShift'!AB:AB,$B40,'RedHat OpenShift'!J:J,$F$35)</f>
        <v>0</v>
      </c>
      <c r="G40" s="86">
        <v>10</v>
      </c>
      <c r="H40" s="26">
        <f t="shared" si="2"/>
        <v>40</v>
      </c>
      <c r="I40" s="26">
        <f t="shared" si="3"/>
        <v>0</v>
      </c>
      <c r="J40" s="90">
        <v>3</v>
      </c>
      <c r="K40" s="91" t="str">
        <f>"WARNING: THERE IS AT LEAST ONE TEST CASE WITH"</f>
        <v>WARNING: THERE IS AT LEAST ONE TEST CASE WITH</v>
      </c>
      <c r="P40" s="89"/>
    </row>
    <row r="41" spans="1:16" ht="12.75" customHeight="1" x14ac:dyDescent="0.25">
      <c r="A41" s="28"/>
      <c r="B41" s="87">
        <v>3</v>
      </c>
      <c r="C41" s="88">
        <f>COUNTIF('Gen Test Cases'!R:R,$B41)+COUNTIF('RedHat OpenShift'!AB:AB,$B41)</f>
        <v>1</v>
      </c>
      <c r="D41" s="85">
        <f>COUNTIFS('Gen Test Cases'!R:R,B41,'Gen Test Cases'!I:I,$D$35)+COUNTIFS('RedHat OpenShift'!AB:AB,B41,'RedHat OpenShift'!J:J,$D$35)</f>
        <v>0</v>
      </c>
      <c r="E41" s="85">
        <f>COUNTIFS('Gen Test Cases'!R:R,$B41,'Gen Test Cases'!I:I,$E$35)+COUNTIFS('RedHat OpenShift'!AB:AB,$B41,'RedHat OpenShift'!J:J,$E$35)</f>
        <v>0</v>
      </c>
      <c r="F41" s="85">
        <f>COUNTIFS('Gen Test Cases'!R:R,$B41,'Gen Test Cases'!I:I,$F$35)+COUNTIFS('RedHat OpenShift'!AB:AB,$B41,'RedHat OpenShift'!J:J,$F$35)</f>
        <v>0</v>
      </c>
      <c r="G41" s="86">
        <v>5</v>
      </c>
      <c r="H41" s="26">
        <f t="shared" si="2"/>
        <v>5</v>
      </c>
      <c r="I41" s="26">
        <f t="shared" si="3"/>
        <v>0</v>
      </c>
      <c r="K41" s="91" t="str">
        <f>"MULTIPLE OR INVALID ISSUE CODES (SEE TEST CASES TABS)"</f>
        <v>MULTIPLE OR INVALID ISSUE CODES (SEE TEST CASES TABS)</v>
      </c>
      <c r="P41" s="89"/>
    </row>
    <row r="42" spans="1:16" ht="15" x14ac:dyDescent="0.25">
      <c r="A42" s="28"/>
      <c r="B42" s="87">
        <v>2</v>
      </c>
      <c r="C42" s="88">
        <f>COUNTIF('Gen Test Cases'!R:R,$B42)+COUNTIF('RedHat OpenShift'!AB:AB,$B42)</f>
        <v>2</v>
      </c>
      <c r="D42" s="85">
        <f>COUNTIFS('Gen Test Cases'!R:R,B42,'Gen Test Cases'!I:I,$D$35)+COUNTIFS('RedHat OpenShift'!AB:AB,B42,'RedHat OpenShift'!J:J,$D$35)</f>
        <v>0</v>
      </c>
      <c r="E42" s="85">
        <f>COUNTIFS('Gen Test Cases'!R:R,$B42,'Gen Test Cases'!I:I,$E$35)+COUNTIFS('RedHat OpenShift'!AB:AB,$B42,'RedHat OpenShift'!J:J,$E$35)</f>
        <v>0</v>
      </c>
      <c r="F42" s="85">
        <f>COUNTIFS('Gen Test Cases'!R:R,$B42,'Gen Test Cases'!I:I,$F$35)+COUNTIFS('RedHat OpenShift'!AB:AB,$B42,'RedHat OpenShift'!J:J,$F$35)</f>
        <v>0</v>
      </c>
      <c r="G42" s="86">
        <v>2</v>
      </c>
      <c r="H42" s="26">
        <f t="shared" si="2"/>
        <v>4</v>
      </c>
      <c r="I42" s="26">
        <f t="shared" si="3"/>
        <v>0</v>
      </c>
      <c r="P42" s="89"/>
    </row>
    <row r="43" spans="1:16" ht="15" x14ac:dyDescent="0.25">
      <c r="A43" s="28"/>
      <c r="B43" s="87">
        <v>1</v>
      </c>
      <c r="C43" s="88">
        <f>COUNTIF('Gen Test Cases'!R:R,$B43)+COUNTIF('RedHat OpenShift'!AB:AB,$B43)</f>
        <v>1</v>
      </c>
      <c r="D43" s="85">
        <f>COUNTIFS('Gen Test Cases'!R:R,B43,'Gen Test Cases'!I:I,$D$35)+COUNTIFS('RedHat OpenShift'!AB:AB,B43,'RedHat OpenShift'!J:J,$D$35)</f>
        <v>0</v>
      </c>
      <c r="E43" s="85">
        <f>COUNTIFS('Gen Test Cases'!R:R,$B43,'Gen Test Cases'!I:I,$E$35)+COUNTIFS('RedHat OpenShift'!AB:AB,$B43,'RedHat OpenShift'!J:J,$E$35)</f>
        <v>0</v>
      </c>
      <c r="F43" s="85">
        <f>COUNTIFS('Gen Test Cases'!R:R,$B43,'Gen Test Cases'!I:I,$F$35)+COUNTIFS('RedHat OpenShift'!AB:AB,$B43,'RedHat OpenShift'!J:J,$F$35)</f>
        <v>0</v>
      </c>
      <c r="G43" s="86">
        <v>1</v>
      </c>
      <c r="H43" s="26">
        <f t="shared" si="2"/>
        <v>1</v>
      </c>
      <c r="I43" s="26">
        <f t="shared" si="3"/>
        <v>0</v>
      </c>
      <c r="P43" s="89"/>
    </row>
    <row r="44" spans="1:16" ht="15" hidden="1" x14ac:dyDescent="0.25">
      <c r="A44" s="28"/>
      <c r="B44" s="165" t="s">
        <v>64</v>
      </c>
      <c r="C44" s="166"/>
      <c r="D44" s="167">
        <f>SUM(I36:I43)/SUM(H36:H43)*100</f>
        <v>0</v>
      </c>
      <c r="E44" s="85">
        <f>COUNTIFS('Gen Test Cases'!$AA:$AA,$B44,'Gen Test Cases'!$I:$I,E$16)+COUNTIFS('RedHat OpenShift'!$AA:$AA,$B44,'RedHat OpenShift'!$I:$I,E$16)</f>
        <v>0</v>
      </c>
      <c r="P44" s="89"/>
    </row>
    <row r="45" spans="1:16" ht="12.75" customHeight="1" x14ac:dyDescent="0.25">
      <c r="A45" s="32"/>
      <c r="B45" s="33"/>
      <c r="C45" s="33"/>
      <c r="D45" s="33"/>
      <c r="E45" s="33"/>
      <c r="F45" s="33"/>
      <c r="G45" s="33"/>
      <c r="H45" s="33"/>
      <c r="I45" s="33"/>
      <c r="J45" s="33"/>
      <c r="K45" s="44"/>
      <c r="L45" s="44"/>
      <c r="M45" s="44"/>
      <c r="N45" s="44"/>
      <c r="O45" s="44"/>
      <c r="P45" s="82"/>
    </row>
    <row r="46" spans="1:16" ht="12.75" customHeight="1" x14ac:dyDescent="0.25">
      <c r="A46" s="144"/>
      <c r="B46" s="145"/>
      <c r="C46" s="145"/>
      <c r="D46" s="145"/>
      <c r="E46" s="145"/>
      <c r="F46" s="145"/>
      <c r="G46" s="145"/>
      <c r="H46" s="145"/>
      <c r="I46" s="145"/>
      <c r="J46" s="145"/>
      <c r="K46" s="145"/>
      <c r="L46" s="145"/>
      <c r="M46" s="145"/>
      <c r="N46" s="145"/>
      <c r="O46" s="145"/>
      <c r="P46" s="143"/>
    </row>
    <row r="47" spans="1:16" ht="15" x14ac:dyDescent="0.25">
      <c r="A47" s="34"/>
      <c r="B47" s="146" t="s">
        <v>67</v>
      </c>
      <c r="C47" s="147"/>
      <c r="D47" s="147"/>
      <c r="E47" s="147"/>
      <c r="F47" s="147"/>
      <c r="G47" s="148"/>
      <c r="P47" s="89"/>
    </row>
    <row r="48" spans="1:16" ht="12.75" customHeight="1" x14ac:dyDescent="0.25">
      <c r="A48" s="34"/>
      <c r="B48" s="35" t="s">
        <v>68</v>
      </c>
      <c r="C48" s="36"/>
      <c r="D48" s="36"/>
      <c r="E48" s="36"/>
      <c r="F48" s="36"/>
      <c r="G48" s="37"/>
      <c r="P48" s="89"/>
    </row>
    <row r="49" spans="1:16" ht="15" x14ac:dyDescent="0.25">
      <c r="A49" s="327"/>
      <c r="B49" s="93" t="s">
        <v>43</v>
      </c>
      <c r="C49" s="38"/>
      <c r="D49" s="92"/>
      <c r="E49" s="92"/>
      <c r="F49" s="92"/>
      <c r="G49" s="39"/>
      <c r="K49" s="149" t="s">
        <v>44</v>
      </c>
      <c r="L49" s="150"/>
      <c r="M49" s="150"/>
      <c r="N49" s="150"/>
      <c r="O49" s="151"/>
      <c r="P49" s="89"/>
    </row>
    <row r="50" spans="1:16" ht="36" x14ac:dyDescent="0.25">
      <c r="A50" s="327"/>
      <c r="B50" s="40" t="s">
        <v>45</v>
      </c>
      <c r="C50" s="152" t="s">
        <v>46</v>
      </c>
      <c r="D50" s="152" t="s">
        <v>47</v>
      </c>
      <c r="E50" s="152" t="s">
        <v>48</v>
      </c>
      <c r="F50" s="152" t="s">
        <v>49</v>
      </c>
      <c r="G50" s="153" t="s">
        <v>50</v>
      </c>
      <c r="K50" s="154" t="s">
        <v>51</v>
      </c>
      <c r="L50" s="155"/>
      <c r="M50" s="156" t="s">
        <v>52</v>
      </c>
      <c r="N50" s="156" t="s">
        <v>53</v>
      </c>
      <c r="O50" s="157" t="s">
        <v>54</v>
      </c>
      <c r="P50" s="89"/>
    </row>
    <row r="51" spans="1:16" ht="15" x14ac:dyDescent="0.25">
      <c r="A51" s="29"/>
      <c r="B51" s="83">
        <f>COUNTIF('Gen Test Cases'!I3:I22,"Pass")+COUNTIF(Docker!J3:J88,"Pass")</f>
        <v>0</v>
      </c>
      <c r="C51" s="83">
        <f>COUNTIF('Gen Test Cases'!I3:I22,"Fail")+COUNTIF(Docker!J3:J88,"Fail")</f>
        <v>0</v>
      </c>
      <c r="D51" s="83">
        <f>COUNTIF('Gen Test Cases'!I3:I22,"info")+COUNTIF(Docker!J3:J88,"info")</f>
        <v>0</v>
      </c>
      <c r="E51" s="83">
        <f>COUNTIF('Gen Test Cases'!I3:I22,"N/A")+COUNTIF(Docker!J3:J88,"N/A")</f>
        <v>0</v>
      </c>
      <c r="F51" s="83">
        <f>B51+C51</f>
        <v>0</v>
      </c>
      <c r="G51" s="84">
        <f>D63/100</f>
        <v>0</v>
      </c>
      <c r="K51" s="158" t="s">
        <v>55</v>
      </c>
      <c r="L51" s="159"/>
      <c r="M51" s="160">
        <f>COUNTA('Gen Test Cases'!I3:I22)+COUNTA(Docker!J3:J88)</f>
        <v>0</v>
      </c>
      <c r="N51" s="160">
        <f>O51-M51</f>
        <v>106</v>
      </c>
      <c r="O51" s="161">
        <f>COUNTA('Gen Test Cases'!A3:A22)+COUNTA(Docker!A3:A88)</f>
        <v>106</v>
      </c>
      <c r="P51" s="89"/>
    </row>
    <row r="52" spans="1:16" ht="12.75" customHeight="1" x14ac:dyDescent="0.25">
      <c r="A52" s="29"/>
      <c r="B52" s="41"/>
      <c r="K52" s="30"/>
      <c r="L52" s="30"/>
      <c r="M52" s="30"/>
      <c r="N52" s="30"/>
      <c r="O52" s="30"/>
      <c r="P52" s="89"/>
    </row>
    <row r="53" spans="1:16" ht="12.75" customHeight="1" x14ac:dyDescent="0.25">
      <c r="A53" s="29"/>
      <c r="B53" s="162" t="s">
        <v>56</v>
      </c>
      <c r="C53" s="163"/>
      <c r="D53" s="163"/>
      <c r="E53" s="163"/>
      <c r="F53" s="163"/>
      <c r="G53" s="164"/>
      <c r="K53" s="30"/>
      <c r="L53" s="30"/>
      <c r="M53" s="30"/>
      <c r="N53" s="30"/>
      <c r="O53" s="30"/>
      <c r="P53" s="89"/>
    </row>
    <row r="54" spans="1:16" ht="12.75" customHeight="1" x14ac:dyDescent="0.25">
      <c r="A54" s="28"/>
      <c r="B54" s="42" t="s">
        <v>57</v>
      </c>
      <c r="C54" s="42" t="s">
        <v>58</v>
      </c>
      <c r="D54" s="42" t="s">
        <v>59</v>
      </c>
      <c r="E54" s="42" t="s">
        <v>60</v>
      </c>
      <c r="F54" s="42" t="s">
        <v>48</v>
      </c>
      <c r="G54" s="42" t="s">
        <v>61</v>
      </c>
      <c r="H54" s="43" t="s">
        <v>62</v>
      </c>
      <c r="I54" s="43" t="s">
        <v>63</v>
      </c>
      <c r="K54" s="31"/>
      <c r="L54" s="31"/>
      <c r="M54" s="31"/>
      <c r="N54" s="31"/>
      <c r="O54" s="31"/>
      <c r="P54" s="89"/>
    </row>
    <row r="55" spans="1:16" ht="12.75" customHeight="1" x14ac:dyDescent="0.25">
      <c r="A55" s="28"/>
      <c r="B55" s="87">
        <v>8</v>
      </c>
      <c r="C55" s="88">
        <f>COUNTIF('Gen Test Cases'!R:R,$B55)+COUNTIF(Docker!AB:AB,$B55)</f>
        <v>0</v>
      </c>
      <c r="D55" s="85">
        <f>COUNTIFS('Gen Test Cases'!R:R,B55,'Gen Test Cases'!I:I,$D$54)+COUNTIFS(Docker!AB:AB,B55,Docker!J:J,$D$54)</f>
        <v>0</v>
      </c>
      <c r="E55" s="85">
        <f>COUNTIFS('Gen Test Cases'!R:R,$B55,'Gen Test Cases'!I:I,$E$54)+COUNTIFS(Docker!AB:AB,$B55,Docker!J:J,$E$54)</f>
        <v>0</v>
      </c>
      <c r="F55" s="85">
        <f>COUNTIFS('Gen Test Cases'!R:R,$B55,'Gen Test Cases'!I:I,$F$54)+COUNTIFS(Docker!AB:AB,$B55,Docker!J:J,$F$54)</f>
        <v>0</v>
      </c>
      <c r="G55" s="86">
        <v>1500</v>
      </c>
      <c r="H55" s="26">
        <f>(C55-F55)*(G55)</f>
        <v>0</v>
      </c>
      <c r="I55" s="26">
        <f>D55*G55</f>
        <v>0</v>
      </c>
      <c r="J55" s="90">
        <f>D51+N51</f>
        <v>106</v>
      </c>
      <c r="K55" s="91" t="str">
        <f>"WARNING: THERE IS AT LEAST ONE TEST CASE WITH"</f>
        <v>WARNING: THERE IS AT LEAST ONE TEST CASE WITH</v>
      </c>
      <c r="P55" s="89"/>
    </row>
    <row r="56" spans="1:16" ht="12.75" customHeight="1" x14ac:dyDescent="0.25">
      <c r="A56" s="28"/>
      <c r="B56" s="87">
        <v>7</v>
      </c>
      <c r="C56" s="88">
        <f>COUNTIF('Gen Test Cases'!R:R,$B56)+COUNTIF(Docker!AB:AB,$B56)</f>
        <v>1</v>
      </c>
      <c r="D56" s="85">
        <f>COUNTIFS('Gen Test Cases'!R:R,B56,'Gen Test Cases'!I:I,$D$54)+COUNTIFS(Docker!AB:AB,B56,Docker!J:J,$D$54)</f>
        <v>0</v>
      </c>
      <c r="E56" s="85">
        <f>COUNTIFS('Gen Test Cases'!R:R,$B56,'Gen Test Cases'!I:I,$E$54)+COUNTIFS(Docker!AB:AB,$B56,Docker!J:J,$E$54)</f>
        <v>0</v>
      </c>
      <c r="F56" s="85">
        <f>COUNTIFS('Gen Test Cases'!R:R,$B56,'Gen Test Cases'!I:I,$F$54)+COUNTIFS(Docker!AB:AB,$B56,Docker!J:J,$F$54)</f>
        <v>0</v>
      </c>
      <c r="G56" s="86">
        <v>750</v>
      </c>
      <c r="H56" s="26">
        <f t="shared" ref="H56:H62" si="4">(C56-F56)*(G56)</f>
        <v>750</v>
      </c>
      <c r="I56" s="26">
        <f t="shared" ref="I56:I62" si="5">D56*G56</f>
        <v>0</v>
      </c>
      <c r="K56" s="91" t="str">
        <f>"AN 'INFO' OR BLANK STATUS (SEE ABOVE)"</f>
        <v>AN 'INFO' OR BLANK STATUS (SEE ABOVE)</v>
      </c>
      <c r="P56" s="89"/>
    </row>
    <row r="57" spans="1:16" ht="12.75" customHeight="1" x14ac:dyDescent="0.25">
      <c r="A57" s="28"/>
      <c r="B57" s="87">
        <v>6</v>
      </c>
      <c r="C57" s="88">
        <f>COUNTIF('Gen Test Cases'!R:R,$B57)+COUNTIF(Docker!AB:AB,$B57)</f>
        <v>9</v>
      </c>
      <c r="D57" s="85">
        <f>COUNTIFS('Gen Test Cases'!R:R,B57,'Gen Test Cases'!I:I,$D$54)+COUNTIFS(Docker!AB:AB,B57,Docker!J:J,$D$54)</f>
        <v>0</v>
      </c>
      <c r="E57" s="85">
        <f>COUNTIFS('Gen Test Cases'!R:R,$B57,'Gen Test Cases'!I:I,$E$54)+COUNTIFS(Docker!AB:AB,$B57,Docker!J:J,$E$54)</f>
        <v>0</v>
      </c>
      <c r="F57" s="85">
        <f>COUNTIFS('Gen Test Cases'!R:R,$B57,'Gen Test Cases'!I:I,$F$54)+COUNTIFS(Docker!AB:AB,$B57,Docker!J:J,$F$54)</f>
        <v>0</v>
      </c>
      <c r="G57" s="86">
        <v>100</v>
      </c>
      <c r="H57" s="26">
        <f t="shared" si="4"/>
        <v>900</v>
      </c>
      <c r="I57" s="26">
        <f t="shared" si="5"/>
        <v>0</v>
      </c>
      <c r="P57" s="89"/>
    </row>
    <row r="58" spans="1:16" ht="12.75" customHeight="1" x14ac:dyDescent="0.25">
      <c r="A58" s="28"/>
      <c r="B58" s="87">
        <v>5</v>
      </c>
      <c r="C58" s="88">
        <f>COUNTIF('Gen Test Cases'!R:R,$B58)+COUNTIF(Docker!AB:AB,$B58)</f>
        <v>62</v>
      </c>
      <c r="D58" s="85">
        <f>COUNTIFS('Gen Test Cases'!R:R,B58,'Gen Test Cases'!I:I,$D$54)+COUNTIFS(Docker!AB:AB,B58,Docker!J:J,$D$54)</f>
        <v>0</v>
      </c>
      <c r="E58" s="85">
        <f>COUNTIFS('Gen Test Cases'!R:R,$B58,'Gen Test Cases'!I:I,$E$54)+COUNTIFS(Docker!AB:AB,$B58,Docker!J:J,$E$54)</f>
        <v>0</v>
      </c>
      <c r="F58" s="85">
        <f>COUNTIFS('Gen Test Cases'!R:R,$B58,'Gen Test Cases'!I:I,$F$54)+COUNTIFS(Docker!AB:AB,$B58,Docker!J:J,$F$54)</f>
        <v>0</v>
      </c>
      <c r="G58" s="86">
        <v>50</v>
      </c>
      <c r="H58" s="26">
        <f t="shared" si="4"/>
        <v>3100</v>
      </c>
      <c r="I58" s="26">
        <f t="shared" si="5"/>
        <v>0</v>
      </c>
      <c r="P58" s="89"/>
    </row>
    <row r="59" spans="1:16" ht="12.75" customHeight="1" x14ac:dyDescent="0.25">
      <c r="A59" s="28"/>
      <c r="B59" s="87">
        <v>4</v>
      </c>
      <c r="C59" s="88">
        <f>COUNTIF('Gen Test Cases'!R:R,$B59)+COUNTIF(Docker!AB:AB,$B59)</f>
        <v>17</v>
      </c>
      <c r="D59" s="85">
        <f>COUNTIFS('Gen Test Cases'!R:R,B59,'Gen Test Cases'!I:I,$D$54)+COUNTIFS(Docker!AB:AB,B59,Docker!J:J,$D$54)</f>
        <v>0</v>
      </c>
      <c r="E59" s="85">
        <f>COUNTIFS('Gen Test Cases'!R:R,$B59,'Gen Test Cases'!I:I,$E$54)+COUNTIFS(Docker!AB:AB,$B59,Docker!J:J,$E$54)</f>
        <v>0</v>
      </c>
      <c r="F59" s="85">
        <f>COUNTIFS('Gen Test Cases'!R:R,$B59,'Gen Test Cases'!I:I,$F$54)+COUNTIFS(Docker!AB:AB,$B59,Docker!J:J,$F$54)</f>
        <v>0</v>
      </c>
      <c r="G59" s="86">
        <v>10</v>
      </c>
      <c r="H59" s="26">
        <f t="shared" si="4"/>
        <v>170</v>
      </c>
      <c r="I59" s="26">
        <f t="shared" si="5"/>
        <v>0</v>
      </c>
      <c r="J59" s="90">
        <v>3</v>
      </c>
      <c r="K59" s="91" t="str">
        <f>"WARNING: THERE IS AT LEAST ONE TEST CASE WITH"</f>
        <v>WARNING: THERE IS AT LEAST ONE TEST CASE WITH</v>
      </c>
      <c r="P59" s="89"/>
    </row>
    <row r="60" spans="1:16" ht="12.75" customHeight="1" x14ac:dyDescent="0.25">
      <c r="A60" s="28"/>
      <c r="B60" s="87">
        <v>3</v>
      </c>
      <c r="C60" s="88">
        <f>COUNTIF('Gen Test Cases'!R:R,$B60)+COUNTIF(Docker!AB:AB,$B60)</f>
        <v>7</v>
      </c>
      <c r="D60" s="85">
        <f>COUNTIFS('Gen Test Cases'!R:R,B60,'Gen Test Cases'!I:I,$D$54)+COUNTIFS(Docker!AB:AB,B60,Docker!J:J,$D$54)</f>
        <v>0</v>
      </c>
      <c r="E60" s="85">
        <f>COUNTIFS('Gen Test Cases'!R:R,$B60,'Gen Test Cases'!I:I,$E$54)+COUNTIFS(Docker!AB:AB,$B60,Docker!J:J,$E$54)</f>
        <v>0</v>
      </c>
      <c r="F60" s="85">
        <f>COUNTIFS('Gen Test Cases'!R:R,$B60,'Gen Test Cases'!I:I,$F$54)+COUNTIFS(Docker!AB:AB,$B60,Docker!J:J,$F$54)</f>
        <v>0</v>
      </c>
      <c r="G60" s="86">
        <v>5</v>
      </c>
      <c r="H60" s="26">
        <f t="shared" si="4"/>
        <v>35</v>
      </c>
      <c r="I60" s="26">
        <f t="shared" si="5"/>
        <v>0</v>
      </c>
      <c r="K60" s="91" t="str">
        <f>"MULTIPLE OR INVALID ISSUE CODES (SEE TEST CASES TABS)"</f>
        <v>MULTIPLE OR INVALID ISSUE CODES (SEE TEST CASES TABS)</v>
      </c>
      <c r="P60" s="89"/>
    </row>
    <row r="61" spans="1:16" ht="15" x14ac:dyDescent="0.25">
      <c r="A61" s="28"/>
      <c r="B61" s="87">
        <v>2</v>
      </c>
      <c r="C61" s="88">
        <f>COUNTIF('Gen Test Cases'!R:R,$B61)+COUNTIF(Docker!AB:AB,$B61)</f>
        <v>2</v>
      </c>
      <c r="D61" s="85">
        <f>COUNTIFS('Gen Test Cases'!R:R,B61,'Gen Test Cases'!I:I,$D$54)+COUNTIFS(Docker!AB:AB,B61,Docker!J:J,$D$54)</f>
        <v>0</v>
      </c>
      <c r="E61" s="85">
        <f>COUNTIFS('Gen Test Cases'!R:R,$B61,'Gen Test Cases'!I:I,$E$54)+COUNTIFS(Docker!AB:AB,$B61,Docker!J:J,$E$54)</f>
        <v>0</v>
      </c>
      <c r="F61" s="85">
        <f>COUNTIFS('Gen Test Cases'!R:R,$B61,'Gen Test Cases'!I:I,$F$54)+COUNTIFS(Docker!AB:AB,$B61,Docker!J:J,$F$54)</f>
        <v>0</v>
      </c>
      <c r="G61" s="86">
        <v>2</v>
      </c>
      <c r="H61" s="26">
        <f t="shared" si="4"/>
        <v>4</v>
      </c>
      <c r="I61" s="26">
        <f t="shared" si="5"/>
        <v>0</v>
      </c>
      <c r="P61" s="89"/>
    </row>
    <row r="62" spans="1:16" ht="15" x14ac:dyDescent="0.25">
      <c r="A62" s="28"/>
      <c r="B62" s="87">
        <v>1</v>
      </c>
      <c r="C62" s="88">
        <f>COUNTIF('Gen Test Cases'!R:R,$B62)+COUNTIF(Docker!AB:AB,$B62)</f>
        <v>0</v>
      </c>
      <c r="D62" s="85">
        <f>COUNTIFS('Gen Test Cases'!R:R,B62,'Gen Test Cases'!I:I,$D$54)+COUNTIFS(Docker!AB:AB,B62,Docker!J:J,$D$54)</f>
        <v>0</v>
      </c>
      <c r="E62" s="85">
        <f>COUNTIFS('Gen Test Cases'!R:R,$B62,'Gen Test Cases'!I:I,$E$54)+COUNTIFS(Docker!AB:AB,$B62,Docker!J:J,$E$54)</f>
        <v>0</v>
      </c>
      <c r="F62" s="85">
        <f>COUNTIFS('Gen Test Cases'!R:R,$B62,'Gen Test Cases'!I:I,$F$54)+COUNTIFS(Docker!AB:AB,$B62,Docker!J:J,$F$54)</f>
        <v>0</v>
      </c>
      <c r="G62" s="86">
        <v>1</v>
      </c>
      <c r="H62" s="26">
        <f t="shared" si="4"/>
        <v>0</v>
      </c>
      <c r="I62" s="26">
        <f t="shared" si="5"/>
        <v>0</v>
      </c>
      <c r="P62" s="89"/>
    </row>
    <row r="63" spans="1:16" ht="15" hidden="1" x14ac:dyDescent="0.25">
      <c r="A63" s="28"/>
      <c r="B63" s="165" t="s">
        <v>64</v>
      </c>
      <c r="C63" s="166"/>
      <c r="D63" s="167">
        <f>SUM(I55:I62)/SUM(H55:H62)*100</f>
        <v>0</v>
      </c>
      <c r="E63" s="85" t="e">
        <f>COUNTIFS(#REF!,$B63,#REF!,E$16)+COUNTIFS(#REF!,$B63,#REF!,E$16)</f>
        <v>#REF!</v>
      </c>
      <c r="P63" s="89"/>
    </row>
    <row r="64" spans="1:16" ht="12.75" customHeight="1" x14ac:dyDescent="0.25">
      <c r="A64" s="32"/>
      <c r="B64" s="33"/>
      <c r="C64" s="33"/>
      <c r="D64" s="33"/>
      <c r="E64" s="33"/>
      <c r="F64" s="33"/>
      <c r="G64" s="33"/>
      <c r="H64" s="33"/>
      <c r="I64" s="33"/>
      <c r="J64" s="33"/>
      <c r="K64" s="44"/>
      <c r="L64" s="44"/>
      <c r="M64" s="44"/>
      <c r="N64" s="44"/>
      <c r="O64" s="44"/>
      <c r="P64" s="82"/>
    </row>
    <row r="65" ht="12.75" customHeight="1" x14ac:dyDescent="0.25"/>
  </sheetData>
  <mergeCells count="3">
    <mergeCell ref="A11:A12"/>
    <mergeCell ref="A30:A31"/>
    <mergeCell ref="A49:A50"/>
  </mergeCells>
  <conditionalFormatting sqref="K17:K18">
    <cfRule type="expression" dxfId="51" priority="9" stopIfTrue="1">
      <formula>#REF!=0</formula>
    </cfRule>
  </conditionalFormatting>
  <conditionalFormatting sqref="K21:K22">
    <cfRule type="expression" dxfId="50" priority="10" stopIfTrue="1">
      <formula>#REF!=0</formula>
    </cfRule>
  </conditionalFormatting>
  <conditionalFormatting sqref="K36:K37">
    <cfRule type="expression" dxfId="49" priority="5" stopIfTrue="1">
      <formula>#REF!=0</formula>
    </cfRule>
  </conditionalFormatting>
  <conditionalFormatting sqref="K40:K41">
    <cfRule type="expression" dxfId="48" priority="6" stopIfTrue="1">
      <formula>#REF!=0</formula>
    </cfRule>
  </conditionalFormatting>
  <conditionalFormatting sqref="K55:K56">
    <cfRule type="expression" dxfId="47" priority="1" stopIfTrue="1">
      <formula>#REF!=0</formula>
    </cfRule>
  </conditionalFormatting>
  <conditionalFormatting sqref="K59:K60">
    <cfRule type="expression" dxfId="46" priority="2" stopIfTrue="1">
      <formula>#REF!=0</formula>
    </cfRule>
  </conditionalFormatting>
  <conditionalFormatting sqref="N13">
    <cfRule type="cellIs" dxfId="45" priority="11" stopIfTrue="1" operator="greaterThan">
      <formula>0</formula>
    </cfRule>
    <cfRule type="cellIs" dxfId="44" priority="12" stopIfTrue="1" operator="lessThan">
      <formula>0</formula>
    </cfRule>
  </conditionalFormatting>
  <conditionalFormatting sqref="N32">
    <cfRule type="cellIs" dxfId="43" priority="7" stopIfTrue="1" operator="greaterThan">
      <formula>0</formula>
    </cfRule>
    <cfRule type="cellIs" dxfId="42" priority="8" stopIfTrue="1" operator="lessThan">
      <formula>0</formula>
    </cfRule>
  </conditionalFormatting>
  <conditionalFormatting sqref="N51">
    <cfRule type="cellIs" dxfId="41" priority="3" stopIfTrue="1" operator="greaterThan">
      <formula>0</formula>
    </cfRule>
    <cfRule type="cellIs" dxfId="40" priority="4" stopIfTrue="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50"/>
  <sheetViews>
    <sheetView zoomScale="115" zoomScaleNormal="115" workbookViewId="0">
      <selection activeCell="A3" sqref="A3:N17"/>
    </sheetView>
  </sheetViews>
  <sheetFormatPr defaultColWidth="0" defaultRowHeight="12.75" customHeight="1" zeroHeight="1" x14ac:dyDescent="0.25"/>
  <cols>
    <col min="1" max="13" width="11.28515625" style="25" customWidth="1"/>
    <col min="14" max="14" width="9.28515625" style="25" customWidth="1"/>
    <col min="15" max="16384" width="11.28515625" style="25" hidden="1"/>
  </cols>
  <sheetData>
    <row r="1" spans="1:14" ht="15" x14ac:dyDescent="0.25">
      <c r="A1" s="168" t="s">
        <v>69</v>
      </c>
      <c r="B1" s="109"/>
      <c r="C1" s="109"/>
      <c r="D1" s="109"/>
      <c r="E1" s="109"/>
      <c r="F1" s="109"/>
      <c r="G1" s="109"/>
      <c r="H1" s="109"/>
      <c r="I1" s="109"/>
      <c r="J1" s="109"/>
      <c r="K1" s="109"/>
      <c r="L1" s="109"/>
      <c r="M1" s="109"/>
      <c r="N1" s="169"/>
    </row>
    <row r="2" spans="1:14" ht="12.75" customHeight="1" x14ac:dyDescent="0.25">
      <c r="A2" s="170" t="s">
        <v>70</v>
      </c>
      <c r="B2" s="171"/>
      <c r="C2" s="171"/>
      <c r="D2" s="171"/>
      <c r="E2" s="171"/>
      <c r="F2" s="171"/>
      <c r="G2" s="171"/>
      <c r="H2" s="171"/>
      <c r="I2" s="171"/>
      <c r="J2" s="171"/>
      <c r="K2" s="171"/>
      <c r="L2" s="171"/>
      <c r="M2" s="171"/>
      <c r="N2" s="172"/>
    </row>
    <row r="3" spans="1:14" s="52" customFormat="1" ht="12.75" customHeight="1" x14ac:dyDescent="0.2">
      <c r="A3" s="328" t="s">
        <v>71</v>
      </c>
      <c r="B3" s="329"/>
      <c r="C3" s="329"/>
      <c r="D3" s="329"/>
      <c r="E3" s="329"/>
      <c r="F3" s="329"/>
      <c r="G3" s="329"/>
      <c r="H3" s="329"/>
      <c r="I3" s="329"/>
      <c r="J3" s="329"/>
      <c r="K3" s="329"/>
      <c r="L3" s="329"/>
      <c r="M3" s="329"/>
      <c r="N3" s="330"/>
    </row>
    <row r="4" spans="1:14" s="52" customFormat="1" x14ac:dyDescent="0.2">
      <c r="A4" s="331"/>
      <c r="B4" s="332"/>
      <c r="C4" s="332"/>
      <c r="D4" s="332"/>
      <c r="E4" s="332"/>
      <c r="F4" s="332"/>
      <c r="G4" s="332"/>
      <c r="H4" s="332"/>
      <c r="I4" s="332"/>
      <c r="J4" s="332"/>
      <c r="K4" s="332"/>
      <c r="L4" s="332"/>
      <c r="M4" s="332"/>
      <c r="N4" s="333"/>
    </row>
    <row r="5" spans="1:14" s="52" customFormat="1" x14ac:dyDescent="0.2">
      <c r="A5" s="331"/>
      <c r="B5" s="332"/>
      <c r="C5" s="332"/>
      <c r="D5" s="332"/>
      <c r="E5" s="332"/>
      <c r="F5" s="332"/>
      <c r="G5" s="332"/>
      <c r="H5" s="332"/>
      <c r="I5" s="332"/>
      <c r="J5" s="332"/>
      <c r="K5" s="332"/>
      <c r="L5" s="332"/>
      <c r="M5" s="332"/>
      <c r="N5" s="333"/>
    </row>
    <row r="6" spans="1:14" s="52" customFormat="1" x14ac:dyDescent="0.2">
      <c r="A6" s="331"/>
      <c r="B6" s="332"/>
      <c r="C6" s="332"/>
      <c r="D6" s="332"/>
      <c r="E6" s="332"/>
      <c r="F6" s="332"/>
      <c r="G6" s="332"/>
      <c r="H6" s="332"/>
      <c r="I6" s="332"/>
      <c r="J6" s="332"/>
      <c r="K6" s="332"/>
      <c r="L6" s="332"/>
      <c r="M6" s="332"/>
      <c r="N6" s="333"/>
    </row>
    <row r="7" spans="1:14" s="52" customFormat="1" x14ac:dyDescent="0.2">
      <c r="A7" s="331"/>
      <c r="B7" s="332"/>
      <c r="C7" s="332"/>
      <c r="D7" s="332"/>
      <c r="E7" s="332"/>
      <c r="F7" s="332"/>
      <c r="G7" s="332"/>
      <c r="H7" s="332"/>
      <c r="I7" s="332"/>
      <c r="J7" s="332"/>
      <c r="K7" s="332"/>
      <c r="L7" s="332"/>
      <c r="M7" s="332"/>
      <c r="N7" s="333"/>
    </row>
    <row r="8" spans="1:14" s="52" customFormat="1" x14ac:dyDescent="0.2">
      <c r="A8" s="331"/>
      <c r="B8" s="332"/>
      <c r="C8" s="332"/>
      <c r="D8" s="332"/>
      <c r="E8" s="332"/>
      <c r="F8" s="332"/>
      <c r="G8" s="332"/>
      <c r="H8" s="332"/>
      <c r="I8" s="332"/>
      <c r="J8" s="332"/>
      <c r="K8" s="332"/>
      <c r="L8" s="332"/>
      <c r="M8" s="332"/>
      <c r="N8" s="333"/>
    </row>
    <row r="9" spans="1:14" s="52" customFormat="1" x14ac:dyDescent="0.2">
      <c r="A9" s="331"/>
      <c r="B9" s="332"/>
      <c r="C9" s="332"/>
      <c r="D9" s="332"/>
      <c r="E9" s="332"/>
      <c r="F9" s="332"/>
      <c r="G9" s="332"/>
      <c r="H9" s="332"/>
      <c r="I9" s="332"/>
      <c r="J9" s="332"/>
      <c r="K9" s="332"/>
      <c r="L9" s="332"/>
      <c r="M9" s="332"/>
      <c r="N9" s="333"/>
    </row>
    <row r="10" spans="1:14" s="52" customFormat="1" x14ac:dyDescent="0.2">
      <c r="A10" s="331"/>
      <c r="B10" s="332"/>
      <c r="C10" s="332"/>
      <c r="D10" s="332"/>
      <c r="E10" s="332"/>
      <c r="F10" s="332"/>
      <c r="G10" s="332"/>
      <c r="H10" s="332"/>
      <c r="I10" s="332"/>
      <c r="J10" s="332"/>
      <c r="K10" s="332"/>
      <c r="L10" s="332"/>
      <c r="M10" s="332"/>
      <c r="N10" s="333"/>
    </row>
    <row r="11" spans="1:14" s="52" customFormat="1" x14ac:dyDescent="0.2">
      <c r="A11" s="331"/>
      <c r="B11" s="332"/>
      <c r="C11" s="332"/>
      <c r="D11" s="332"/>
      <c r="E11" s="332"/>
      <c r="F11" s="332"/>
      <c r="G11" s="332"/>
      <c r="H11" s="332"/>
      <c r="I11" s="332"/>
      <c r="J11" s="332"/>
      <c r="K11" s="332"/>
      <c r="L11" s="332"/>
      <c r="M11" s="332"/>
      <c r="N11" s="333"/>
    </row>
    <row r="12" spans="1:14" s="52" customFormat="1" x14ac:dyDescent="0.2">
      <c r="A12" s="331"/>
      <c r="B12" s="332"/>
      <c r="C12" s="332"/>
      <c r="D12" s="332"/>
      <c r="E12" s="332"/>
      <c r="F12" s="332"/>
      <c r="G12" s="332"/>
      <c r="H12" s="332"/>
      <c r="I12" s="332"/>
      <c r="J12" s="332"/>
      <c r="K12" s="332"/>
      <c r="L12" s="332"/>
      <c r="M12" s="332"/>
      <c r="N12" s="333"/>
    </row>
    <row r="13" spans="1:14" s="52" customFormat="1" ht="30.75" customHeight="1" x14ac:dyDescent="0.2">
      <c r="A13" s="331"/>
      <c r="B13" s="332"/>
      <c r="C13" s="332"/>
      <c r="D13" s="332"/>
      <c r="E13" s="332"/>
      <c r="F13" s="332"/>
      <c r="G13" s="332"/>
      <c r="H13" s="332"/>
      <c r="I13" s="332"/>
      <c r="J13" s="332"/>
      <c r="K13" s="332"/>
      <c r="L13" s="332"/>
      <c r="M13" s="332"/>
      <c r="N13" s="333"/>
    </row>
    <row r="14" spans="1:14" s="52" customFormat="1" ht="1.5" customHeight="1" x14ac:dyDescent="0.2">
      <c r="A14" s="331"/>
      <c r="B14" s="332"/>
      <c r="C14" s="332"/>
      <c r="D14" s="332"/>
      <c r="E14" s="332"/>
      <c r="F14" s="332"/>
      <c r="G14" s="332"/>
      <c r="H14" s="332"/>
      <c r="I14" s="332"/>
      <c r="J14" s="332"/>
      <c r="K14" s="332"/>
      <c r="L14" s="332"/>
      <c r="M14" s="332"/>
      <c r="N14" s="333"/>
    </row>
    <row r="15" spans="1:14" s="52" customFormat="1" ht="11.1" hidden="1" customHeight="1" x14ac:dyDescent="0.2">
      <c r="A15" s="331"/>
      <c r="B15" s="332"/>
      <c r="C15" s="332"/>
      <c r="D15" s="332"/>
      <c r="E15" s="332"/>
      <c r="F15" s="332"/>
      <c r="G15" s="332"/>
      <c r="H15" s="332"/>
      <c r="I15" s="332"/>
      <c r="J15" s="332"/>
      <c r="K15" s="332"/>
      <c r="L15" s="332"/>
      <c r="M15" s="332"/>
      <c r="N15" s="333"/>
    </row>
    <row r="16" spans="1:14" s="52" customFormat="1" ht="12.75" hidden="1" customHeight="1" x14ac:dyDescent="0.2">
      <c r="A16" s="331"/>
      <c r="B16" s="332"/>
      <c r="C16" s="332"/>
      <c r="D16" s="332"/>
      <c r="E16" s="332"/>
      <c r="F16" s="332"/>
      <c r="G16" s="332"/>
      <c r="H16" s="332"/>
      <c r="I16" s="332"/>
      <c r="J16" s="332"/>
      <c r="K16" s="332"/>
      <c r="L16" s="332"/>
      <c r="M16" s="332"/>
      <c r="N16" s="333"/>
    </row>
    <row r="17" spans="1:14" ht="57.75" hidden="1" customHeight="1" x14ac:dyDescent="0.25">
      <c r="A17" s="334"/>
      <c r="B17" s="335"/>
      <c r="C17" s="335"/>
      <c r="D17" s="335"/>
      <c r="E17" s="335"/>
      <c r="F17" s="335"/>
      <c r="G17" s="335"/>
      <c r="H17" s="335"/>
      <c r="I17" s="335"/>
      <c r="J17" s="335"/>
      <c r="K17" s="335"/>
      <c r="L17" s="335"/>
      <c r="M17" s="335"/>
      <c r="N17" s="336"/>
    </row>
    <row r="18" spans="1:14" s="52" customFormat="1" ht="12.75" hidden="1" customHeight="1" x14ac:dyDescent="0.2">
      <c r="A18" s="51"/>
      <c r="B18" s="51"/>
      <c r="C18" s="51"/>
      <c r="D18" s="51"/>
      <c r="E18" s="51"/>
      <c r="F18" s="51"/>
      <c r="G18" s="51"/>
      <c r="H18" s="51"/>
      <c r="I18" s="51"/>
      <c r="J18" s="51"/>
      <c r="K18" s="51"/>
      <c r="L18" s="51"/>
      <c r="M18" s="51"/>
      <c r="N18" s="51"/>
    </row>
    <row r="19" spans="1:14" s="52" customFormat="1" x14ac:dyDescent="0.2">
      <c r="A19" s="173" t="s">
        <v>72</v>
      </c>
      <c r="B19" s="174"/>
      <c r="C19" s="174"/>
      <c r="D19" s="174"/>
      <c r="E19" s="174"/>
      <c r="F19" s="174"/>
      <c r="G19" s="174"/>
      <c r="H19" s="174"/>
      <c r="I19" s="174"/>
      <c r="J19" s="174"/>
      <c r="K19" s="174"/>
      <c r="L19" s="174"/>
      <c r="M19" s="174"/>
      <c r="N19" s="175"/>
    </row>
    <row r="20" spans="1:14" s="52" customFormat="1" ht="12.75" customHeight="1" x14ac:dyDescent="0.2">
      <c r="A20" s="176" t="s">
        <v>73</v>
      </c>
      <c r="B20" s="177"/>
      <c r="C20" s="178"/>
      <c r="D20" s="179" t="s">
        <v>74</v>
      </c>
      <c r="E20" s="180"/>
      <c r="F20" s="180"/>
      <c r="G20" s="180"/>
      <c r="H20" s="180"/>
      <c r="I20" s="180"/>
      <c r="J20" s="180"/>
      <c r="K20" s="180"/>
      <c r="L20" s="180"/>
      <c r="M20" s="180"/>
      <c r="N20" s="181"/>
    </row>
    <row r="21" spans="1:14" ht="12.75" customHeight="1" x14ac:dyDescent="0.25">
      <c r="A21" s="18"/>
      <c r="B21" s="19"/>
      <c r="C21" s="20"/>
      <c r="D21" s="53" t="s">
        <v>75</v>
      </c>
      <c r="E21" s="54"/>
      <c r="F21" s="54"/>
      <c r="G21" s="54"/>
      <c r="H21" s="54"/>
      <c r="I21" s="54"/>
      <c r="J21" s="54"/>
      <c r="K21" s="54"/>
      <c r="L21" s="54"/>
      <c r="M21" s="54"/>
      <c r="N21" s="55"/>
    </row>
    <row r="22" spans="1:14" ht="15" x14ac:dyDescent="0.25">
      <c r="A22" s="182" t="s">
        <v>76</v>
      </c>
      <c r="B22" s="183"/>
      <c r="C22" s="184"/>
      <c r="D22" s="185" t="s">
        <v>77</v>
      </c>
      <c r="E22" s="186"/>
      <c r="F22" s="186"/>
      <c r="G22" s="186"/>
      <c r="H22" s="186"/>
      <c r="I22" s="186"/>
      <c r="J22" s="186"/>
      <c r="K22" s="186"/>
      <c r="L22" s="186"/>
      <c r="M22" s="186"/>
      <c r="N22" s="187"/>
    </row>
    <row r="23" spans="1:14" ht="12.75" customHeight="1" x14ac:dyDescent="0.25">
      <c r="A23" s="176" t="s">
        <v>78</v>
      </c>
      <c r="B23" s="177"/>
      <c r="C23" s="178"/>
      <c r="D23" s="179" t="s">
        <v>79</v>
      </c>
      <c r="E23" s="180"/>
      <c r="F23" s="180"/>
      <c r="G23" s="180"/>
      <c r="H23" s="180"/>
      <c r="I23" s="180"/>
      <c r="J23" s="180"/>
      <c r="K23" s="180"/>
      <c r="L23" s="180"/>
      <c r="M23" s="180"/>
      <c r="N23" s="181"/>
    </row>
    <row r="24" spans="1:14" ht="15" x14ac:dyDescent="0.25">
      <c r="A24" s="176" t="s">
        <v>80</v>
      </c>
      <c r="B24" s="177"/>
      <c r="C24" s="178"/>
      <c r="D24" s="337" t="s">
        <v>81</v>
      </c>
      <c r="E24" s="338"/>
      <c r="F24" s="338"/>
      <c r="G24" s="338"/>
      <c r="H24" s="338"/>
      <c r="I24" s="338"/>
      <c r="J24" s="338"/>
      <c r="K24" s="338"/>
      <c r="L24" s="338"/>
      <c r="M24" s="338"/>
      <c r="N24" s="339"/>
    </row>
    <row r="25" spans="1:14" ht="12.75" customHeight="1" x14ac:dyDescent="0.25">
      <c r="A25" s="21"/>
      <c r="B25" s="22"/>
      <c r="C25" s="23"/>
      <c r="D25" s="340"/>
      <c r="E25" s="341"/>
      <c r="F25" s="341"/>
      <c r="G25" s="341"/>
      <c r="H25" s="341"/>
      <c r="I25" s="341"/>
      <c r="J25" s="341"/>
      <c r="K25" s="341"/>
      <c r="L25" s="341"/>
      <c r="M25" s="341"/>
      <c r="N25" s="342"/>
    </row>
    <row r="26" spans="1:14" ht="12.75" customHeight="1" x14ac:dyDescent="0.25">
      <c r="A26" s="188" t="s">
        <v>82</v>
      </c>
      <c r="B26" s="189"/>
      <c r="C26" s="190"/>
      <c r="D26" s="191" t="s">
        <v>83</v>
      </c>
      <c r="E26" s="192"/>
      <c r="F26" s="192"/>
      <c r="G26" s="192"/>
      <c r="H26" s="192"/>
      <c r="I26" s="192"/>
      <c r="J26" s="192"/>
      <c r="K26" s="192"/>
      <c r="L26" s="192"/>
      <c r="M26" s="192"/>
      <c r="N26" s="193"/>
    </row>
    <row r="27" spans="1:14" ht="15" x14ac:dyDescent="0.25">
      <c r="A27" s="21" t="s">
        <v>84</v>
      </c>
      <c r="B27" s="22"/>
      <c r="C27" s="23"/>
      <c r="D27" s="56" t="s">
        <v>85</v>
      </c>
      <c r="E27" s="57"/>
      <c r="F27" s="57"/>
      <c r="G27" s="57"/>
      <c r="H27" s="57"/>
      <c r="I27" s="57"/>
      <c r="J27" s="57"/>
      <c r="K27" s="57"/>
      <c r="L27" s="57"/>
      <c r="M27" s="57"/>
      <c r="N27" s="58"/>
    </row>
    <row r="28" spans="1:14" ht="12.75" customHeight="1" x14ac:dyDescent="0.25">
      <c r="A28" s="18"/>
      <c r="B28" s="19"/>
      <c r="C28" s="20"/>
      <c r="D28" s="53" t="s">
        <v>86</v>
      </c>
      <c r="E28" s="54"/>
      <c r="F28" s="54"/>
      <c r="G28" s="54"/>
      <c r="H28" s="54"/>
      <c r="I28" s="54"/>
      <c r="J28" s="54"/>
      <c r="K28" s="54"/>
      <c r="L28" s="54"/>
      <c r="M28" s="54"/>
      <c r="N28" s="55"/>
    </row>
    <row r="29" spans="1:14" ht="15" x14ac:dyDescent="0.25">
      <c r="A29" s="176" t="s">
        <v>87</v>
      </c>
      <c r="B29" s="177"/>
      <c r="C29" s="178"/>
      <c r="D29" s="179" t="s">
        <v>88</v>
      </c>
      <c r="E29" s="180"/>
      <c r="F29" s="180"/>
      <c r="G29" s="180"/>
      <c r="H29" s="180"/>
      <c r="I29" s="180"/>
      <c r="J29" s="180"/>
      <c r="K29" s="180"/>
      <c r="L29" s="180"/>
      <c r="M29" s="180"/>
      <c r="N29" s="181"/>
    </row>
    <row r="30" spans="1:14" ht="15" x14ac:dyDescent="0.25">
      <c r="A30" s="18"/>
      <c r="B30" s="19"/>
      <c r="C30" s="20"/>
      <c r="D30" s="53" t="s">
        <v>89</v>
      </c>
      <c r="E30" s="54"/>
      <c r="F30" s="54"/>
      <c r="G30" s="54"/>
      <c r="H30" s="54"/>
      <c r="I30" s="54"/>
      <c r="J30" s="54"/>
      <c r="K30" s="54"/>
      <c r="L30" s="54"/>
      <c r="M30" s="54"/>
      <c r="N30" s="55"/>
    </row>
    <row r="31" spans="1:14" ht="15" x14ac:dyDescent="0.25">
      <c r="A31" s="182" t="s">
        <v>90</v>
      </c>
      <c r="B31" s="183"/>
      <c r="C31" s="184"/>
      <c r="D31" s="185" t="s">
        <v>91</v>
      </c>
      <c r="E31" s="186"/>
      <c r="F31" s="186"/>
      <c r="G31" s="186"/>
      <c r="H31" s="186"/>
      <c r="I31" s="186"/>
      <c r="J31" s="186"/>
      <c r="K31" s="186"/>
      <c r="L31" s="186"/>
      <c r="M31" s="186"/>
      <c r="N31" s="187"/>
    </row>
    <row r="32" spans="1:14" ht="15" x14ac:dyDescent="0.25">
      <c r="A32" s="176" t="s">
        <v>92</v>
      </c>
      <c r="B32" s="177"/>
      <c r="C32" s="178"/>
      <c r="D32" s="179" t="s">
        <v>93</v>
      </c>
      <c r="E32" s="180"/>
      <c r="F32" s="180"/>
      <c r="G32" s="180"/>
      <c r="H32" s="180"/>
      <c r="I32" s="180"/>
      <c r="J32" s="180"/>
      <c r="K32" s="180"/>
      <c r="L32" s="180"/>
      <c r="M32" s="180"/>
      <c r="N32" s="181"/>
    </row>
    <row r="33" spans="1:14" ht="12.75" customHeight="1" x14ac:dyDescent="0.25">
      <c r="A33" s="18"/>
      <c r="B33" s="19"/>
      <c r="C33" s="20"/>
      <c r="D33" s="53" t="s">
        <v>94</v>
      </c>
      <c r="E33" s="54"/>
      <c r="F33" s="54"/>
      <c r="G33" s="54"/>
      <c r="H33" s="54"/>
      <c r="I33" s="54"/>
      <c r="J33" s="54"/>
      <c r="K33" s="54"/>
      <c r="L33" s="54"/>
      <c r="M33" s="54"/>
      <c r="N33" s="55"/>
    </row>
    <row r="34" spans="1:14" ht="15" x14ac:dyDescent="0.25">
      <c r="A34" s="176" t="s">
        <v>95</v>
      </c>
      <c r="B34" s="177"/>
      <c r="C34" s="178"/>
      <c r="D34" s="179" t="s">
        <v>96</v>
      </c>
      <c r="E34" s="180"/>
      <c r="F34" s="180"/>
      <c r="G34" s="180"/>
      <c r="H34" s="180"/>
      <c r="I34" s="180"/>
      <c r="J34" s="180"/>
      <c r="K34" s="180"/>
      <c r="L34" s="180"/>
      <c r="M34" s="180"/>
      <c r="N34" s="181"/>
    </row>
    <row r="35" spans="1:14" ht="15" customHeight="1" x14ac:dyDescent="0.25">
      <c r="A35" s="21"/>
      <c r="B35" s="22"/>
      <c r="C35" s="23"/>
      <c r="D35" s="56" t="s">
        <v>97</v>
      </c>
      <c r="E35" s="57"/>
      <c r="F35" s="57"/>
      <c r="G35" s="57"/>
      <c r="H35" s="57"/>
      <c r="I35" s="57"/>
      <c r="J35" s="57"/>
      <c r="K35" s="57"/>
      <c r="L35" s="57"/>
      <c r="M35" s="57"/>
      <c r="N35" s="58"/>
    </row>
    <row r="36" spans="1:14" ht="15" x14ac:dyDescent="0.25">
      <c r="A36" s="21"/>
      <c r="B36" s="22"/>
      <c r="C36" s="23"/>
      <c r="D36" s="56" t="s">
        <v>98</v>
      </c>
      <c r="E36" s="57"/>
      <c r="F36" s="57"/>
      <c r="G36" s="57"/>
      <c r="H36" s="57"/>
      <c r="I36" s="57"/>
      <c r="J36" s="57"/>
      <c r="K36" s="57"/>
      <c r="L36" s="57"/>
      <c r="M36" s="57"/>
      <c r="N36" s="58"/>
    </row>
    <row r="37" spans="1:14" ht="15" x14ac:dyDescent="0.25">
      <c r="A37" s="21"/>
      <c r="B37" s="22"/>
      <c r="C37" s="23"/>
      <c r="D37" s="56" t="s">
        <v>99</v>
      </c>
      <c r="E37" s="57"/>
      <c r="F37" s="57"/>
      <c r="G37" s="57"/>
      <c r="H37" s="57"/>
      <c r="I37" s="57"/>
      <c r="J37" s="57"/>
      <c r="K37" s="57"/>
      <c r="L37" s="57"/>
      <c r="M37" s="57"/>
      <c r="N37" s="58"/>
    </row>
    <row r="38" spans="1:14" ht="15" x14ac:dyDescent="0.25">
      <c r="A38" s="18"/>
      <c r="B38" s="19"/>
      <c r="C38" s="20"/>
      <c r="D38" s="53" t="s">
        <v>100</v>
      </c>
      <c r="E38" s="54"/>
      <c r="F38" s="54"/>
      <c r="G38" s="54"/>
      <c r="H38" s="54"/>
      <c r="I38" s="54"/>
      <c r="J38" s="54"/>
      <c r="K38" s="54"/>
      <c r="L38" s="54"/>
      <c r="M38" s="54"/>
      <c r="N38" s="55"/>
    </row>
    <row r="39" spans="1:14" ht="15" x14ac:dyDescent="0.25">
      <c r="A39" s="176" t="s">
        <v>101</v>
      </c>
      <c r="B39" s="177"/>
      <c r="C39" s="178"/>
      <c r="D39" s="179" t="s">
        <v>102</v>
      </c>
      <c r="E39" s="180"/>
      <c r="F39" s="180"/>
      <c r="G39" s="180"/>
      <c r="H39" s="180"/>
      <c r="I39" s="180"/>
      <c r="J39" s="180"/>
      <c r="K39" s="180"/>
      <c r="L39" s="180"/>
      <c r="M39" s="180"/>
      <c r="N39" s="181"/>
    </row>
    <row r="40" spans="1:14" ht="15" x14ac:dyDescent="0.25">
      <c r="A40" s="18"/>
      <c r="B40" s="19"/>
      <c r="C40" s="20"/>
      <c r="D40" s="53" t="s">
        <v>103</v>
      </c>
      <c r="E40" s="54"/>
      <c r="F40" s="54"/>
      <c r="G40" s="54"/>
      <c r="H40" s="54"/>
      <c r="I40" s="54"/>
      <c r="J40" s="54"/>
      <c r="K40" s="54"/>
      <c r="L40" s="54"/>
      <c r="M40" s="54"/>
      <c r="N40" s="55"/>
    </row>
    <row r="41" spans="1:14" ht="15" x14ac:dyDescent="0.25">
      <c r="A41" s="194" t="s">
        <v>104</v>
      </c>
      <c r="B41" s="195"/>
      <c r="C41" s="196"/>
      <c r="D41" s="343" t="s">
        <v>105</v>
      </c>
      <c r="E41" s="344"/>
      <c r="F41" s="344"/>
      <c r="G41" s="344"/>
      <c r="H41" s="344"/>
      <c r="I41" s="344"/>
      <c r="J41" s="344"/>
      <c r="K41" s="344"/>
      <c r="L41" s="344"/>
      <c r="M41" s="344"/>
      <c r="N41" s="345"/>
    </row>
    <row r="42" spans="1:14" ht="15" x14ac:dyDescent="0.25">
      <c r="A42" s="45"/>
      <c r="B42" s="22"/>
      <c r="C42" s="46"/>
      <c r="D42" s="346"/>
      <c r="E42" s="347"/>
      <c r="F42" s="347"/>
      <c r="G42" s="347"/>
      <c r="H42" s="347"/>
      <c r="I42" s="347"/>
      <c r="J42" s="347"/>
      <c r="K42" s="347"/>
      <c r="L42" s="347"/>
      <c r="M42" s="347"/>
      <c r="N42" s="348"/>
    </row>
    <row r="43" spans="1:14" ht="15" x14ac:dyDescent="0.25">
      <c r="A43" s="197" t="s">
        <v>106</v>
      </c>
      <c r="B43" s="189"/>
      <c r="C43" s="198"/>
      <c r="D43" s="185" t="s">
        <v>107</v>
      </c>
      <c r="E43" s="186"/>
      <c r="F43" s="186"/>
      <c r="G43" s="186"/>
      <c r="H43" s="186"/>
      <c r="I43" s="186"/>
      <c r="J43" s="186"/>
      <c r="K43" s="186"/>
      <c r="L43" s="186"/>
      <c r="M43" s="186"/>
      <c r="N43" s="187"/>
    </row>
    <row r="44" spans="1:14" ht="15" x14ac:dyDescent="0.25">
      <c r="A44" s="188" t="s">
        <v>108</v>
      </c>
      <c r="B44" s="189"/>
      <c r="C44" s="198"/>
      <c r="D44" s="185" t="s">
        <v>109</v>
      </c>
      <c r="E44" s="186"/>
      <c r="F44" s="186"/>
      <c r="G44" s="186"/>
      <c r="H44" s="186"/>
      <c r="I44" s="186"/>
      <c r="J44" s="186"/>
      <c r="K44" s="186"/>
      <c r="L44" s="186"/>
      <c r="M44" s="186"/>
      <c r="N44" s="187"/>
    </row>
    <row r="45" spans="1:14" ht="15" x14ac:dyDescent="0.25">
      <c r="A45" s="349" t="s">
        <v>110</v>
      </c>
      <c r="B45" s="350"/>
      <c r="C45" s="351"/>
      <c r="D45" s="343" t="s">
        <v>111</v>
      </c>
      <c r="E45" s="344"/>
      <c r="F45" s="344"/>
      <c r="G45" s="344"/>
      <c r="H45" s="344"/>
      <c r="I45" s="344"/>
      <c r="J45" s="344"/>
      <c r="K45" s="344"/>
      <c r="L45" s="344"/>
      <c r="M45" s="344"/>
      <c r="N45" s="345"/>
    </row>
    <row r="46" spans="1:14" ht="15" x14ac:dyDescent="0.25">
      <c r="A46" s="352"/>
      <c r="B46" s="353"/>
      <c r="C46" s="354"/>
      <c r="D46" s="355"/>
      <c r="E46" s="356"/>
      <c r="F46" s="356"/>
      <c r="G46" s="356"/>
      <c r="H46" s="356"/>
      <c r="I46" s="356"/>
      <c r="J46" s="356"/>
      <c r="K46" s="356"/>
      <c r="L46" s="356"/>
      <c r="M46" s="356"/>
      <c r="N46" s="357"/>
    </row>
    <row r="47" spans="1:14" ht="15" x14ac:dyDescent="0.25">
      <c r="A47" s="349" t="s">
        <v>112</v>
      </c>
      <c r="B47" s="350"/>
      <c r="C47" s="351"/>
      <c r="D47" s="343" t="s">
        <v>113</v>
      </c>
      <c r="E47" s="344"/>
      <c r="F47" s="344"/>
      <c r="G47" s="344"/>
      <c r="H47" s="344"/>
      <c r="I47" s="344"/>
      <c r="J47" s="344"/>
      <c r="K47" s="344"/>
      <c r="L47" s="344"/>
      <c r="M47" s="344"/>
      <c r="N47" s="345"/>
    </row>
    <row r="48" spans="1:14" ht="15" x14ac:dyDescent="0.25">
      <c r="A48" s="352"/>
      <c r="B48" s="353"/>
      <c r="C48" s="354"/>
      <c r="D48" s="355"/>
      <c r="E48" s="356"/>
      <c r="F48" s="356"/>
      <c r="G48" s="356"/>
      <c r="H48" s="356"/>
      <c r="I48" s="356"/>
      <c r="J48" s="356"/>
      <c r="K48" s="356"/>
      <c r="L48" s="356"/>
      <c r="M48" s="356"/>
      <c r="N48" s="357"/>
    </row>
    <row r="49" spans="1:14" ht="15" x14ac:dyDescent="0.25">
      <c r="A49" s="194" t="s">
        <v>114</v>
      </c>
      <c r="B49" s="195"/>
      <c r="C49" s="196"/>
      <c r="D49" s="328" t="s">
        <v>115</v>
      </c>
      <c r="E49" s="329"/>
      <c r="F49" s="329"/>
      <c r="G49" s="329"/>
      <c r="H49" s="329"/>
      <c r="I49" s="329"/>
      <c r="J49" s="329"/>
      <c r="K49" s="329"/>
      <c r="L49" s="329"/>
      <c r="M49" s="329"/>
      <c r="N49" s="330"/>
    </row>
    <row r="50" spans="1:14" ht="15" x14ac:dyDescent="0.25">
      <c r="A50" s="60"/>
      <c r="B50" s="61"/>
      <c r="C50" s="62"/>
      <c r="D50" s="334"/>
      <c r="E50" s="335"/>
      <c r="F50" s="335"/>
      <c r="G50" s="335"/>
      <c r="H50" s="335"/>
      <c r="I50" s="335"/>
      <c r="J50" s="335"/>
      <c r="K50" s="335"/>
      <c r="L50" s="335"/>
      <c r="M50" s="335"/>
      <c r="N50" s="336"/>
    </row>
  </sheetData>
  <mergeCells count="8">
    <mergeCell ref="A3:N17"/>
    <mergeCell ref="D24:N25"/>
    <mergeCell ref="D41:N42"/>
    <mergeCell ref="D49:N50"/>
    <mergeCell ref="A45:C46"/>
    <mergeCell ref="D45:N46"/>
    <mergeCell ref="A47:C48"/>
    <mergeCell ref="D47:N4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A8641-7B80-42F0-BC82-118D7FBBEDB4}">
  <dimension ref="A1:XFC35"/>
  <sheetViews>
    <sheetView showGridLines="0"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ColWidth="8.7109375" defaultRowHeight="120" customHeight="1" x14ac:dyDescent="0.2"/>
  <cols>
    <col min="1" max="1" width="12.42578125" style="76" customWidth="1"/>
    <col min="2" max="2" width="9.28515625" style="76" customWidth="1"/>
    <col min="3" max="3" width="22.7109375" style="76" customWidth="1"/>
    <col min="4" max="4" width="13.42578125" style="76" customWidth="1"/>
    <col min="5" max="5" width="35" style="76" customWidth="1"/>
    <col min="6" max="6" width="71" style="76" customWidth="1"/>
    <col min="7" max="7" width="50.7109375" style="76" customWidth="1"/>
    <col min="8" max="8" width="23.42578125" style="76" customWidth="1"/>
    <col min="9" max="9" width="17.7109375" style="76" customWidth="1"/>
    <col min="10" max="10" width="18" style="76" customWidth="1"/>
    <col min="11" max="11" width="20" style="76" customWidth="1"/>
    <col min="12" max="12" width="21.42578125" style="76" customWidth="1"/>
    <col min="13" max="13" width="97.28515625" style="76" customWidth="1"/>
    <col min="14" max="14" width="4.28515625" style="76" hidden="1" customWidth="1"/>
    <col min="15" max="15" width="3.7109375" style="76" hidden="1" customWidth="1"/>
    <col min="16" max="16" width="4.7109375" style="76" hidden="1" customWidth="1"/>
    <col min="17" max="17" width="4.28515625" style="76" hidden="1" customWidth="1"/>
    <col min="18" max="18" width="24.28515625" style="76" hidden="1" customWidth="1"/>
    <col min="19" max="25" width="9.28515625" style="76" hidden="1" customWidth="1"/>
    <col min="26" max="16383" width="8.7109375" style="76" hidden="1" customWidth="1"/>
    <col min="16384" max="16384" width="0" style="76" hidden="1" customWidth="1"/>
  </cols>
  <sheetData>
    <row r="1" spans="1:18" s="105" customFormat="1" ht="12.75" x14ac:dyDescent="0.2">
      <c r="A1" s="358" t="s">
        <v>58</v>
      </c>
      <c r="B1" s="359"/>
      <c r="C1" s="359"/>
      <c r="D1" s="199"/>
      <c r="E1" s="199"/>
      <c r="F1" s="199"/>
      <c r="G1" s="199"/>
      <c r="H1" s="199"/>
      <c r="I1" s="199"/>
      <c r="J1" s="199"/>
      <c r="K1" s="199"/>
      <c r="L1" s="199"/>
      <c r="M1" s="199"/>
      <c r="N1" s="199"/>
      <c r="O1" s="199"/>
      <c r="P1" s="199"/>
      <c r="Q1" s="199"/>
      <c r="R1" s="199"/>
    </row>
    <row r="2" spans="1:18" ht="12.75" x14ac:dyDescent="0.2">
      <c r="A2" s="212" t="s">
        <v>116</v>
      </c>
      <c r="B2" s="212" t="s">
        <v>117</v>
      </c>
      <c r="C2" s="212" t="s">
        <v>118</v>
      </c>
      <c r="D2" s="213" t="s">
        <v>119</v>
      </c>
      <c r="E2" s="213" t="s">
        <v>120</v>
      </c>
      <c r="F2" s="213" t="s">
        <v>121</v>
      </c>
      <c r="G2" s="213" t="s">
        <v>122</v>
      </c>
      <c r="H2" s="213" t="s">
        <v>123</v>
      </c>
      <c r="I2" s="213" t="s">
        <v>124</v>
      </c>
      <c r="J2" s="213" t="s">
        <v>125</v>
      </c>
      <c r="K2" s="213" t="s">
        <v>126</v>
      </c>
      <c r="L2" s="214" t="s">
        <v>127</v>
      </c>
      <c r="M2" s="214" t="s">
        <v>3907</v>
      </c>
      <c r="N2" s="215"/>
      <c r="O2" s="216"/>
      <c r="P2" s="216"/>
      <c r="Q2" s="216"/>
      <c r="R2" s="217" t="s">
        <v>128</v>
      </c>
    </row>
    <row r="3" spans="1:18" ht="120" customHeight="1" x14ac:dyDescent="0.2">
      <c r="A3" s="218" t="s">
        <v>129</v>
      </c>
      <c r="B3" s="218" t="s">
        <v>130</v>
      </c>
      <c r="C3" s="218" t="s">
        <v>131</v>
      </c>
      <c r="D3" s="218" t="s">
        <v>132</v>
      </c>
      <c r="E3" s="218" t="s">
        <v>133</v>
      </c>
      <c r="F3" s="218" t="s">
        <v>134</v>
      </c>
      <c r="G3" s="218" t="s">
        <v>135</v>
      </c>
      <c r="H3" s="218"/>
      <c r="I3" s="218"/>
      <c r="J3" s="218"/>
      <c r="K3" s="218" t="s">
        <v>136</v>
      </c>
      <c r="L3" s="219" t="s">
        <v>137</v>
      </c>
      <c r="M3" s="219" t="s">
        <v>138</v>
      </c>
      <c r="N3" s="220"/>
      <c r="O3" s="221"/>
      <c r="P3" s="221"/>
      <c r="Q3" s="221"/>
      <c r="R3" s="222" t="e">
        <f>IF(OR(I3="Fail",ISBLANK(I3)),INDEX('Issue Code Table'!C:C,MATCH(L:L,'Issue Code Table'!A:A,0)),IF(K3="Critical",6,IF(K3="Significant",5,IF(K3="Moderate",3,2))))</f>
        <v>#N/A</v>
      </c>
    </row>
    <row r="4" spans="1:18" ht="120" customHeight="1" x14ac:dyDescent="0.2">
      <c r="A4" s="223" t="s">
        <v>139</v>
      </c>
      <c r="B4" s="223" t="s">
        <v>140</v>
      </c>
      <c r="C4" s="223" t="s">
        <v>141</v>
      </c>
      <c r="D4" s="223" t="s">
        <v>132</v>
      </c>
      <c r="E4" s="223" t="s">
        <v>142</v>
      </c>
      <c r="F4" s="223" t="s">
        <v>143</v>
      </c>
      <c r="G4" s="223" t="s">
        <v>144</v>
      </c>
      <c r="H4" s="223"/>
      <c r="I4" s="218"/>
      <c r="J4" s="223"/>
      <c r="K4" s="223" t="s">
        <v>145</v>
      </c>
      <c r="L4" s="224" t="s">
        <v>2163</v>
      </c>
      <c r="M4" s="224" t="s">
        <v>146</v>
      </c>
      <c r="N4" s="225"/>
      <c r="O4" s="226"/>
      <c r="P4" s="226"/>
      <c r="Q4" s="226"/>
      <c r="R4" s="227" t="e">
        <f>IF(OR(I4="Fail",ISBLANK(I4)),INDEX('Issue Code Table'!C:C,MATCH(L:L,'Issue Code Table'!A:A,0)),IF(K4="Critical",6,IF(K4="Significant",5,IF(K4="Moderate",3,2))))</f>
        <v>#N/A</v>
      </c>
    </row>
    <row r="5" spans="1:18" ht="120" customHeight="1" x14ac:dyDescent="0.2">
      <c r="A5" s="218" t="s">
        <v>147</v>
      </c>
      <c r="B5" s="218" t="s">
        <v>148</v>
      </c>
      <c r="C5" s="218" t="s">
        <v>149</v>
      </c>
      <c r="D5" s="218" t="s">
        <v>132</v>
      </c>
      <c r="E5" s="218" t="s">
        <v>150</v>
      </c>
      <c r="F5" s="218" t="s">
        <v>151</v>
      </c>
      <c r="G5" s="228" t="s">
        <v>152</v>
      </c>
      <c r="H5" s="218"/>
      <c r="I5" s="218"/>
      <c r="J5" s="218"/>
      <c r="K5" s="218" t="s">
        <v>145</v>
      </c>
      <c r="L5" s="219" t="s">
        <v>153</v>
      </c>
      <c r="M5" s="219" t="s">
        <v>154</v>
      </c>
      <c r="N5" s="220"/>
      <c r="O5" s="221"/>
      <c r="P5" s="221"/>
      <c r="Q5" s="221"/>
      <c r="R5" s="222">
        <f>IF(OR(I5="Fail",ISBLANK(I5)),INDEX('Issue Code Table'!C:C,MATCH(L:L,'Issue Code Table'!A:A,0)),IF(K5="Critical",6,IF(K5="Significant",5,IF(K5="Moderate",3,2))))</f>
        <v>5</v>
      </c>
    </row>
    <row r="6" spans="1:18" ht="120" customHeight="1" x14ac:dyDescent="0.2">
      <c r="A6" s="223" t="s">
        <v>155</v>
      </c>
      <c r="B6" s="223" t="s">
        <v>156</v>
      </c>
      <c r="C6" s="223" t="s">
        <v>157</v>
      </c>
      <c r="D6" s="223" t="s">
        <v>132</v>
      </c>
      <c r="E6" s="223" t="s">
        <v>158</v>
      </c>
      <c r="F6" s="223" t="s">
        <v>159</v>
      </c>
      <c r="G6" s="223" t="s">
        <v>160</v>
      </c>
      <c r="H6" s="223"/>
      <c r="I6" s="218"/>
      <c r="J6" s="223"/>
      <c r="K6" s="223" t="s">
        <v>145</v>
      </c>
      <c r="L6" s="224" t="s">
        <v>161</v>
      </c>
      <c r="M6" s="224" t="s">
        <v>162</v>
      </c>
      <c r="N6" s="225"/>
      <c r="O6" s="226"/>
      <c r="P6" s="226"/>
      <c r="Q6" s="226"/>
      <c r="R6" s="227">
        <f>IF(OR(I6="Fail",ISBLANK(I6)),INDEX('Issue Code Table'!C:C,MATCH(L:L,'Issue Code Table'!A:A,0)),IF(K6="Critical",6,IF(K6="Significant",5,IF(K6="Moderate",3,2))))</f>
        <v>7</v>
      </c>
    </row>
    <row r="7" spans="1:18" ht="120" customHeight="1" x14ac:dyDescent="0.2">
      <c r="A7" s="218" t="s">
        <v>163</v>
      </c>
      <c r="B7" s="218" t="s">
        <v>164</v>
      </c>
      <c r="C7" s="218" t="s">
        <v>165</v>
      </c>
      <c r="D7" s="218" t="s">
        <v>132</v>
      </c>
      <c r="E7" s="218" t="s">
        <v>166</v>
      </c>
      <c r="F7" s="218" t="s">
        <v>167</v>
      </c>
      <c r="G7" s="218" t="s">
        <v>168</v>
      </c>
      <c r="H7" s="218"/>
      <c r="I7" s="218"/>
      <c r="J7" s="218"/>
      <c r="K7" s="218" t="s">
        <v>145</v>
      </c>
      <c r="L7" s="219" t="s">
        <v>169</v>
      </c>
      <c r="M7" s="219" t="s">
        <v>170</v>
      </c>
      <c r="N7" s="220"/>
      <c r="O7" s="221"/>
      <c r="P7" s="221"/>
      <c r="Q7" s="221"/>
      <c r="R7" s="222" t="e">
        <f>IF(OR(I7="Fail",ISBLANK(I7)),INDEX('Issue Code Table'!C:C,MATCH(L:L,'Issue Code Table'!A:A,0)),IF(K7="Critical",6,IF(K7="Significant",5,IF(K7="Moderate",3,2))))</f>
        <v>#N/A</v>
      </c>
    </row>
    <row r="8" spans="1:18" ht="120" customHeight="1" x14ac:dyDescent="0.2">
      <c r="A8" s="223" t="s">
        <v>171</v>
      </c>
      <c r="B8" s="223" t="s">
        <v>172</v>
      </c>
      <c r="C8" s="223" t="s">
        <v>173</v>
      </c>
      <c r="D8" s="223" t="s">
        <v>132</v>
      </c>
      <c r="E8" s="229" t="s">
        <v>174</v>
      </c>
      <c r="F8" s="223" t="s">
        <v>175</v>
      </c>
      <c r="G8" s="223" t="s">
        <v>176</v>
      </c>
      <c r="H8" s="223"/>
      <c r="I8" s="218"/>
      <c r="J8" s="223" t="s">
        <v>177</v>
      </c>
      <c r="K8" s="230" t="s">
        <v>145</v>
      </c>
      <c r="L8" s="231" t="s">
        <v>178</v>
      </c>
      <c r="M8" s="224" t="s">
        <v>179</v>
      </c>
      <c r="N8" s="225"/>
      <c r="O8" s="226"/>
      <c r="P8" s="226"/>
      <c r="Q8" s="226"/>
      <c r="R8" s="227" t="e">
        <f>IF(OR(I8="Fail",ISBLANK(I8)),INDEX('Issue Code Table'!C:C,MATCH(L:L,'Issue Code Table'!A:A,0)),IF(K8="Critical",6,IF(K8="Significant",5,IF(K8="Moderate",3,2))))</f>
        <v>#N/A</v>
      </c>
    </row>
    <row r="9" spans="1:18" ht="120" customHeight="1" x14ac:dyDescent="0.2">
      <c r="A9" s="218" t="s">
        <v>180</v>
      </c>
      <c r="B9" s="218" t="s">
        <v>172</v>
      </c>
      <c r="C9" s="218" t="s">
        <v>173</v>
      </c>
      <c r="D9" s="218" t="s">
        <v>132</v>
      </c>
      <c r="E9" s="218" t="s">
        <v>181</v>
      </c>
      <c r="F9" s="218" t="s">
        <v>182</v>
      </c>
      <c r="G9" s="218" t="s">
        <v>183</v>
      </c>
      <c r="H9" s="218"/>
      <c r="I9" s="218"/>
      <c r="J9" s="218"/>
      <c r="K9" s="218" t="s">
        <v>145</v>
      </c>
      <c r="L9" s="219" t="s">
        <v>184</v>
      </c>
      <c r="M9" s="219" t="s">
        <v>185</v>
      </c>
      <c r="N9" s="220"/>
      <c r="O9" s="221"/>
      <c r="P9" s="221"/>
      <c r="Q9" s="221"/>
      <c r="R9" s="222">
        <f>IF(OR(I9="Fail",ISBLANK(I9)),INDEX('Issue Code Table'!C:C,MATCH(L:L,'Issue Code Table'!A:A,0)),IF(K9="Critical",6,IF(K9="Significant",5,IF(K9="Moderate",3,2))))</f>
        <v>6</v>
      </c>
    </row>
    <row r="10" spans="1:18" ht="120" customHeight="1" x14ac:dyDescent="0.2">
      <c r="A10" s="223" t="s">
        <v>186</v>
      </c>
      <c r="B10" s="223" t="s">
        <v>172</v>
      </c>
      <c r="C10" s="223" t="s">
        <v>173</v>
      </c>
      <c r="D10" s="223" t="s">
        <v>132</v>
      </c>
      <c r="E10" s="223" t="s">
        <v>187</v>
      </c>
      <c r="F10" s="232" t="s">
        <v>188</v>
      </c>
      <c r="G10" s="232" t="s">
        <v>189</v>
      </c>
      <c r="H10" s="223"/>
      <c r="I10" s="218"/>
      <c r="J10" s="223" t="s">
        <v>3941</v>
      </c>
      <c r="K10" s="223" t="s">
        <v>190</v>
      </c>
      <c r="L10" s="224" t="s">
        <v>191</v>
      </c>
      <c r="M10" s="224" t="s">
        <v>192</v>
      </c>
      <c r="N10" s="225"/>
      <c r="O10" s="226"/>
      <c r="P10" s="226"/>
      <c r="Q10" s="226"/>
      <c r="R10" s="227">
        <f>IF(OR(I10="Fail",ISBLANK(I10)),INDEX('Issue Code Table'!C:C,MATCH(L:L,'Issue Code Table'!A:A,0)),IF(K10="Critical",6,IF(K10="Significant",5,IF(K10="Moderate",3,2))))</f>
        <v>4</v>
      </c>
    </row>
    <row r="11" spans="1:18" ht="120" customHeight="1" x14ac:dyDescent="0.2">
      <c r="A11" s="218" t="s">
        <v>193</v>
      </c>
      <c r="B11" s="218" t="s">
        <v>172</v>
      </c>
      <c r="C11" s="218" t="s">
        <v>173</v>
      </c>
      <c r="D11" s="218" t="s">
        <v>132</v>
      </c>
      <c r="E11" s="218" t="s">
        <v>194</v>
      </c>
      <c r="F11" s="233" t="s">
        <v>195</v>
      </c>
      <c r="G11" s="233" t="s">
        <v>196</v>
      </c>
      <c r="H11" s="218"/>
      <c r="I11" s="218"/>
      <c r="J11" s="234" t="s">
        <v>3941</v>
      </c>
      <c r="K11" s="218" t="s">
        <v>145</v>
      </c>
      <c r="L11" s="219" t="s">
        <v>197</v>
      </c>
      <c r="M11" s="219" t="s">
        <v>198</v>
      </c>
      <c r="N11" s="220"/>
      <c r="O11" s="221"/>
      <c r="P11" s="221"/>
      <c r="Q11" s="221"/>
      <c r="R11" s="222">
        <f>IF(OR(I11="Fail",ISBLANK(I11)),INDEX('Issue Code Table'!C:C,MATCH(L:L,'Issue Code Table'!A:A,0)),IF(K11="Critical",6,IF(K11="Significant",5,IF(K11="Moderate",3,2))))</f>
        <v>5</v>
      </c>
    </row>
    <row r="12" spans="1:18" ht="120" customHeight="1" x14ac:dyDescent="0.2">
      <c r="A12" s="223" t="s">
        <v>199</v>
      </c>
      <c r="B12" s="223" t="s">
        <v>172</v>
      </c>
      <c r="C12" s="223" t="s">
        <v>173</v>
      </c>
      <c r="D12" s="223" t="s">
        <v>132</v>
      </c>
      <c r="E12" s="223" t="s">
        <v>200</v>
      </c>
      <c r="F12" s="223" t="s">
        <v>201</v>
      </c>
      <c r="G12" s="223" t="s">
        <v>202</v>
      </c>
      <c r="H12" s="223"/>
      <c r="I12" s="218"/>
      <c r="J12" s="223" t="s">
        <v>3941</v>
      </c>
      <c r="K12" s="223" t="s">
        <v>190</v>
      </c>
      <c r="L12" s="224" t="s">
        <v>203</v>
      </c>
      <c r="M12" s="224" t="s">
        <v>204</v>
      </c>
      <c r="N12" s="225"/>
      <c r="O12" s="226"/>
      <c r="P12" s="226"/>
      <c r="Q12" s="226"/>
      <c r="R12" s="227">
        <f>IF(OR(I12="Fail",ISBLANK(I12)),INDEX('Issue Code Table'!C:C,MATCH(L:L,'Issue Code Table'!A:A,0)),IF(K12="Critical",6,IF(K12="Significant",5,IF(K12="Moderate",3,2))))</f>
        <v>3</v>
      </c>
    </row>
    <row r="13" spans="1:18" ht="120" customHeight="1" x14ac:dyDescent="0.2">
      <c r="A13" s="218" t="s">
        <v>205</v>
      </c>
      <c r="B13" s="218" t="s">
        <v>206</v>
      </c>
      <c r="C13" s="218" t="s">
        <v>207</v>
      </c>
      <c r="D13" s="218" t="s">
        <v>132</v>
      </c>
      <c r="E13" s="218" t="s">
        <v>208</v>
      </c>
      <c r="F13" s="218" t="s">
        <v>209</v>
      </c>
      <c r="G13" s="218" t="s">
        <v>210</v>
      </c>
      <c r="H13" s="218"/>
      <c r="I13" s="218"/>
      <c r="J13" s="218"/>
      <c r="K13" s="219" t="s">
        <v>145</v>
      </c>
      <c r="L13" s="235" t="s">
        <v>211</v>
      </c>
      <c r="M13" s="219" t="s">
        <v>212</v>
      </c>
      <c r="N13" s="220"/>
      <c r="O13" s="221"/>
      <c r="P13" s="221"/>
      <c r="Q13" s="221"/>
      <c r="R13" s="222">
        <f>IF(OR(I13="Fail",ISBLANK(I13)),INDEX('Issue Code Table'!C:C,MATCH(L:L,'Issue Code Table'!A:A,0)),IF(K13="Critical",6,IF(K13="Significant",5,IF(K13="Moderate",3,2))))</f>
        <v>6</v>
      </c>
    </row>
    <row r="14" spans="1:18" ht="120" customHeight="1" x14ac:dyDescent="0.2">
      <c r="A14" s="223" t="s">
        <v>213</v>
      </c>
      <c r="B14" s="224" t="s">
        <v>214</v>
      </c>
      <c r="C14" s="224" t="s">
        <v>215</v>
      </c>
      <c r="D14" s="223" t="s">
        <v>132</v>
      </c>
      <c r="E14" s="224" t="s">
        <v>216</v>
      </c>
      <c r="F14" s="224" t="s">
        <v>217</v>
      </c>
      <c r="G14" s="224" t="s">
        <v>218</v>
      </c>
      <c r="H14" s="223"/>
      <c r="I14" s="218"/>
      <c r="J14" s="223"/>
      <c r="K14" s="224" t="s">
        <v>145</v>
      </c>
      <c r="L14" s="231" t="s">
        <v>211</v>
      </c>
      <c r="M14" s="224" t="s">
        <v>212</v>
      </c>
      <c r="N14" s="225"/>
      <c r="O14" s="226"/>
      <c r="P14" s="226"/>
      <c r="Q14" s="226"/>
      <c r="R14" s="227">
        <f>IF(OR(I14="Fail",ISBLANK(I14)),INDEX('Issue Code Table'!C:C,MATCH(L:L,'Issue Code Table'!A:A,0)),IF(K14="Critical",6,IF(K14="Significant",5,IF(K14="Moderate",3,2))))</f>
        <v>6</v>
      </c>
    </row>
    <row r="15" spans="1:18" ht="120" customHeight="1" x14ac:dyDescent="0.2">
      <c r="A15" s="218" t="s">
        <v>219</v>
      </c>
      <c r="B15" s="218" t="s">
        <v>220</v>
      </c>
      <c r="C15" s="218" t="s">
        <v>221</v>
      </c>
      <c r="D15" s="218" t="s">
        <v>132</v>
      </c>
      <c r="E15" s="218" t="s">
        <v>222</v>
      </c>
      <c r="F15" s="218" t="s">
        <v>223</v>
      </c>
      <c r="G15" s="218" t="s">
        <v>224</v>
      </c>
      <c r="H15" s="218"/>
      <c r="I15" s="218"/>
      <c r="J15" s="218"/>
      <c r="K15" s="218" t="s">
        <v>145</v>
      </c>
      <c r="L15" s="219" t="s">
        <v>225</v>
      </c>
      <c r="M15" s="219" t="s">
        <v>226</v>
      </c>
      <c r="N15" s="220"/>
      <c r="O15" s="221"/>
      <c r="P15" s="221"/>
      <c r="Q15" s="221"/>
      <c r="R15" s="222" t="e">
        <f>IF(OR(I15="Fail",ISBLANK(I15)),INDEX('Issue Code Table'!C:C,MATCH(L:L,'Issue Code Table'!A:A,0)),IF(K15="Critical",6,IF(K15="Significant",5,IF(K15="Moderate",3,2))))</f>
        <v>#N/A</v>
      </c>
    </row>
    <row r="16" spans="1:18" ht="120" customHeight="1" x14ac:dyDescent="0.2">
      <c r="A16" s="223" t="s">
        <v>227</v>
      </c>
      <c r="B16" s="223" t="s">
        <v>228</v>
      </c>
      <c r="C16" s="223" t="s">
        <v>229</v>
      </c>
      <c r="D16" s="223" t="s">
        <v>132</v>
      </c>
      <c r="E16" s="223" t="s">
        <v>230</v>
      </c>
      <c r="F16" s="223" t="s">
        <v>231</v>
      </c>
      <c r="G16" s="223" t="s">
        <v>232</v>
      </c>
      <c r="H16" s="223"/>
      <c r="I16" s="218"/>
      <c r="J16" s="223"/>
      <c r="K16" s="223" t="s">
        <v>190</v>
      </c>
      <c r="L16" s="224" t="s">
        <v>233</v>
      </c>
      <c r="M16" s="224" t="s">
        <v>234</v>
      </c>
      <c r="N16" s="225"/>
      <c r="O16" s="226"/>
      <c r="P16" s="226"/>
      <c r="Q16" s="226"/>
      <c r="R16" s="227">
        <f>IF(OR(I16="Fail",ISBLANK(I16)),INDEX('Issue Code Table'!C:C,MATCH(L:L,'Issue Code Table'!A:A,0)),IF(K16="Critical",6,IF(K16="Significant",5,IF(K16="Moderate",3,2))))</f>
        <v>4</v>
      </c>
    </row>
    <row r="17" spans="1:18" ht="120" customHeight="1" x14ac:dyDescent="0.2">
      <c r="A17" s="218" t="s">
        <v>235</v>
      </c>
      <c r="B17" s="218" t="s">
        <v>236</v>
      </c>
      <c r="C17" s="218" t="s">
        <v>237</v>
      </c>
      <c r="D17" s="218" t="s">
        <v>132</v>
      </c>
      <c r="E17" s="236" t="s">
        <v>238</v>
      </c>
      <c r="F17" s="236" t="s">
        <v>239</v>
      </c>
      <c r="G17" s="236" t="s">
        <v>240</v>
      </c>
      <c r="H17" s="218"/>
      <c r="I17" s="218"/>
      <c r="J17" s="218"/>
      <c r="K17" s="218" t="s">
        <v>190</v>
      </c>
      <c r="L17" s="219" t="s">
        <v>241</v>
      </c>
      <c r="M17" s="219" t="s">
        <v>242</v>
      </c>
      <c r="N17" s="220"/>
      <c r="O17" s="221"/>
      <c r="P17" s="221"/>
      <c r="Q17" s="221"/>
      <c r="R17" s="222" t="e">
        <f>IF(OR(I17="Fail",ISBLANK(I17)),INDEX('Issue Code Table'!C:C,MATCH(L:L,'Issue Code Table'!A:A,0)),IF(K17="Critical",6,IF(K17="Significant",5,IF(K17="Moderate",3,2))))</f>
        <v>#N/A</v>
      </c>
    </row>
    <row r="18" spans="1:18" ht="120" customHeight="1" x14ac:dyDescent="0.2">
      <c r="A18" s="223" t="s">
        <v>243</v>
      </c>
      <c r="B18" s="223" t="s">
        <v>244</v>
      </c>
      <c r="C18" s="223" t="s">
        <v>245</v>
      </c>
      <c r="D18" s="223" t="s">
        <v>132</v>
      </c>
      <c r="E18" s="223" t="s">
        <v>246</v>
      </c>
      <c r="F18" s="224" t="s">
        <v>247</v>
      </c>
      <c r="G18" s="223" t="s">
        <v>248</v>
      </c>
      <c r="H18" s="223"/>
      <c r="I18" s="218"/>
      <c r="J18" s="223"/>
      <c r="K18" s="223" t="s">
        <v>190</v>
      </c>
      <c r="L18" s="224" t="s">
        <v>249</v>
      </c>
      <c r="M18" s="224" t="s">
        <v>250</v>
      </c>
      <c r="N18" s="225"/>
      <c r="O18" s="226"/>
      <c r="P18" s="226"/>
      <c r="Q18" s="226"/>
      <c r="R18" s="227">
        <f>IF(OR(I18="Fail",ISBLANK(I18)),INDEX('Issue Code Table'!C:C,MATCH(L:L,'Issue Code Table'!A:A,0)),IF(K18="Critical",6,IF(K18="Significant",5,IF(K18="Moderate",3,2))))</f>
        <v>4</v>
      </c>
    </row>
    <row r="19" spans="1:18" ht="120" customHeight="1" x14ac:dyDescent="0.2">
      <c r="A19" s="218" t="s">
        <v>251</v>
      </c>
      <c r="B19" s="218" t="s">
        <v>252</v>
      </c>
      <c r="C19" s="218" t="s">
        <v>253</v>
      </c>
      <c r="D19" s="218" t="s">
        <v>132</v>
      </c>
      <c r="E19" s="218" t="s">
        <v>254</v>
      </c>
      <c r="F19" s="237" t="s">
        <v>255</v>
      </c>
      <c r="G19" s="218" t="s">
        <v>256</v>
      </c>
      <c r="H19" s="218"/>
      <c r="I19" s="218"/>
      <c r="J19" s="218"/>
      <c r="K19" s="218" t="s">
        <v>190</v>
      </c>
      <c r="L19" s="219" t="s">
        <v>257</v>
      </c>
      <c r="M19" s="219" t="s">
        <v>258</v>
      </c>
      <c r="N19" s="220"/>
      <c r="O19" s="221"/>
      <c r="P19" s="221"/>
      <c r="Q19" s="221"/>
      <c r="R19" s="222">
        <f>IF(OR(I19="Fail",ISBLANK(I19)),INDEX('Issue Code Table'!C:C,MATCH(L:L,'Issue Code Table'!A:A,0)),IF(K19="Critical",6,IF(K19="Significant",5,IF(K19="Moderate",3,2))))</f>
        <v>4</v>
      </c>
    </row>
    <row r="20" spans="1:18" ht="120" customHeight="1" x14ac:dyDescent="0.2">
      <c r="A20" s="218" t="s">
        <v>259</v>
      </c>
      <c r="B20" s="218" t="s">
        <v>244</v>
      </c>
      <c r="C20" s="218" t="s">
        <v>245</v>
      </c>
      <c r="D20" s="218" t="s">
        <v>132</v>
      </c>
      <c r="E20" s="218" t="s">
        <v>260</v>
      </c>
      <c r="F20" s="237" t="s">
        <v>261</v>
      </c>
      <c r="G20" s="218" t="s">
        <v>262</v>
      </c>
      <c r="H20" s="218"/>
      <c r="I20" s="218"/>
      <c r="J20" s="218"/>
      <c r="K20" s="218" t="s">
        <v>190</v>
      </c>
      <c r="L20" s="219" t="s">
        <v>263</v>
      </c>
      <c r="M20" s="219" t="s">
        <v>264</v>
      </c>
      <c r="N20" s="220"/>
      <c r="O20" s="221"/>
      <c r="P20" s="221"/>
      <c r="Q20" s="221"/>
      <c r="R20" s="222">
        <f>IF(OR(I20="Fail",ISBLANK(I20)),INDEX('Issue Code Table'!C:C,MATCH(L:L,'Issue Code Table'!A:A,0)),IF(K20="Critical",6,IF(K20="Significant",5,IF(K20="Moderate",3,2))))</f>
        <v>2</v>
      </c>
    </row>
    <row r="21" spans="1:18" ht="120" customHeight="1" x14ac:dyDescent="0.2">
      <c r="A21" s="223" t="s">
        <v>3932</v>
      </c>
      <c r="B21" s="223" t="s">
        <v>3933</v>
      </c>
      <c r="C21" s="223" t="s">
        <v>3934</v>
      </c>
      <c r="D21" s="223" t="s">
        <v>132</v>
      </c>
      <c r="E21" s="223" t="s">
        <v>3935</v>
      </c>
      <c r="F21" s="224" t="s">
        <v>3936</v>
      </c>
      <c r="G21" s="223" t="s">
        <v>3937</v>
      </c>
      <c r="H21" s="223"/>
      <c r="I21" s="218"/>
      <c r="J21" s="223" t="s">
        <v>3940</v>
      </c>
      <c r="K21" s="223" t="s">
        <v>190</v>
      </c>
      <c r="L21" s="224" t="s">
        <v>3271</v>
      </c>
      <c r="M21" s="224" t="s">
        <v>3938</v>
      </c>
      <c r="N21" s="225"/>
      <c r="O21" s="226"/>
      <c r="P21" s="226"/>
      <c r="Q21" s="226"/>
      <c r="R21" s="227">
        <f>IF(OR(I21="Fail",ISBLANK(I21)),INDEX('Issue Code Table'!C:C,MATCH(L:L,'Issue Code Table'!A:A,0)),IF(K21="Critical",6,IF(K21="Significant",5,IF(K21="Moderate",3,2))))</f>
        <v>6</v>
      </c>
    </row>
    <row r="22" spans="1:18" ht="120" customHeight="1" x14ac:dyDescent="0.2">
      <c r="A22" s="223" t="s">
        <v>3949</v>
      </c>
      <c r="B22" s="223" t="s">
        <v>2604</v>
      </c>
      <c r="C22" s="223" t="s">
        <v>2605</v>
      </c>
      <c r="D22" s="223" t="s">
        <v>132</v>
      </c>
      <c r="E22" s="223" t="s">
        <v>3946</v>
      </c>
      <c r="F22" s="223" t="s">
        <v>3947</v>
      </c>
      <c r="G22" s="223" t="s">
        <v>3948</v>
      </c>
      <c r="H22" s="223"/>
      <c r="I22" s="218"/>
      <c r="J22" s="223"/>
      <c r="K22" s="223" t="s">
        <v>190</v>
      </c>
      <c r="L22" s="223" t="s">
        <v>263</v>
      </c>
      <c r="M22" s="223" t="s">
        <v>264</v>
      </c>
      <c r="N22" s="225"/>
      <c r="O22" s="226"/>
      <c r="P22" s="226"/>
      <c r="Q22" s="226"/>
      <c r="R22" s="223"/>
    </row>
    <row r="23" spans="1:18" ht="120" customHeight="1" x14ac:dyDescent="0.2">
      <c r="A23" s="106"/>
      <c r="B23" s="106"/>
      <c r="C23" s="106"/>
      <c r="D23" s="106"/>
      <c r="E23" s="106"/>
      <c r="F23" s="106"/>
      <c r="G23" s="106"/>
      <c r="H23" s="106"/>
      <c r="I23" s="106"/>
      <c r="J23" s="106"/>
      <c r="K23" s="106"/>
      <c r="L23" s="106"/>
      <c r="M23" s="106"/>
      <c r="N23" s="106"/>
      <c r="O23" s="106"/>
      <c r="P23" s="106"/>
      <c r="Q23" s="106"/>
      <c r="R23" s="106"/>
    </row>
    <row r="24" spans="1:18" ht="120" customHeight="1" x14ac:dyDescent="0.2">
      <c r="A24" s="107"/>
      <c r="B24" s="107"/>
      <c r="C24" s="107"/>
      <c r="D24" s="107"/>
      <c r="E24" s="107"/>
      <c r="F24" s="107"/>
      <c r="G24" s="107"/>
      <c r="H24" s="107"/>
      <c r="I24" s="107"/>
      <c r="J24" s="107"/>
      <c r="K24" s="107"/>
      <c r="L24" s="107"/>
      <c r="M24" s="107"/>
    </row>
    <row r="25" spans="1:18" ht="120" customHeight="1" x14ac:dyDescent="0.2">
      <c r="A25" s="107"/>
      <c r="B25" s="107"/>
      <c r="C25" s="107"/>
      <c r="D25" s="107"/>
      <c r="E25" s="107"/>
      <c r="F25" s="107"/>
      <c r="G25" s="107"/>
      <c r="H25" s="107"/>
      <c r="I25" s="107"/>
      <c r="J25" s="107"/>
      <c r="K25" s="107"/>
      <c r="L25" s="107"/>
      <c r="M25" s="107"/>
      <c r="O25" s="107"/>
    </row>
    <row r="26" spans="1:18" ht="120" customHeight="1" x14ac:dyDescent="0.2">
      <c r="A26" s="107"/>
      <c r="B26" s="107"/>
      <c r="C26" s="107"/>
      <c r="D26" s="107"/>
      <c r="E26" s="107"/>
      <c r="F26" s="107"/>
      <c r="G26" s="107"/>
      <c r="H26" s="107" t="s">
        <v>59</v>
      </c>
      <c r="I26" s="107"/>
      <c r="J26" s="107"/>
      <c r="K26" s="107"/>
      <c r="L26" s="107"/>
      <c r="M26" s="107"/>
    </row>
    <row r="27" spans="1:18" ht="120" customHeight="1" x14ac:dyDescent="0.2">
      <c r="A27" s="107"/>
      <c r="B27" s="107"/>
      <c r="C27" s="107"/>
      <c r="D27" s="107"/>
      <c r="E27" s="107"/>
      <c r="F27" s="107"/>
      <c r="G27" s="107"/>
      <c r="H27" s="107" t="s">
        <v>60</v>
      </c>
      <c r="I27" s="107"/>
      <c r="J27" s="107"/>
      <c r="K27" s="107"/>
      <c r="L27" s="107"/>
      <c r="M27" s="107"/>
    </row>
    <row r="28" spans="1:18" ht="120" customHeight="1" x14ac:dyDescent="0.2">
      <c r="A28" s="107"/>
      <c r="B28" s="107"/>
      <c r="C28" s="107"/>
      <c r="D28" s="107"/>
      <c r="E28" s="107"/>
      <c r="F28" s="107"/>
      <c r="G28" s="107"/>
      <c r="H28" s="107" t="s">
        <v>48</v>
      </c>
      <c r="I28" s="107"/>
      <c r="J28" s="107"/>
      <c r="K28" s="107"/>
      <c r="L28" s="107"/>
      <c r="M28" s="107"/>
    </row>
    <row r="29" spans="1:18" ht="120" customHeight="1" x14ac:dyDescent="0.2">
      <c r="A29" s="107"/>
      <c r="B29" s="107"/>
      <c r="C29" s="107"/>
      <c r="D29" s="107"/>
      <c r="E29" s="107"/>
      <c r="F29" s="107"/>
      <c r="G29" s="107"/>
      <c r="H29" s="107" t="s">
        <v>265</v>
      </c>
      <c r="I29" s="107"/>
      <c r="J29" s="107"/>
      <c r="K29" s="107"/>
      <c r="L29" s="107"/>
      <c r="M29" s="107"/>
    </row>
    <row r="30" spans="1:18" ht="120" customHeight="1" x14ac:dyDescent="0.2">
      <c r="A30" s="107"/>
      <c r="B30" s="107"/>
      <c r="C30" s="107"/>
      <c r="D30" s="107"/>
      <c r="E30" s="107"/>
      <c r="F30" s="107"/>
      <c r="G30" s="107"/>
      <c r="H30" s="107"/>
      <c r="I30" s="107"/>
      <c r="J30" s="107"/>
      <c r="K30" s="107"/>
      <c r="L30" s="107"/>
      <c r="M30" s="107"/>
    </row>
    <row r="31" spans="1:18" ht="120" customHeight="1" x14ac:dyDescent="0.2">
      <c r="A31" s="107"/>
      <c r="B31" s="107"/>
      <c r="C31" s="107"/>
      <c r="D31" s="107"/>
      <c r="E31" s="107"/>
      <c r="F31" s="107"/>
      <c r="G31" s="107"/>
      <c r="H31" s="107" t="s">
        <v>266</v>
      </c>
      <c r="I31" s="107"/>
      <c r="J31" s="107"/>
      <c r="K31" s="107"/>
      <c r="L31" s="107"/>
      <c r="M31" s="107"/>
    </row>
    <row r="32" spans="1:18" ht="120" customHeight="1" x14ac:dyDescent="0.2">
      <c r="A32" s="107"/>
      <c r="B32" s="107"/>
      <c r="C32" s="107"/>
      <c r="D32" s="107"/>
      <c r="E32" s="107"/>
      <c r="F32" s="107"/>
      <c r="G32" s="107"/>
      <c r="H32" s="107" t="s">
        <v>136</v>
      </c>
      <c r="I32" s="107"/>
      <c r="J32" s="107"/>
      <c r="K32" s="107"/>
      <c r="L32" s="107"/>
      <c r="M32" s="107"/>
    </row>
    <row r="33" spans="1:13" ht="120" customHeight="1" x14ac:dyDescent="0.2">
      <c r="A33" s="107"/>
      <c r="B33" s="107"/>
      <c r="C33" s="107"/>
      <c r="D33" s="107"/>
      <c r="E33" s="107"/>
      <c r="F33" s="107"/>
      <c r="G33" s="107"/>
      <c r="H33" s="107" t="s">
        <v>145</v>
      </c>
      <c r="I33" s="107"/>
      <c r="J33" s="107"/>
      <c r="K33" s="107"/>
      <c r="L33" s="107"/>
      <c r="M33" s="107"/>
    </row>
    <row r="34" spans="1:13" ht="120" customHeight="1" x14ac:dyDescent="0.2">
      <c r="A34" s="107"/>
      <c r="B34" s="107"/>
      <c r="C34" s="107"/>
      <c r="D34" s="107"/>
      <c r="E34" s="107"/>
      <c r="F34" s="107"/>
      <c r="G34" s="107"/>
      <c r="H34" s="107" t="s">
        <v>190</v>
      </c>
      <c r="I34" s="107"/>
      <c r="J34" s="107"/>
      <c r="K34" s="107"/>
      <c r="L34" s="107"/>
      <c r="M34" s="107"/>
    </row>
    <row r="35" spans="1:13" ht="120" customHeight="1" x14ac:dyDescent="0.2">
      <c r="A35" s="107"/>
      <c r="B35" s="107"/>
      <c r="C35" s="107"/>
      <c r="D35" s="107"/>
      <c r="E35" s="107"/>
      <c r="F35" s="107"/>
      <c r="G35" s="107"/>
      <c r="H35" s="107" t="s">
        <v>267</v>
      </c>
      <c r="I35" s="107"/>
      <c r="J35" s="107"/>
      <c r="K35" s="107"/>
      <c r="L35" s="107"/>
      <c r="M35" s="107"/>
    </row>
  </sheetData>
  <protectedRanges>
    <protectedRange password="E1A2" sqref="R2" name="Range1_1_2_1"/>
    <protectedRange password="E1A2" sqref="L2:M2" name="Range1_5_1_1"/>
    <protectedRange password="E1A2" sqref="L3:L4" name="Range1_1"/>
    <protectedRange password="E1A2" sqref="L13:M14" name="Range1_3"/>
    <protectedRange password="E1A2" sqref="M8" name="Range1_1_2"/>
  </protectedRanges>
  <autoFilter ref="A2:M22" xr:uid="{0D8A8641-7B80-42F0-BC82-118D7FBBEDB4}"/>
  <mergeCells count="1">
    <mergeCell ref="A1:C1"/>
  </mergeCells>
  <phoneticPr fontId="21" type="noConversion"/>
  <conditionalFormatting sqref="A1:A20 A23:A1048576">
    <cfRule type="duplicateValues" dxfId="39" priority="4"/>
  </conditionalFormatting>
  <conditionalFormatting sqref="I3:I22">
    <cfRule type="cellIs" dxfId="38" priority="1" stopIfTrue="1" operator="equal">
      <formula>"Fail"</formula>
    </cfRule>
    <cfRule type="cellIs" dxfId="37" priority="2" stopIfTrue="1" operator="equal">
      <formula>"Pass"</formula>
    </cfRule>
    <cfRule type="cellIs" dxfId="36" priority="7" stopIfTrue="1" operator="equal">
      <formula>"Info"</formula>
    </cfRule>
    <cfRule type="expression" dxfId="35" priority="8">
      <formula>EVEN(ROW())=ROW()</formula>
    </cfRule>
    <cfRule type="expression" dxfId="34" priority="16">
      <formula>ODD(ROW())=ROW()</formula>
    </cfRule>
  </conditionalFormatting>
  <conditionalFormatting sqref="L3:L21">
    <cfRule type="expression" dxfId="33" priority="6" stopIfTrue="1">
      <formula>ISERROR(R3)</formula>
    </cfRule>
  </conditionalFormatting>
  <dataValidations count="2">
    <dataValidation type="list" allowBlank="1" showInputMessage="1" showErrorMessage="1" sqref="I3:I22" xr:uid="{6A0C1809-6E9A-43CB-BEFF-350F0E0D7906}">
      <formula1>$H$26:$H$29</formula1>
    </dataValidation>
    <dataValidation type="list" allowBlank="1" showInputMessage="1" showErrorMessage="1" sqref="K3:K22" xr:uid="{D1D64447-CDAB-4973-BBE6-BA929D8FD439}">
      <formula1>$H$32:$H$35</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9B056-B602-4A72-B721-9D34555EEF0E}">
  <dimension ref="A1:AB128"/>
  <sheetViews>
    <sheetView showGridLines="0" zoomScaleNormal="100" workbookViewId="0">
      <pane xSplit="1" ySplit="2" topLeftCell="G3" activePane="bottomRight" state="frozen"/>
      <selection pane="topRight" activeCell="B1" sqref="B1"/>
      <selection pane="bottomLeft" activeCell="A3" sqref="A3"/>
      <selection pane="bottomRight" activeCell="A2" sqref="A2"/>
    </sheetView>
  </sheetViews>
  <sheetFormatPr defaultColWidth="0" defaultRowHeight="15" zeroHeight="1" x14ac:dyDescent="0.25"/>
  <cols>
    <col min="1" max="1" width="9.28515625" style="76" customWidth="1"/>
    <col min="2" max="2" width="10" style="76" customWidth="1"/>
    <col min="3" max="3" width="18.7109375" style="102" customWidth="1"/>
    <col min="4" max="4" width="13.28515625" style="76" customWidth="1"/>
    <col min="5" max="5" width="33" style="76" customWidth="1"/>
    <col min="6" max="6" width="35" style="76" customWidth="1"/>
    <col min="7" max="7" width="61.28515625" style="76" customWidth="1"/>
    <col min="8" max="8" width="38.28515625" style="76" customWidth="1"/>
    <col min="9" max="10" width="23" style="76" customWidth="1"/>
    <col min="11" max="11" width="28.28515625" style="76" hidden="1" customWidth="1"/>
    <col min="12" max="12" width="23" style="211" customWidth="1"/>
    <col min="13" max="13" width="12.7109375" style="47" customWidth="1"/>
    <col min="14" max="14" width="19.7109375" style="47" customWidth="1"/>
    <col min="15" max="15" width="40" style="78" customWidth="1"/>
    <col min="16" max="16" width="9.42578125" style="76" customWidth="1"/>
    <col min="17" max="17" width="24.28515625" style="76" customWidth="1"/>
    <col min="18" max="18" width="23" style="76" customWidth="1"/>
    <col min="19" max="20" width="43.7109375" style="76" customWidth="1"/>
    <col min="21" max="21" width="55.28515625" style="76" customWidth="1"/>
    <col min="22" max="22" width="47" style="99" hidden="1" customWidth="1"/>
    <col min="23" max="23" width="40.42578125" style="97" hidden="1" customWidth="1"/>
    <col min="24" max="24" width="4.28515625" style="95" hidden="1" customWidth="1"/>
    <col min="25" max="25" width="4.28515625" style="96" hidden="1" customWidth="1"/>
    <col min="26" max="26" width="4.7109375" hidden="1" customWidth="1"/>
    <col min="27" max="27" width="4.42578125" hidden="1" customWidth="1"/>
    <col min="28" max="28" width="24.28515625" style="1" hidden="1" customWidth="1"/>
    <col min="29" max="16384" width="9.28515625" style="76" hidden="1"/>
  </cols>
  <sheetData>
    <row r="1" spans="1:28" s="1" customFormat="1" x14ac:dyDescent="0.25">
      <c r="A1" s="360" t="s">
        <v>58</v>
      </c>
      <c r="B1" s="361"/>
      <c r="C1" s="361"/>
      <c r="D1" s="361"/>
      <c r="E1" s="361"/>
      <c r="F1" s="361"/>
      <c r="G1" s="361"/>
      <c r="H1" s="361"/>
      <c r="I1" s="361"/>
      <c r="J1" s="361"/>
      <c r="K1" s="200"/>
      <c r="L1" s="63"/>
      <c r="M1" s="63"/>
      <c r="N1" s="63"/>
      <c r="O1" s="77"/>
      <c r="P1" s="63"/>
      <c r="Q1" s="63"/>
      <c r="R1" s="63"/>
      <c r="S1" s="63"/>
      <c r="T1" s="63"/>
      <c r="U1" s="63"/>
      <c r="V1" s="103"/>
      <c r="W1" s="63"/>
      <c r="X1" s="63"/>
      <c r="Y1" s="63"/>
      <c r="Z1" s="63"/>
      <c r="AA1" s="63"/>
      <c r="AB1" s="63"/>
    </row>
    <row r="2" spans="1:28" ht="25.5" x14ac:dyDescent="0.2">
      <c r="A2" s="212" t="s">
        <v>116</v>
      </c>
      <c r="B2" s="212" t="s">
        <v>117</v>
      </c>
      <c r="C2" s="242" t="s">
        <v>118</v>
      </c>
      <c r="D2" s="212" t="s">
        <v>119</v>
      </c>
      <c r="E2" s="212" t="s">
        <v>268</v>
      </c>
      <c r="F2" s="212" t="s">
        <v>120</v>
      </c>
      <c r="G2" s="212" t="s">
        <v>121</v>
      </c>
      <c r="H2" s="212" t="s">
        <v>122</v>
      </c>
      <c r="I2" s="212" t="s">
        <v>123</v>
      </c>
      <c r="J2" s="212" t="s">
        <v>124</v>
      </c>
      <c r="K2" s="319" t="s">
        <v>269</v>
      </c>
      <c r="L2" s="213" t="s">
        <v>125</v>
      </c>
      <c r="M2" s="213" t="s">
        <v>270</v>
      </c>
      <c r="N2" s="213" t="s">
        <v>271</v>
      </c>
      <c r="O2" s="213" t="s">
        <v>272</v>
      </c>
      <c r="P2" s="215"/>
      <c r="Q2" s="243" t="s">
        <v>273</v>
      </c>
      <c r="R2" s="243" t="s">
        <v>274</v>
      </c>
      <c r="S2" s="243" t="s">
        <v>275</v>
      </c>
      <c r="T2" s="244" t="s">
        <v>276</v>
      </c>
      <c r="U2" s="243" t="s">
        <v>277</v>
      </c>
      <c r="V2" s="320" t="s">
        <v>278</v>
      </c>
      <c r="W2" s="321" t="s">
        <v>279</v>
      </c>
      <c r="X2" s="245"/>
      <c r="Y2" s="246"/>
      <c r="Z2" s="247"/>
      <c r="AA2" s="247"/>
      <c r="AB2" s="248" t="s">
        <v>128</v>
      </c>
    </row>
    <row r="3" spans="1:28" ht="149.25" customHeight="1" x14ac:dyDescent="0.25">
      <c r="A3" s="219" t="s">
        <v>280</v>
      </c>
      <c r="B3" s="219" t="s">
        <v>281</v>
      </c>
      <c r="C3" s="249" t="s">
        <v>282</v>
      </c>
      <c r="D3" s="219" t="s">
        <v>283</v>
      </c>
      <c r="E3" s="219" t="s">
        <v>3968</v>
      </c>
      <c r="F3" s="219" t="s">
        <v>284</v>
      </c>
      <c r="G3" s="219" t="s">
        <v>285</v>
      </c>
      <c r="H3" s="219" t="s">
        <v>3910</v>
      </c>
      <c r="I3" s="234"/>
      <c r="J3" s="250"/>
      <c r="K3" s="219" t="s">
        <v>3911</v>
      </c>
      <c r="L3" s="218"/>
      <c r="M3" s="219" t="s">
        <v>145</v>
      </c>
      <c r="N3" s="251" t="s">
        <v>286</v>
      </c>
      <c r="O3" s="251" t="s">
        <v>287</v>
      </c>
      <c r="P3" s="252"/>
      <c r="Q3" s="234" t="s">
        <v>288</v>
      </c>
      <c r="R3" s="234" t="s">
        <v>289</v>
      </c>
      <c r="S3" s="219" t="s">
        <v>290</v>
      </c>
      <c r="T3" s="219" t="s">
        <v>291</v>
      </c>
      <c r="U3" s="219" t="s">
        <v>292</v>
      </c>
      <c r="V3" s="219" t="s">
        <v>293</v>
      </c>
      <c r="W3" s="219" t="s">
        <v>3912</v>
      </c>
      <c r="X3" s="253"/>
      <c r="Y3" s="254"/>
      <c r="Z3" s="255"/>
      <c r="AA3" s="255"/>
      <c r="AB3" s="222">
        <f>IF(OR(J3="Fail",ISBLANK(J3)),INDEX('Issue Code Table'!C:C,MATCH(N:N,'Issue Code Table'!A:A,0)),IF(M3="Critical",6,IF(M3="Significant",5,IF(M3="Moderate",3,2))))</f>
        <v>5</v>
      </c>
    </row>
    <row r="4" spans="1:28" ht="178.5" x14ac:dyDescent="0.25">
      <c r="A4" s="224" t="s">
        <v>294</v>
      </c>
      <c r="B4" s="224" t="s">
        <v>281</v>
      </c>
      <c r="C4" s="256" t="s">
        <v>282</v>
      </c>
      <c r="D4" s="224" t="s">
        <v>283</v>
      </c>
      <c r="E4" s="224" t="s">
        <v>295</v>
      </c>
      <c r="F4" s="224" t="s">
        <v>296</v>
      </c>
      <c r="G4" s="224" t="s">
        <v>297</v>
      </c>
      <c r="H4" s="224" t="s">
        <v>298</v>
      </c>
      <c r="I4" s="229"/>
      <c r="J4" s="250"/>
      <c r="K4" s="258" t="s">
        <v>299</v>
      </c>
      <c r="L4" s="223"/>
      <c r="M4" s="260" t="s">
        <v>145</v>
      </c>
      <c r="N4" s="259" t="s">
        <v>286</v>
      </c>
      <c r="O4" s="259" t="s">
        <v>287</v>
      </c>
      <c r="P4" s="261"/>
      <c r="Q4" s="229" t="s">
        <v>288</v>
      </c>
      <c r="R4" s="229" t="s">
        <v>300</v>
      </c>
      <c r="S4" s="224" t="s">
        <v>301</v>
      </c>
      <c r="T4" s="224" t="s">
        <v>291</v>
      </c>
      <c r="U4" s="224" t="s">
        <v>302</v>
      </c>
      <c r="V4" s="224" t="s">
        <v>303</v>
      </c>
      <c r="W4" s="224" t="s">
        <v>304</v>
      </c>
      <c r="X4" s="262"/>
      <c r="Y4" s="263"/>
      <c r="Z4" s="264"/>
      <c r="AA4" s="264"/>
      <c r="AB4" s="227">
        <f>IF(OR(J4="Fail",ISBLANK(J4)),INDEX('Issue Code Table'!C:C,MATCH(N:N,'Issue Code Table'!A:A,0)),IF(M4="Critical",6,IF(M4="Significant",5,IF(M4="Moderate",3,2))))</f>
        <v>5</v>
      </c>
    </row>
    <row r="5" spans="1:28" ht="178.5" x14ac:dyDescent="0.25">
      <c r="A5" s="219" t="s">
        <v>305</v>
      </c>
      <c r="B5" s="219" t="s">
        <v>281</v>
      </c>
      <c r="C5" s="249" t="s">
        <v>282</v>
      </c>
      <c r="D5" s="219" t="s">
        <v>283</v>
      </c>
      <c r="E5" s="219" t="s">
        <v>306</v>
      </c>
      <c r="F5" s="219" t="s">
        <v>307</v>
      </c>
      <c r="G5" s="219" t="s">
        <v>308</v>
      </c>
      <c r="H5" s="219" t="s">
        <v>3913</v>
      </c>
      <c r="I5" s="234"/>
      <c r="J5" s="250"/>
      <c r="K5" s="233" t="s">
        <v>3914</v>
      </c>
      <c r="L5" s="218"/>
      <c r="M5" s="265" t="s">
        <v>145</v>
      </c>
      <c r="N5" s="251" t="s">
        <v>286</v>
      </c>
      <c r="O5" s="251" t="s">
        <v>287</v>
      </c>
      <c r="P5" s="252"/>
      <c r="Q5" s="234" t="s">
        <v>288</v>
      </c>
      <c r="R5" s="234" t="s">
        <v>309</v>
      </c>
      <c r="S5" s="219" t="s">
        <v>310</v>
      </c>
      <c r="T5" s="219" t="s">
        <v>291</v>
      </c>
      <c r="U5" s="219" t="s">
        <v>311</v>
      </c>
      <c r="V5" s="219" t="s">
        <v>312</v>
      </c>
      <c r="W5" s="219" t="s">
        <v>3915</v>
      </c>
      <c r="X5" s="253"/>
      <c r="Y5" s="254"/>
      <c r="Z5" s="255"/>
      <c r="AA5" s="255"/>
      <c r="AB5" s="222">
        <f>IF(OR(J5="Fail",ISBLANK(J5)),INDEX('Issue Code Table'!C:C,MATCH(N:N,'Issue Code Table'!A:A,0)),IF(M5="Critical",6,IF(M5="Significant",5,IF(M5="Moderate",3,2))))</f>
        <v>5</v>
      </c>
    </row>
    <row r="6" spans="1:28" ht="178.5" x14ac:dyDescent="0.25">
      <c r="A6" s="224" t="s">
        <v>313</v>
      </c>
      <c r="B6" s="224" t="s">
        <v>281</v>
      </c>
      <c r="C6" s="256" t="s">
        <v>282</v>
      </c>
      <c r="D6" s="224" t="s">
        <v>283</v>
      </c>
      <c r="E6" s="224" t="s">
        <v>314</v>
      </c>
      <c r="F6" s="224" t="s">
        <v>315</v>
      </c>
      <c r="G6" s="224" t="s">
        <v>316</v>
      </c>
      <c r="H6" s="224" t="s">
        <v>317</v>
      </c>
      <c r="I6" s="229"/>
      <c r="J6" s="250"/>
      <c r="K6" s="258" t="s">
        <v>318</v>
      </c>
      <c r="L6" s="223"/>
      <c r="M6" s="260" t="s">
        <v>145</v>
      </c>
      <c r="N6" s="259" t="s">
        <v>286</v>
      </c>
      <c r="O6" s="259" t="s">
        <v>287</v>
      </c>
      <c r="P6" s="261"/>
      <c r="Q6" s="229" t="s">
        <v>288</v>
      </c>
      <c r="R6" s="229" t="s">
        <v>319</v>
      </c>
      <c r="S6" s="224" t="s">
        <v>320</v>
      </c>
      <c r="T6" s="224" t="s">
        <v>291</v>
      </c>
      <c r="U6" s="224" t="s">
        <v>321</v>
      </c>
      <c r="V6" s="224" t="s">
        <v>322</v>
      </c>
      <c r="W6" s="224" t="s">
        <v>323</v>
      </c>
      <c r="X6" s="266"/>
      <c r="Y6" s="263"/>
      <c r="Z6" s="264"/>
      <c r="AA6" s="264"/>
      <c r="AB6" s="227">
        <f>IF(OR(J6="Fail",ISBLANK(J6)),INDEX('Issue Code Table'!C:C,MATCH(N:N,'Issue Code Table'!A:A,0)),IF(M6="Critical",6,IF(M6="Significant",5,IF(M6="Moderate",3,2))))</f>
        <v>5</v>
      </c>
    </row>
    <row r="7" spans="1:28" ht="178.5" x14ac:dyDescent="0.25">
      <c r="A7" s="219" t="s">
        <v>324</v>
      </c>
      <c r="B7" s="219" t="s">
        <v>281</v>
      </c>
      <c r="C7" s="249" t="s">
        <v>282</v>
      </c>
      <c r="D7" s="219" t="s">
        <v>283</v>
      </c>
      <c r="E7" s="219" t="s">
        <v>325</v>
      </c>
      <c r="F7" s="219" t="s">
        <v>326</v>
      </c>
      <c r="G7" s="219" t="s">
        <v>327</v>
      </c>
      <c r="H7" s="219" t="s">
        <v>3916</v>
      </c>
      <c r="I7" s="234"/>
      <c r="J7" s="250"/>
      <c r="K7" s="219" t="s">
        <v>3917</v>
      </c>
      <c r="L7" s="218"/>
      <c r="M7" s="265" t="s">
        <v>145</v>
      </c>
      <c r="N7" s="251" t="s">
        <v>286</v>
      </c>
      <c r="O7" s="251" t="s">
        <v>287</v>
      </c>
      <c r="P7" s="252"/>
      <c r="Q7" s="234" t="s">
        <v>288</v>
      </c>
      <c r="R7" s="234" t="s">
        <v>328</v>
      </c>
      <c r="S7" s="219" t="s">
        <v>329</v>
      </c>
      <c r="T7" s="219" t="s">
        <v>291</v>
      </c>
      <c r="U7" s="219" t="s">
        <v>330</v>
      </c>
      <c r="V7" s="219" t="s">
        <v>331</v>
      </c>
      <c r="W7" s="219" t="s">
        <v>3918</v>
      </c>
      <c r="X7" s="267"/>
      <c r="Y7" s="254"/>
      <c r="Z7" s="255"/>
      <c r="AA7" s="255"/>
      <c r="AB7" s="222">
        <f>IF(OR(J7="Fail",ISBLANK(J7)),INDEX('Issue Code Table'!C:C,MATCH(N:N,'Issue Code Table'!A:A,0)),IF(M7="Critical",6,IF(M7="Significant",5,IF(M7="Moderate",3,2))))</f>
        <v>5</v>
      </c>
    </row>
    <row r="8" spans="1:28" ht="178.5" x14ac:dyDescent="0.25">
      <c r="A8" s="224" t="s">
        <v>332</v>
      </c>
      <c r="B8" s="224" t="s">
        <v>281</v>
      </c>
      <c r="C8" s="256" t="s">
        <v>282</v>
      </c>
      <c r="D8" s="224" t="s">
        <v>283</v>
      </c>
      <c r="E8" s="224" t="s">
        <v>333</v>
      </c>
      <c r="F8" s="224" t="s">
        <v>334</v>
      </c>
      <c r="G8" s="224" t="s">
        <v>335</v>
      </c>
      <c r="H8" s="224" t="s">
        <v>336</v>
      </c>
      <c r="I8" s="229"/>
      <c r="J8" s="250"/>
      <c r="K8" s="224" t="s">
        <v>337</v>
      </c>
      <c r="L8" s="223"/>
      <c r="M8" s="260" t="s">
        <v>145</v>
      </c>
      <c r="N8" s="259" t="s">
        <v>286</v>
      </c>
      <c r="O8" s="259" t="s">
        <v>287</v>
      </c>
      <c r="P8" s="261"/>
      <c r="Q8" s="229" t="s">
        <v>288</v>
      </c>
      <c r="R8" s="229" t="s">
        <v>338</v>
      </c>
      <c r="S8" s="224" t="s">
        <v>339</v>
      </c>
      <c r="T8" s="224" t="s">
        <v>291</v>
      </c>
      <c r="U8" s="224" t="s">
        <v>340</v>
      </c>
      <c r="V8" s="224" t="s">
        <v>341</v>
      </c>
      <c r="W8" s="224" t="s">
        <v>342</v>
      </c>
      <c r="X8" s="266"/>
      <c r="Y8" s="263"/>
      <c r="Z8" s="264"/>
      <c r="AA8" s="264"/>
      <c r="AB8" s="227">
        <f>IF(OR(J8="Fail",ISBLANK(J8)),INDEX('Issue Code Table'!C:C,MATCH(N:N,'Issue Code Table'!A:A,0)),IF(M8="Critical",6,IF(M8="Significant",5,IF(M8="Moderate",3,2))))</f>
        <v>5</v>
      </c>
    </row>
    <row r="9" spans="1:28" ht="165.75" x14ac:dyDescent="0.25">
      <c r="A9" s="219" t="s">
        <v>343</v>
      </c>
      <c r="B9" s="219" t="s">
        <v>281</v>
      </c>
      <c r="C9" s="249" t="s">
        <v>282</v>
      </c>
      <c r="D9" s="219" t="s">
        <v>283</v>
      </c>
      <c r="E9" s="219" t="s">
        <v>344</v>
      </c>
      <c r="F9" s="219" t="s">
        <v>345</v>
      </c>
      <c r="G9" s="219" t="s">
        <v>346</v>
      </c>
      <c r="H9" s="219" t="s">
        <v>347</v>
      </c>
      <c r="I9" s="234"/>
      <c r="J9" s="250"/>
      <c r="K9" s="268" t="s">
        <v>348</v>
      </c>
      <c r="L9" s="218"/>
      <c r="M9" s="265" t="s">
        <v>145</v>
      </c>
      <c r="N9" s="251" t="s">
        <v>286</v>
      </c>
      <c r="O9" s="251" t="s">
        <v>287</v>
      </c>
      <c r="P9" s="252"/>
      <c r="Q9" s="234" t="s">
        <v>288</v>
      </c>
      <c r="R9" s="234" t="s">
        <v>349</v>
      </c>
      <c r="S9" s="219" t="s">
        <v>350</v>
      </c>
      <c r="T9" s="219" t="s">
        <v>291</v>
      </c>
      <c r="U9" s="219" t="s">
        <v>351</v>
      </c>
      <c r="V9" s="219" t="s">
        <v>352</v>
      </c>
      <c r="W9" s="219" t="s">
        <v>353</v>
      </c>
      <c r="X9" s="267"/>
      <c r="Y9" s="254"/>
      <c r="Z9" s="255"/>
      <c r="AA9" s="255"/>
      <c r="AB9" s="222">
        <f>IF(OR(J9="Fail",ISBLANK(J9)),INDEX('Issue Code Table'!C:C,MATCH(N:N,'Issue Code Table'!A:A,0)),IF(M9="Critical",6,IF(M9="Significant",5,IF(M9="Moderate",3,2))))</f>
        <v>5</v>
      </c>
    </row>
    <row r="10" spans="1:28" ht="165.75" x14ac:dyDescent="0.25">
      <c r="A10" s="224" t="s">
        <v>354</v>
      </c>
      <c r="B10" s="224" t="s">
        <v>281</v>
      </c>
      <c r="C10" s="256" t="s">
        <v>282</v>
      </c>
      <c r="D10" s="224" t="s">
        <v>283</v>
      </c>
      <c r="E10" s="224" t="s">
        <v>355</v>
      </c>
      <c r="F10" s="224" t="s">
        <v>356</v>
      </c>
      <c r="G10" s="224" t="s">
        <v>357</v>
      </c>
      <c r="H10" s="224" t="s">
        <v>358</v>
      </c>
      <c r="I10" s="229"/>
      <c r="J10" s="250"/>
      <c r="K10" s="258" t="s">
        <v>359</v>
      </c>
      <c r="L10" s="223"/>
      <c r="M10" s="260" t="s">
        <v>145</v>
      </c>
      <c r="N10" s="259" t="s">
        <v>286</v>
      </c>
      <c r="O10" s="259" t="s">
        <v>287</v>
      </c>
      <c r="P10" s="261"/>
      <c r="Q10" s="229" t="s">
        <v>288</v>
      </c>
      <c r="R10" s="229" t="s">
        <v>360</v>
      </c>
      <c r="S10" s="224" t="s">
        <v>361</v>
      </c>
      <c r="T10" s="224" t="s">
        <v>291</v>
      </c>
      <c r="U10" s="224" t="s">
        <v>362</v>
      </c>
      <c r="V10" s="224" t="s">
        <v>363</v>
      </c>
      <c r="W10" s="224" t="s">
        <v>364</v>
      </c>
      <c r="X10" s="266"/>
      <c r="Y10" s="263"/>
      <c r="Z10" s="264"/>
      <c r="AA10" s="264"/>
      <c r="AB10" s="227">
        <f>IF(OR(J10="Fail",ISBLANK(J10)),INDEX('Issue Code Table'!C:C,MATCH(N:N,'Issue Code Table'!A:A,0)),IF(M10="Critical",6,IF(M10="Significant",5,IF(M10="Moderate",3,2))))</f>
        <v>5</v>
      </c>
    </row>
    <row r="11" spans="1:28" ht="165.75" x14ac:dyDescent="0.25">
      <c r="A11" s="219" t="s">
        <v>365</v>
      </c>
      <c r="B11" s="219" t="s">
        <v>281</v>
      </c>
      <c r="C11" s="249" t="s">
        <v>282</v>
      </c>
      <c r="D11" s="219" t="s">
        <v>132</v>
      </c>
      <c r="E11" s="219" t="s">
        <v>366</v>
      </c>
      <c r="F11" s="219" t="s">
        <v>367</v>
      </c>
      <c r="G11" s="219" t="s">
        <v>368</v>
      </c>
      <c r="H11" s="219" t="s">
        <v>3919</v>
      </c>
      <c r="I11" s="234"/>
      <c r="J11" s="250"/>
      <c r="K11" s="233" t="s">
        <v>3920</v>
      </c>
      <c r="L11" s="218"/>
      <c r="M11" s="265" t="s">
        <v>145</v>
      </c>
      <c r="N11" s="251" t="s">
        <v>286</v>
      </c>
      <c r="O11" s="251" t="s">
        <v>287</v>
      </c>
      <c r="P11" s="252"/>
      <c r="Q11" s="234" t="s">
        <v>288</v>
      </c>
      <c r="R11" s="234" t="s">
        <v>369</v>
      </c>
      <c r="S11" s="219" t="s">
        <v>370</v>
      </c>
      <c r="T11" s="219" t="s">
        <v>291</v>
      </c>
      <c r="U11" s="219" t="s">
        <v>371</v>
      </c>
      <c r="V11" s="219" t="s">
        <v>372</v>
      </c>
      <c r="W11" s="219" t="s">
        <v>3921</v>
      </c>
      <c r="X11" s="267"/>
      <c r="Y11" s="254"/>
      <c r="Z11" s="255"/>
      <c r="AA11" s="255"/>
      <c r="AB11" s="222">
        <f>IF(OR(J11="Fail",ISBLANK(J11)),INDEX('Issue Code Table'!C:C,MATCH(N:N,'Issue Code Table'!A:A,0)),IF(M11="Critical",6,IF(M11="Significant",5,IF(M11="Moderate",3,2))))</f>
        <v>5</v>
      </c>
    </row>
    <row r="12" spans="1:28" ht="165.75" x14ac:dyDescent="0.25">
      <c r="A12" s="224" t="s">
        <v>373</v>
      </c>
      <c r="B12" s="224" t="s">
        <v>281</v>
      </c>
      <c r="C12" s="256" t="s">
        <v>282</v>
      </c>
      <c r="D12" s="224" t="s">
        <v>132</v>
      </c>
      <c r="E12" s="224" t="s">
        <v>374</v>
      </c>
      <c r="F12" s="224" t="s">
        <v>375</v>
      </c>
      <c r="G12" s="224" t="s">
        <v>376</v>
      </c>
      <c r="H12" s="224" t="s">
        <v>377</v>
      </c>
      <c r="I12" s="229"/>
      <c r="J12" s="250"/>
      <c r="K12" s="258" t="s">
        <v>378</v>
      </c>
      <c r="L12" s="223"/>
      <c r="M12" s="260" t="s">
        <v>145</v>
      </c>
      <c r="N12" s="259" t="s">
        <v>286</v>
      </c>
      <c r="O12" s="259" t="s">
        <v>287</v>
      </c>
      <c r="P12" s="261"/>
      <c r="Q12" s="229" t="s">
        <v>288</v>
      </c>
      <c r="R12" s="229" t="s">
        <v>379</v>
      </c>
      <c r="S12" s="224" t="s">
        <v>380</v>
      </c>
      <c r="T12" s="224" t="s">
        <v>291</v>
      </c>
      <c r="U12" s="224" t="s">
        <v>381</v>
      </c>
      <c r="V12" s="224" t="s">
        <v>382</v>
      </c>
      <c r="W12" s="224" t="s">
        <v>383</v>
      </c>
      <c r="X12" s="266"/>
      <c r="Y12" s="263"/>
      <c r="Z12" s="264"/>
      <c r="AA12" s="264"/>
      <c r="AB12" s="227">
        <f>IF(OR(J12="Fail",ISBLANK(J12)),INDEX('Issue Code Table'!C:C,MATCH(N:N,'Issue Code Table'!A:A,0)),IF(M12="Critical",6,IF(M12="Significant",5,IF(M12="Moderate",3,2))))</f>
        <v>5</v>
      </c>
    </row>
    <row r="13" spans="1:28" ht="191.25" x14ac:dyDescent="0.25">
      <c r="A13" s="219" t="s">
        <v>384</v>
      </c>
      <c r="B13" s="219" t="s">
        <v>281</v>
      </c>
      <c r="C13" s="249" t="s">
        <v>282</v>
      </c>
      <c r="D13" s="219" t="s">
        <v>132</v>
      </c>
      <c r="E13" s="219" t="s">
        <v>385</v>
      </c>
      <c r="F13" s="219" t="s">
        <v>386</v>
      </c>
      <c r="G13" s="219" t="s">
        <v>387</v>
      </c>
      <c r="H13" s="219" t="s">
        <v>388</v>
      </c>
      <c r="I13" s="234"/>
      <c r="J13" s="250"/>
      <c r="K13" s="233" t="s">
        <v>389</v>
      </c>
      <c r="L13" s="218" t="s">
        <v>3909</v>
      </c>
      <c r="M13" s="265" t="s">
        <v>145</v>
      </c>
      <c r="N13" s="251" t="s">
        <v>286</v>
      </c>
      <c r="O13" s="251" t="s">
        <v>287</v>
      </c>
      <c r="P13" s="252"/>
      <c r="Q13" s="234" t="s">
        <v>390</v>
      </c>
      <c r="R13" s="234" t="s">
        <v>391</v>
      </c>
      <c r="S13" s="219" t="s">
        <v>392</v>
      </c>
      <c r="T13" s="219" t="s">
        <v>291</v>
      </c>
      <c r="U13" s="219" t="s">
        <v>393</v>
      </c>
      <c r="V13" s="219" t="s">
        <v>394</v>
      </c>
      <c r="W13" s="219" t="s">
        <v>395</v>
      </c>
      <c r="X13" s="267"/>
      <c r="Y13" s="254"/>
      <c r="Z13" s="255"/>
      <c r="AA13" s="255"/>
      <c r="AB13" s="222">
        <f>IF(OR(J13="Fail",ISBLANK(J13)),INDEX('Issue Code Table'!C:C,MATCH(N:N,'Issue Code Table'!A:A,0)),IF(M13="Critical",6,IF(M13="Significant",5,IF(M13="Moderate",3,2))))</f>
        <v>5</v>
      </c>
    </row>
    <row r="14" spans="1:28" ht="318.75" x14ac:dyDescent="0.25">
      <c r="A14" s="224" t="s">
        <v>396</v>
      </c>
      <c r="B14" s="224" t="s">
        <v>397</v>
      </c>
      <c r="C14" s="269" t="s">
        <v>398</v>
      </c>
      <c r="D14" s="224" t="s">
        <v>132</v>
      </c>
      <c r="E14" s="224" t="s">
        <v>399</v>
      </c>
      <c r="F14" s="224" t="s">
        <v>400</v>
      </c>
      <c r="G14" s="224" t="s">
        <v>401</v>
      </c>
      <c r="H14" s="224" t="s">
        <v>402</v>
      </c>
      <c r="I14" s="229"/>
      <c r="J14" s="250"/>
      <c r="K14" s="258" t="s">
        <v>403</v>
      </c>
      <c r="L14" s="223" t="s">
        <v>3909</v>
      </c>
      <c r="M14" s="260" t="s">
        <v>145</v>
      </c>
      <c r="N14" s="259" t="s">
        <v>404</v>
      </c>
      <c r="O14" s="259" t="s">
        <v>3962</v>
      </c>
      <c r="P14" s="261"/>
      <c r="Q14" s="229" t="s">
        <v>406</v>
      </c>
      <c r="R14" s="229" t="s">
        <v>407</v>
      </c>
      <c r="S14" s="224" t="s">
        <v>408</v>
      </c>
      <c r="T14" s="224" t="s">
        <v>409</v>
      </c>
      <c r="U14" s="224" t="s">
        <v>410</v>
      </c>
      <c r="V14" s="224" t="s">
        <v>411</v>
      </c>
      <c r="W14" s="224" t="s">
        <v>412</v>
      </c>
      <c r="X14" s="266"/>
      <c r="Y14" s="263"/>
      <c r="Z14" s="264"/>
      <c r="AA14" s="264"/>
      <c r="AB14" s="227">
        <f>IF(OR(J14="Fail",ISBLANK(J14)),INDEX('Issue Code Table'!C:C,MATCH(N:N,'Issue Code Table'!A:A,0)),IF(M14="Critical",6,IF(M14="Significant",5,IF(M14="Moderate",3,2))))</f>
        <v>4</v>
      </c>
    </row>
    <row r="15" spans="1:28" ht="293.25" x14ac:dyDescent="0.25">
      <c r="A15" s="219" t="s">
        <v>413</v>
      </c>
      <c r="B15" s="219" t="s">
        <v>397</v>
      </c>
      <c r="C15" s="219" t="s">
        <v>414</v>
      </c>
      <c r="D15" s="219" t="s">
        <v>283</v>
      </c>
      <c r="E15" s="219" t="s">
        <v>415</v>
      </c>
      <c r="F15" s="219" t="s">
        <v>416</v>
      </c>
      <c r="G15" s="219" t="s">
        <v>417</v>
      </c>
      <c r="H15" s="219" t="s">
        <v>418</v>
      </c>
      <c r="I15" s="234"/>
      <c r="J15" s="250"/>
      <c r="K15" s="233" t="s">
        <v>419</v>
      </c>
      <c r="L15" s="218" t="s">
        <v>3909</v>
      </c>
      <c r="M15" s="265" t="s">
        <v>145</v>
      </c>
      <c r="N15" s="251" t="s">
        <v>420</v>
      </c>
      <c r="O15" s="251" t="s">
        <v>421</v>
      </c>
      <c r="P15" s="252"/>
      <c r="Q15" s="234" t="s">
        <v>406</v>
      </c>
      <c r="R15" s="234" t="s">
        <v>422</v>
      </c>
      <c r="S15" s="219" t="s">
        <v>423</v>
      </c>
      <c r="T15" s="219" t="s">
        <v>291</v>
      </c>
      <c r="U15" s="219" t="s">
        <v>424</v>
      </c>
      <c r="V15" s="219" t="s">
        <v>425</v>
      </c>
      <c r="W15" s="219" t="s">
        <v>426</v>
      </c>
      <c r="X15" s="267"/>
      <c r="Y15" s="254"/>
      <c r="Z15" s="255"/>
      <c r="AA15" s="255"/>
      <c r="AB15" s="222">
        <f>IF(OR(J15="Fail",ISBLANK(J15)),INDEX('Issue Code Table'!C:C,MATCH(N:N,'Issue Code Table'!A:A,0)),IF(M15="Critical",6,IF(M15="Significant",5,IF(M15="Moderate",3,2))))</f>
        <v>5</v>
      </c>
    </row>
    <row r="16" spans="1:28" ht="318.75" x14ac:dyDescent="0.25">
      <c r="A16" s="224" t="s">
        <v>427</v>
      </c>
      <c r="B16" s="224" t="s">
        <v>397</v>
      </c>
      <c r="C16" s="224" t="s">
        <v>414</v>
      </c>
      <c r="D16" s="224" t="s">
        <v>283</v>
      </c>
      <c r="E16" s="224" t="s">
        <v>428</v>
      </c>
      <c r="F16" s="224" t="s">
        <v>429</v>
      </c>
      <c r="G16" s="224" t="s">
        <v>430</v>
      </c>
      <c r="H16" s="224" t="s">
        <v>431</v>
      </c>
      <c r="I16" s="229"/>
      <c r="J16" s="250"/>
      <c r="K16" s="258" t="s">
        <v>432</v>
      </c>
      <c r="L16" s="223" t="s">
        <v>3909</v>
      </c>
      <c r="M16" s="260" t="s">
        <v>145</v>
      </c>
      <c r="N16" s="259" t="s">
        <v>420</v>
      </c>
      <c r="O16" s="259" t="s">
        <v>421</v>
      </c>
      <c r="P16" s="261"/>
      <c r="Q16" s="229" t="s">
        <v>406</v>
      </c>
      <c r="R16" s="229" t="s">
        <v>433</v>
      </c>
      <c r="S16" s="224" t="s">
        <v>434</v>
      </c>
      <c r="T16" s="224" t="s">
        <v>435</v>
      </c>
      <c r="U16" s="224" t="s">
        <v>436</v>
      </c>
      <c r="V16" s="224" t="s">
        <v>437</v>
      </c>
      <c r="W16" s="224" t="s">
        <v>438</v>
      </c>
      <c r="X16" s="266"/>
      <c r="Y16" s="263"/>
      <c r="Z16" s="264"/>
      <c r="AA16" s="264"/>
      <c r="AB16" s="227">
        <f>IF(OR(J16="Fail",ISBLANK(J16)),INDEX('Issue Code Table'!C:C,MATCH(N:N,'Issue Code Table'!A:A,0)),IF(M16="Critical",6,IF(M16="Significant",5,IF(M16="Moderate",3,2))))</f>
        <v>5</v>
      </c>
    </row>
    <row r="17" spans="1:28" ht="331.5" x14ac:dyDescent="0.25">
      <c r="A17" s="219" t="s">
        <v>439</v>
      </c>
      <c r="B17" s="219" t="s">
        <v>397</v>
      </c>
      <c r="C17" s="219" t="s">
        <v>414</v>
      </c>
      <c r="D17" s="219" t="s">
        <v>283</v>
      </c>
      <c r="E17" s="219" t="s">
        <v>440</v>
      </c>
      <c r="F17" s="219" t="s">
        <v>441</v>
      </c>
      <c r="G17" s="219" t="s">
        <v>442</v>
      </c>
      <c r="H17" s="219" t="s">
        <v>443</v>
      </c>
      <c r="I17" s="234"/>
      <c r="J17" s="250"/>
      <c r="K17" s="219" t="s">
        <v>444</v>
      </c>
      <c r="L17" s="218" t="s">
        <v>3909</v>
      </c>
      <c r="M17" s="265" t="s">
        <v>145</v>
      </c>
      <c r="N17" s="251" t="s">
        <v>404</v>
      </c>
      <c r="O17" s="251" t="s">
        <v>3962</v>
      </c>
      <c r="P17" s="252"/>
      <c r="Q17" s="234" t="s">
        <v>406</v>
      </c>
      <c r="R17" s="234" t="s">
        <v>445</v>
      </c>
      <c r="S17" s="219" t="s">
        <v>446</v>
      </c>
      <c r="T17" s="219" t="s">
        <v>447</v>
      </c>
      <c r="U17" s="219" t="s">
        <v>448</v>
      </c>
      <c r="V17" s="219" t="s">
        <v>449</v>
      </c>
      <c r="W17" s="219" t="s">
        <v>450</v>
      </c>
      <c r="X17" s="267"/>
      <c r="Y17" s="254"/>
      <c r="Z17" s="255"/>
      <c r="AA17" s="255"/>
      <c r="AB17" s="222">
        <f>IF(OR(J17="Fail",ISBLANK(J17)),INDEX('Issue Code Table'!C:C,MATCH(N:N,'Issue Code Table'!A:A,0)),IF(M17="Critical",6,IF(M17="Significant",5,IF(M17="Moderate",3,2))))</f>
        <v>4</v>
      </c>
    </row>
    <row r="18" spans="1:28" ht="280.5" x14ac:dyDescent="0.25">
      <c r="A18" s="224" t="s">
        <v>451</v>
      </c>
      <c r="B18" s="224" t="s">
        <v>397</v>
      </c>
      <c r="C18" s="224" t="s">
        <v>414</v>
      </c>
      <c r="D18" s="224" t="s">
        <v>283</v>
      </c>
      <c r="E18" s="224" t="s">
        <v>452</v>
      </c>
      <c r="F18" s="224" t="s">
        <v>453</v>
      </c>
      <c r="G18" s="224" t="s">
        <v>454</v>
      </c>
      <c r="H18" s="224" t="s">
        <v>455</v>
      </c>
      <c r="I18" s="229"/>
      <c r="J18" s="250"/>
      <c r="K18" s="224" t="s">
        <v>456</v>
      </c>
      <c r="L18" s="223" t="s">
        <v>3909</v>
      </c>
      <c r="M18" s="260" t="s">
        <v>145</v>
      </c>
      <c r="N18" s="259" t="s">
        <v>420</v>
      </c>
      <c r="O18" s="259" t="s">
        <v>421</v>
      </c>
      <c r="P18" s="261"/>
      <c r="Q18" s="229" t="s">
        <v>406</v>
      </c>
      <c r="R18" s="229" t="s">
        <v>457</v>
      </c>
      <c r="S18" s="224" t="s">
        <v>458</v>
      </c>
      <c r="T18" s="224" t="s">
        <v>459</v>
      </c>
      <c r="U18" s="224" t="s">
        <v>460</v>
      </c>
      <c r="V18" s="224" t="s">
        <v>461</v>
      </c>
      <c r="W18" s="224" t="s">
        <v>462</v>
      </c>
      <c r="X18" s="266"/>
      <c r="Y18" s="263"/>
      <c r="Z18" s="264"/>
      <c r="AA18" s="264"/>
      <c r="AB18" s="227">
        <f>IF(OR(J18="Fail",ISBLANK(J18)),INDEX('Issue Code Table'!C:C,MATCH(N:N,'Issue Code Table'!A:A,0)),IF(M18="Critical",6,IF(M18="Significant",5,IF(M18="Moderate",3,2))))</f>
        <v>5</v>
      </c>
    </row>
    <row r="19" spans="1:28" ht="280.5" x14ac:dyDescent="0.25">
      <c r="A19" s="219" t="s">
        <v>463</v>
      </c>
      <c r="B19" s="219" t="s">
        <v>397</v>
      </c>
      <c r="C19" s="219" t="s">
        <v>414</v>
      </c>
      <c r="D19" s="219" t="s">
        <v>132</v>
      </c>
      <c r="E19" s="219" t="s">
        <v>464</v>
      </c>
      <c r="F19" s="219" t="s">
        <v>465</v>
      </c>
      <c r="G19" s="219" t="s">
        <v>466</v>
      </c>
      <c r="H19" s="219" t="s">
        <v>467</v>
      </c>
      <c r="I19" s="234"/>
      <c r="J19" s="250"/>
      <c r="K19" s="233" t="s">
        <v>468</v>
      </c>
      <c r="L19" s="218" t="s">
        <v>3909</v>
      </c>
      <c r="M19" s="265" t="s">
        <v>145</v>
      </c>
      <c r="N19" s="251" t="s">
        <v>404</v>
      </c>
      <c r="O19" s="251" t="s">
        <v>3962</v>
      </c>
      <c r="P19" s="252"/>
      <c r="Q19" s="234" t="s">
        <v>406</v>
      </c>
      <c r="R19" s="234" t="s">
        <v>469</v>
      </c>
      <c r="S19" s="219" t="s">
        <v>470</v>
      </c>
      <c r="T19" s="219" t="s">
        <v>291</v>
      </c>
      <c r="U19" s="219" t="s">
        <v>471</v>
      </c>
      <c r="V19" s="219" t="s">
        <v>472</v>
      </c>
      <c r="W19" s="219" t="s">
        <v>473</v>
      </c>
      <c r="X19" s="267"/>
      <c r="Y19" s="254"/>
      <c r="Z19" s="255"/>
      <c r="AA19" s="255"/>
      <c r="AB19" s="222">
        <f>IF(OR(J19="Fail",ISBLANK(J19)),INDEX('Issue Code Table'!C:C,MATCH(N:N,'Issue Code Table'!A:A,0)),IF(M19="Critical",6,IF(M19="Significant",5,IF(M19="Moderate",3,2))))</f>
        <v>4</v>
      </c>
    </row>
    <row r="20" spans="1:28" ht="409.5" x14ac:dyDescent="0.25">
      <c r="A20" s="224" t="s">
        <v>474</v>
      </c>
      <c r="B20" s="224" t="s">
        <v>397</v>
      </c>
      <c r="C20" s="224" t="s">
        <v>414</v>
      </c>
      <c r="D20" s="224" t="s">
        <v>132</v>
      </c>
      <c r="E20" s="224" t="s">
        <v>475</v>
      </c>
      <c r="F20" s="224" t="s">
        <v>476</v>
      </c>
      <c r="G20" s="224" t="s">
        <v>477</v>
      </c>
      <c r="H20" s="224" t="s">
        <v>478</v>
      </c>
      <c r="I20" s="229"/>
      <c r="J20" s="250"/>
      <c r="K20" s="224" t="s">
        <v>479</v>
      </c>
      <c r="L20" s="223" t="s">
        <v>3909</v>
      </c>
      <c r="M20" s="260" t="s">
        <v>145</v>
      </c>
      <c r="N20" s="259" t="s">
        <v>480</v>
      </c>
      <c r="O20" s="259" t="s">
        <v>3963</v>
      </c>
      <c r="P20" s="261"/>
      <c r="Q20" s="229" t="s">
        <v>406</v>
      </c>
      <c r="R20" s="229" t="s">
        <v>482</v>
      </c>
      <c r="S20" s="224" t="s">
        <v>483</v>
      </c>
      <c r="T20" s="224" t="s">
        <v>484</v>
      </c>
      <c r="U20" s="224" t="s">
        <v>485</v>
      </c>
      <c r="V20" s="224" t="s">
        <v>486</v>
      </c>
      <c r="W20" s="224" t="s">
        <v>487</v>
      </c>
      <c r="X20" s="266"/>
      <c r="Y20" s="263"/>
      <c r="Z20" s="264"/>
      <c r="AA20" s="264"/>
      <c r="AB20" s="227">
        <f>IF(OR(J20="Fail",ISBLANK(J20)),INDEX('Issue Code Table'!C:C,MATCH(N:N,'Issue Code Table'!A:A,0)),IF(M20="Critical",6,IF(M20="Significant",5,IF(M20="Moderate",3,2))))</f>
        <v>6</v>
      </c>
    </row>
    <row r="21" spans="1:28" ht="114.75" x14ac:dyDescent="0.25">
      <c r="A21" s="219" t="s">
        <v>488</v>
      </c>
      <c r="B21" s="219" t="s">
        <v>397</v>
      </c>
      <c r="C21" s="219" t="s">
        <v>414</v>
      </c>
      <c r="D21" s="219" t="s">
        <v>132</v>
      </c>
      <c r="E21" s="219" t="s">
        <v>489</v>
      </c>
      <c r="F21" s="219" t="s">
        <v>490</v>
      </c>
      <c r="G21" s="219" t="s">
        <v>491</v>
      </c>
      <c r="H21" s="219" t="s">
        <v>492</v>
      </c>
      <c r="I21" s="234"/>
      <c r="J21" s="250"/>
      <c r="K21" s="233" t="s">
        <v>493</v>
      </c>
      <c r="L21" s="218" t="s">
        <v>3909</v>
      </c>
      <c r="M21" s="265" t="s">
        <v>145</v>
      </c>
      <c r="N21" s="251" t="s">
        <v>420</v>
      </c>
      <c r="O21" s="251" t="s">
        <v>421</v>
      </c>
      <c r="P21" s="252"/>
      <c r="Q21" s="234" t="s">
        <v>406</v>
      </c>
      <c r="R21" s="234" t="s">
        <v>494</v>
      </c>
      <c r="S21" s="219" t="s">
        <v>495</v>
      </c>
      <c r="T21" s="219" t="s">
        <v>496</v>
      </c>
      <c r="U21" s="219" t="s">
        <v>497</v>
      </c>
      <c r="V21" s="219" t="s">
        <v>498</v>
      </c>
      <c r="W21" s="219" t="s">
        <v>499</v>
      </c>
      <c r="X21" s="267"/>
      <c r="Y21" s="254"/>
      <c r="Z21" s="255"/>
      <c r="AA21" s="255"/>
      <c r="AB21" s="222">
        <f>IF(OR(J21="Fail",ISBLANK(J21)),INDEX('Issue Code Table'!C:C,MATCH(N:N,'Issue Code Table'!A:A,0)),IF(M21="Critical",6,IF(M21="Significant",5,IF(M21="Moderate",3,2))))</f>
        <v>5</v>
      </c>
    </row>
    <row r="22" spans="1:28" ht="306" x14ac:dyDescent="0.25">
      <c r="A22" s="224" t="s">
        <v>500</v>
      </c>
      <c r="B22" s="224" t="s">
        <v>397</v>
      </c>
      <c r="C22" s="224" t="s">
        <v>414</v>
      </c>
      <c r="D22" s="224" t="s">
        <v>132</v>
      </c>
      <c r="E22" s="224" t="s">
        <v>501</v>
      </c>
      <c r="F22" s="224" t="s">
        <v>502</v>
      </c>
      <c r="G22" s="224" t="s">
        <v>503</v>
      </c>
      <c r="H22" s="224" t="s">
        <v>504</v>
      </c>
      <c r="I22" s="229"/>
      <c r="J22" s="250"/>
      <c r="K22" s="224" t="s">
        <v>505</v>
      </c>
      <c r="L22" s="223" t="s">
        <v>3909</v>
      </c>
      <c r="M22" s="260" t="s">
        <v>145</v>
      </c>
      <c r="N22" s="259" t="s">
        <v>420</v>
      </c>
      <c r="O22" s="259" t="s">
        <v>421</v>
      </c>
      <c r="P22" s="261"/>
      <c r="Q22" s="229" t="s">
        <v>406</v>
      </c>
      <c r="R22" s="229" t="s">
        <v>506</v>
      </c>
      <c r="S22" s="224" t="s">
        <v>507</v>
      </c>
      <c r="T22" s="224" t="s">
        <v>508</v>
      </c>
      <c r="U22" s="224" t="s">
        <v>509</v>
      </c>
      <c r="V22" s="224" t="s">
        <v>510</v>
      </c>
      <c r="W22" s="224" t="s">
        <v>511</v>
      </c>
      <c r="X22" s="266"/>
      <c r="Y22" s="263"/>
      <c r="Z22" s="264"/>
      <c r="AA22" s="264"/>
      <c r="AB22" s="227">
        <f>IF(OR(J22="Fail",ISBLANK(J22)),INDEX('Issue Code Table'!C:C,MATCH(N:N,'Issue Code Table'!A:A,0)),IF(M22="Critical",6,IF(M22="Significant",5,IF(M22="Moderate",3,2))))</f>
        <v>5</v>
      </c>
    </row>
    <row r="23" spans="1:28" ht="216.75" x14ac:dyDescent="0.25">
      <c r="A23" s="219" t="s">
        <v>512</v>
      </c>
      <c r="B23" s="219" t="s">
        <v>281</v>
      </c>
      <c r="C23" s="249" t="s">
        <v>282</v>
      </c>
      <c r="D23" s="219" t="s">
        <v>283</v>
      </c>
      <c r="E23" s="219" t="s">
        <v>513</v>
      </c>
      <c r="F23" s="219" t="s">
        <v>514</v>
      </c>
      <c r="G23" s="219" t="s">
        <v>515</v>
      </c>
      <c r="H23" s="219" t="s">
        <v>516</v>
      </c>
      <c r="I23" s="234"/>
      <c r="J23" s="250"/>
      <c r="K23" s="233" t="s">
        <v>517</v>
      </c>
      <c r="L23" s="218"/>
      <c r="M23" s="265" t="s">
        <v>145</v>
      </c>
      <c r="N23" s="251" t="s">
        <v>286</v>
      </c>
      <c r="O23" s="251" t="s">
        <v>287</v>
      </c>
      <c r="P23" s="252"/>
      <c r="Q23" s="234" t="s">
        <v>288</v>
      </c>
      <c r="R23" s="234" t="s">
        <v>518</v>
      </c>
      <c r="S23" s="219" t="s">
        <v>519</v>
      </c>
      <c r="T23" s="219" t="s">
        <v>291</v>
      </c>
      <c r="U23" s="219" t="s">
        <v>520</v>
      </c>
      <c r="V23" s="219" t="s">
        <v>521</v>
      </c>
      <c r="W23" s="219" t="s">
        <v>522</v>
      </c>
      <c r="X23" s="267"/>
      <c r="Y23" s="254"/>
      <c r="Z23" s="255"/>
      <c r="AA23" s="255"/>
      <c r="AB23" s="222">
        <f>IF(OR(J23="Fail",ISBLANK(J23)),INDEX('Issue Code Table'!C:C,MATCH(N:N,'Issue Code Table'!A:A,0)),IF(M23="Critical",6,IF(M23="Significant",5,IF(M23="Moderate",3,2))))</f>
        <v>5</v>
      </c>
    </row>
    <row r="24" spans="1:28" ht="331.5" x14ac:dyDescent="0.25">
      <c r="A24" s="224" t="s">
        <v>523</v>
      </c>
      <c r="B24" s="224" t="s">
        <v>397</v>
      </c>
      <c r="C24" s="224" t="s">
        <v>414</v>
      </c>
      <c r="D24" s="224" t="s">
        <v>132</v>
      </c>
      <c r="E24" s="224" t="s">
        <v>524</v>
      </c>
      <c r="F24" s="224" t="s">
        <v>525</v>
      </c>
      <c r="G24" s="224" t="s">
        <v>526</v>
      </c>
      <c r="H24" s="224" t="s">
        <v>527</v>
      </c>
      <c r="I24" s="229"/>
      <c r="J24" s="250"/>
      <c r="K24" s="258" t="s">
        <v>528</v>
      </c>
      <c r="L24" s="223" t="s">
        <v>3909</v>
      </c>
      <c r="M24" s="260" t="s">
        <v>145</v>
      </c>
      <c r="N24" s="259" t="s">
        <v>420</v>
      </c>
      <c r="O24" s="259" t="s">
        <v>421</v>
      </c>
      <c r="P24" s="261"/>
      <c r="Q24" s="229" t="s">
        <v>406</v>
      </c>
      <c r="R24" s="229" t="s">
        <v>529</v>
      </c>
      <c r="S24" s="224" t="s">
        <v>530</v>
      </c>
      <c r="T24" s="224" t="s">
        <v>531</v>
      </c>
      <c r="U24" s="224" t="s">
        <v>532</v>
      </c>
      <c r="V24" s="224" t="s">
        <v>533</v>
      </c>
      <c r="W24" s="224" t="s">
        <v>534</v>
      </c>
      <c r="X24" s="266"/>
      <c r="Y24" s="263"/>
      <c r="Z24" s="264"/>
      <c r="AA24" s="264"/>
      <c r="AB24" s="227">
        <f>IF(OR(J24="Fail",ISBLANK(J24)),INDEX('Issue Code Table'!C:C,MATCH(N:N,'Issue Code Table'!A:A,0)),IF(M24="Critical",6,IF(M24="Significant",5,IF(M24="Moderate",3,2))))</f>
        <v>5</v>
      </c>
    </row>
    <row r="25" spans="1:28" ht="242.25" x14ac:dyDescent="0.25">
      <c r="A25" s="219" t="s">
        <v>535</v>
      </c>
      <c r="B25" s="219" t="s">
        <v>397</v>
      </c>
      <c r="C25" s="219" t="s">
        <v>414</v>
      </c>
      <c r="D25" s="219" t="s">
        <v>132</v>
      </c>
      <c r="E25" s="219" t="s">
        <v>536</v>
      </c>
      <c r="F25" s="219" t="s">
        <v>537</v>
      </c>
      <c r="G25" s="219" t="s">
        <v>538</v>
      </c>
      <c r="H25" s="219" t="s">
        <v>539</v>
      </c>
      <c r="I25" s="234"/>
      <c r="J25" s="250"/>
      <c r="K25" s="233" t="s">
        <v>540</v>
      </c>
      <c r="L25" s="218" t="s">
        <v>3909</v>
      </c>
      <c r="M25" s="265" t="s">
        <v>145</v>
      </c>
      <c r="N25" s="251" t="s">
        <v>420</v>
      </c>
      <c r="O25" s="251" t="s">
        <v>421</v>
      </c>
      <c r="P25" s="252"/>
      <c r="Q25" s="234" t="s">
        <v>406</v>
      </c>
      <c r="R25" s="234" t="s">
        <v>541</v>
      </c>
      <c r="S25" s="219" t="s">
        <v>542</v>
      </c>
      <c r="T25" s="219" t="s">
        <v>543</v>
      </c>
      <c r="U25" s="219" t="s">
        <v>544</v>
      </c>
      <c r="V25" s="219" t="s">
        <v>545</v>
      </c>
      <c r="W25" s="219" t="s">
        <v>546</v>
      </c>
      <c r="X25" s="267"/>
      <c r="Y25" s="254"/>
      <c r="Z25" s="255"/>
      <c r="AA25" s="255"/>
      <c r="AB25" s="222">
        <f>IF(OR(J25="Fail",ISBLANK(J25)),INDEX('Issue Code Table'!C:C,MATCH(N:N,'Issue Code Table'!A:A,0)),IF(M25="Critical",6,IF(M25="Significant",5,IF(M25="Moderate",3,2))))</f>
        <v>5</v>
      </c>
    </row>
    <row r="26" spans="1:28" ht="318.75" x14ac:dyDescent="0.25">
      <c r="A26" s="224" t="s">
        <v>547</v>
      </c>
      <c r="B26" s="224" t="s">
        <v>397</v>
      </c>
      <c r="C26" s="224" t="s">
        <v>414</v>
      </c>
      <c r="D26" s="224" t="s">
        <v>132</v>
      </c>
      <c r="E26" s="224" t="s">
        <v>548</v>
      </c>
      <c r="F26" s="224" t="s">
        <v>549</v>
      </c>
      <c r="G26" s="224" t="s">
        <v>550</v>
      </c>
      <c r="H26" s="224" t="s">
        <v>551</v>
      </c>
      <c r="I26" s="229"/>
      <c r="J26" s="250"/>
      <c r="K26" s="258" t="s">
        <v>552</v>
      </c>
      <c r="L26" s="223" t="s">
        <v>3909</v>
      </c>
      <c r="M26" s="260" t="s">
        <v>145</v>
      </c>
      <c r="N26" s="259" t="s">
        <v>480</v>
      </c>
      <c r="O26" s="259" t="s">
        <v>3963</v>
      </c>
      <c r="P26" s="261"/>
      <c r="Q26" s="229" t="s">
        <v>406</v>
      </c>
      <c r="R26" s="229" t="s">
        <v>553</v>
      </c>
      <c r="S26" s="224" t="s">
        <v>554</v>
      </c>
      <c r="T26" s="224"/>
      <c r="U26" s="224" t="s">
        <v>555</v>
      </c>
      <c r="V26" s="224" t="s">
        <v>556</v>
      </c>
      <c r="W26" s="224" t="s">
        <v>557</v>
      </c>
      <c r="X26" s="266"/>
      <c r="Y26" s="263"/>
      <c r="Z26" s="264"/>
      <c r="AA26" s="264"/>
      <c r="AB26" s="227">
        <f>IF(OR(J26="Fail",ISBLANK(J26)),INDEX('Issue Code Table'!C:C,MATCH(N:N,'Issue Code Table'!A:A,0)),IF(M26="Critical",6,IF(M26="Significant",5,IF(M26="Moderate",3,2))))</f>
        <v>6</v>
      </c>
    </row>
    <row r="27" spans="1:28" ht="140.25" x14ac:dyDescent="0.25">
      <c r="A27" s="219" t="s">
        <v>558</v>
      </c>
      <c r="B27" s="219" t="s">
        <v>397</v>
      </c>
      <c r="C27" s="219" t="s">
        <v>414</v>
      </c>
      <c r="D27" s="219" t="s">
        <v>132</v>
      </c>
      <c r="E27" s="219" t="s">
        <v>559</v>
      </c>
      <c r="F27" s="219" t="s">
        <v>560</v>
      </c>
      <c r="G27" s="219" t="s">
        <v>561</v>
      </c>
      <c r="H27" s="219" t="s">
        <v>562</v>
      </c>
      <c r="I27" s="234"/>
      <c r="J27" s="250"/>
      <c r="K27" s="233" t="s">
        <v>563</v>
      </c>
      <c r="L27" s="218" t="s">
        <v>3909</v>
      </c>
      <c r="M27" s="265" t="s">
        <v>145</v>
      </c>
      <c r="N27" s="251" t="s">
        <v>420</v>
      </c>
      <c r="O27" s="251" t="s">
        <v>421</v>
      </c>
      <c r="P27" s="252"/>
      <c r="Q27" s="234" t="s">
        <v>564</v>
      </c>
      <c r="R27" s="234" t="s">
        <v>565</v>
      </c>
      <c r="S27" s="219" t="s">
        <v>566</v>
      </c>
      <c r="T27" s="219" t="s">
        <v>567</v>
      </c>
      <c r="U27" s="219" t="s">
        <v>568</v>
      </c>
      <c r="V27" s="219" t="s">
        <v>569</v>
      </c>
      <c r="W27" s="219" t="s">
        <v>570</v>
      </c>
      <c r="X27" s="267"/>
      <c r="Y27" s="254"/>
      <c r="Z27" s="255"/>
      <c r="AA27" s="255"/>
      <c r="AB27" s="222">
        <f>IF(OR(J27="Fail",ISBLANK(J27)),INDEX('Issue Code Table'!C:C,MATCH(N:N,'Issue Code Table'!A:A,0)),IF(M27="Critical",6,IF(M27="Significant",5,IF(M27="Moderate",3,2))))</f>
        <v>5</v>
      </c>
    </row>
    <row r="28" spans="1:28" ht="165.75" x14ac:dyDescent="0.25">
      <c r="A28" s="224" t="s">
        <v>571</v>
      </c>
      <c r="B28" s="224" t="s">
        <v>281</v>
      </c>
      <c r="C28" s="224" t="s">
        <v>282</v>
      </c>
      <c r="D28" s="224" t="s">
        <v>283</v>
      </c>
      <c r="E28" s="224" t="s">
        <v>572</v>
      </c>
      <c r="F28" s="224" t="s">
        <v>573</v>
      </c>
      <c r="G28" s="224" t="s">
        <v>574</v>
      </c>
      <c r="H28" s="224" t="s">
        <v>575</v>
      </c>
      <c r="I28" s="229"/>
      <c r="J28" s="250"/>
      <c r="K28" s="258" t="s">
        <v>576</v>
      </c>
      <c r="L28" s="223" t="s">
        <v>3909</v>
      </c>
      <c r="M28" s="260" t="s">
        <v>190</v>
      </c>
      <c r="N28" s="259" t="s">
        <v>577</v>
      </c>
      <c r="O28" s="259" t="s">
        <v>3964</v>
      </c>
      <c r="P28" s="261"/>
      <c r="Q28" s="229" t="s">
        <v>579</v>
      </c>
      <c r="R28" s="229" t="s">
        <v>580</v>
      </c>
      <c r="S28" s="224" t="s">
        <v>581</v>
      </c>
      <c r="T28" s="224"/>
      <c r="U28" s="224" t="s">
        <v>582</v>
      </c>
      <c r="V28" s="224" t="s">
        <v>583</v>
      </c>
      <c r="W28" s="224" t="s">
        <v>584</v>
      </c>
      <c r="X28" s="266"/>
      <c r="Y28" s="263"/>
      <c r="Z28" s="264"/>
      <c r="AA28" s="264"/>
      <c r="AB28" s="227">
        <f>IF(OR(J28="Fail",ISBLANK(J28)),INDEX('Issue Code Table'!C:C,MATCH(N:N,'Issue Code Table'!A:A,0)),IF(M28="Critical",6,IF(M28="Significant",5,IF(M28="Moderate",3,2))))</f>
        <v>4</v>
      </c>
    </row>
    <row r="29" spans="1:28" ht="255" x14ac:dyDescent="0.25">
      <c r="A29" s="219" t="s">
        <v>585</v>
      </c>
      <c r="B29" s="219" t="s">
        <v>281</v>
      </c>
      <c r="C29" s="219" t="s">
        <v>282</v>
      </c>
      <c r="D29" s="219" t="s">
        <v>132</v>
      </c>
      <c r="E29" s="219" t="s">
        <v>586</v>
      </c>
      <c r="F29" s="219" t="s">
        <v>587</v>
      </c>
      <c r="G29" s="219" t="s">
        <v>588</v>
      </c>
      <c r="H29" s="219" t="s">
        <v>589</v>
      </c>
      <c r="I29" s="234"/>
      <c r="J29" s="250"/>
      <c r="K29" s="233" t="s">
        <v>590</v>
      </c>
      <c r="L29" s="218"/>
      <c r="M29" s="265" t="s">
        <v>145</v>
      </c>
      <c r="N29" s="251" t="s">
        <v>286</v>
      </c>
      <c r="O29" s="251" t="s">
        <v>287</v>
      </c>
      <c r="P29" s="252"/>
      <c r="Q29" s="234" t="s">
        <v>579</v>
      </c>
      <c r="R29" s="234" t="s">
        <v>592</v>
      </c>
      <c r="S29" s="219" t="s">
        <v>593</v>
      </c>
      <c r="T29" s="219"/>
      <c r="U29" s="219" t="s">
        <v>594</v>
      </c>
      <c r="V29" s="219" t="s">
        <v>595</v>
      </c>
      <c r="W29" s="219" t="s">
        <v>596</v>
      </c>
      <c r="X29" s="267"/>
      <c r="Y29" s="254"/>
      <c r="Z29" s="255"/>
      <c r="AA29" s="255"/>
      <c r="AB29" s="222">
        <f>IF(OR(J29="Fail",ISBLANK(J29)),INDEX('Issue Code Table'!C:C,MATCH(N:N,'Issue Code Table'!A:A,0)),IF(M29="Critical",6,IF(M29="Significant",5,IF(M29="Moderate",3,2))))</f>
        <v>5</v>
      </c>
    </row>
    <row r="30" spans="1:28" ht="140.25" x14ac:dyDescent="0.25">
      <c r="A30" s="224" t="s">
        <v>597</v>
      </c>
      <c r="B30" s="224" t="s">
        <v>281</v>
      </c>
      <c r="C30" s="224" t="s">
        <v>282</v>
      </c>
      <c r="D30" s="224" t="s">
        <v>132</v>
      </c>
      <c r="E30" s="224" t="s">
        <v>598</v>
      </c>
      <c r="F30" s="224" t="s">
        <v>599</v>
      </c>
      <c r="G30" s="224" t="s">
        <v>600</v>
      </c>
      <c r="H30" s="224" t="s">
        <v>601</v>
      </c>
      <c r="I30" s="229"/>
      <c r="J30" s="250"/>
      <c r="K30" s="258" t="s">
        <v>602</v>
      </c>
      <c r="L30" s="223"/>
      <c r="M30" s="260" t="s">
        <v>145</v>
      </c>
      <c r="N30" s="259" t="s">
        <v>286</v>
      </c>
      <c r="O30" s="259" t="s">
        <v>287</v>
      </c>
      <c r="P30" s="261"/>
      <c r="Q30" s="229" t="s">
        <v>579</v>
      </c>
      <c r="R30" s="229" t="s">
        <v>603</v>
      </c>
      <c r="S30" s="224" t="s">
        <v>604</v>
      </c>
      <c r="T30" s="224"/>
      <c r="U30" s="224" t="s">
        <v>605</v>
      </c>
      <c r="V30" s="224" t="s">
        <v>606</v>
      </c>
      <c r="W30" s="224" t="s">
        <v>607</v>
      </c>
      <c r="X30" s="266"/>
      <c r="Y30" s="263"/>
      <c r="Z30" s="264"/>
      <c r="AA30" s="264"/>
      <c r="AB30" s="227">
        <f>IF(OR(J30="Fail",ISBLANK(J30)),INDEX('Issue Code Table'!C:C,MATCH(N:N,'Issue Code Table'!A:A,0)),IF(M30="Critical",6,IF(M30="Significant",5,IF(M30="Moderate",3,2))))</f>
        <v>5</v>
      </c>
    </row>
    <row r="31" spans="1:28" ht="127.5" x14ac:dyDescent="0.25">
      <c r="A31" s="219" t="s">
        <v>608</v>
      </c>
      <c r="B31" s="219" t="s">
        <v>281</v>
      </c>
      <c r="C31" s="219" t="s">
        <v>282</v>
      </c>
      <c r="D31" s="219" t="s">
        <v>132</v>
      </c>
      <c r="E31" s="219" t="s">
        <v>609</v>
      </c>
      <c r="F31" s="219" t="s">
        <v>610</v>
      </c>
      <c r="G31" s="219" t="s">
        <v>611</v>
      </c>
      <c r="H31" s="219" t="s">
        <v>612</v>
      </c>
      <c r="I31" s="234"/>
      <c r="J31" s="250"/>
      <c r="K31" s="233" t="s">
        <v>613</v>
      </c>
      <c r="L31" s="218"/>
      <c r="M31" s="265" t="s">
        <v>145</v>
      </c>
      <c r="N31" s="251" t="s">
        <v>286</v>
      </c>
      <c r="O31" s="251" t="s">
        <v>287</v>
      </c>
      <c r="P31" s="252"/>
      <c r="Q31" s="234" t="s">
        <v>579</v>
      </c>
      <c r="R31" s="234" t="s">
        <v>614</v>
      </c>
      <c r="S31" s="219" t="s">
        <v>615</v>
      </c>
      <c r="T31" s="219"/>
      <c r="U31" s="219" t="s">
        <v>616</v>
      </c>
      <c r="V31" s="219" t="s">
        <v>617</v>
      </c>
      <c r="W31" s="219" t="s">
        <v>618</v>
      </c>
      <c r="X31" s="267"/>
      <c r="Y31" s="254"/>
      <c r="Z31" s="255"/>
      <c r="AA31" s="255"/>
      <c r="AB31" s="222">
        <f>IF(OR(J31="Fail",ISBLANK(J31)),INDEX('Issue Code Table'!C:C,MATCH(N:N,'Issue Code Table'!A:A,0)),IF(M31="Critical",6,IF(M31="Significant",5,IF(M31="Moderate",3,2))))</f>
        <v>5</v>
      </c>
    </row>
    <row r="32" spans="1:28" ht="102" x14ac:dyDescent="0.25">
      <c r="A32" s="224" t="s">
        <v>619</v>
      </c>
      <c r="B32" s="224" t="s">
        <v>281</v>
      </c>
      <c r="C32" s="224" t="s">
        <v>282</v>
      </c>
      <c r="D32" s="224" t="s">
        <v>132</v>
      </c>
      <c r="E32" s="224" t="s">
        <v>620</v>
      </c>
      <c r="F32" s="224" t="s">
        <v>621</v>
      </c>
      <c r="G32" s="224" t="s">
        <v>622</v>
      </c>
      <c r="H32" s="224" t="s">
        <v>623</v>
      </c>
      <c r="I32" s="229"/>
      <c r="J32" s="250"/>
      <c r="K32" s="258" t="s">
        <v>624</v>
      </c>
      <c r="L32" s="223"/>
      <c r="M32" s="260" t="s">
        <v>145</v>
      </c>
      <c r="N32" s="259" t="s">
        <v>286</v>
      </c>
      <c r="O32" s="259" t="s">
        <v>287</v>
      </c>
      <c r="P32" s="261"/>
      <c r="Q32" s="229" t="s">
        <v>579</v>
      </c>
      <c r="R32" s="229" t="s">
        <v>625</v>
      </c>
      <c r="S32" s="224" t="s">
        <v>626</v>
      </c>
      <c r="T32" s="224"/>
      <c r="U32" s="224" t="s">
        <v>627</v>
      </c>
      <c r="V32" s="224" t="s">
        <v>628</v>
      </c>
      <c r="W32" s="224" t="s">
        <v>629</v>
      </c>
      <c r="X32" s="266"/>
      <c r="Y32" s="263"/>
      <c r="Z32" s="264"/>
      <c r="AA32" s="264"/>
      <c r="AB32" s="227">
        <f>IF(OR(J32="Fail",ISBLANK(J32)),INDEX('Issue Code Table'!C:C,MATCH(N:N,'Issue Code Table'!A:A,0)),IF(M32="Critical",6,IF(M32="Significant",5,IF(M32="Moderate",3,2))))</f>
        <v>5</v>
      </c>
    </row>
    <row r="33" spans="1:28" ht="140.25" x14ac:dyDescent="0.25">
      <c r="A33" s="219" t="s">
        <v>630</v>
      </c>
      <c r="B33" s="219" t="s">
        <v>281</v>
      </c>
      <c r="C33" s="219" t="s">
        <v>282</v>
      </c>
      <c r="D33" s="219" t="s">
        <v>132</v>
      </c>
      <c r="E33" s="219" t="s">
        <v>631</v>
      </c>
      <c r="F33" s="219" t="s">
        <v>632</v>
      </c>
      <c r="G33" s="219" t="s">
        <v>633</v>
      </c>
      <c r="H33" s="219" t="s">
        <v>634</v>
      </c>
      <c r="I33" s="234"/>
      <c r="J33" s="250"/>
      <c r="K33" s="233" t="s">
        <v>635</v>
      </c>
      <c r="L33" s="218"/>
      <c r="M33" s="265" t="s">
        <v>145</v>
      </c>
      <c r="N33" s="251" t="s">
        <v>286</v>
      </c>
      <c r="O33" s="251" t="s">
        <v>287</v>
      </c>
      <c r="P33" s="252"/>
      <c r="Q33" s="234" t="s">
        <v>579</v>
      </c>
      <c r="R33" s="234" t="s">
        <v>636</v>
      </c>
      <c r="S33" s="219" t="s">
        <v>637</v>
      </c>
      <c r="T33" s="219" t="s">
        <v>638</v>
      </c>
      <c r="U33" s="219" t="s">
        <v>639</v>
      </c>
      <c r="V33" s="219" t="s">
        <v>640</v>
      </c>
      <c r="W33" s="219" t="s">
        <v>641</v>
      </c>
      <c r="X33" s="267"/>
      <c r="Y33" s="254"/>
      <c r="Z33" s="255"/>
      <c r="AA33" s="255"/>
      <c r="AB33" s="222">
        <f>IF(OR(J33="Fail",ISBLANK(J33)),INDEX('Issue Code Table'!C:C,MATCH(N:N,'Issue Code Table'!A:A,0)),IF(M33="Critical",6,IF(M33="Significant",5,IF(M33="Moderate",3,2))))</f>
        <v>5</v>
      </c>
    </row>
    <row r="34" spans="1:28" ht="216.75" x14ac:dyDescent="0.25">
      <c r="A34" s="224" t="s">
        <v>642</v>
      </c>
      <c r="B34" s="224" t="s">
        <v>281</v>
      </c>
      <c r="C34" s="256" t="s">
        <v>282</v>
      </c>
      <c r="D34" s="224" t="s">
        <v>283</v>
      </c>
      <c r="E34" s="224" t="s">
        <v>643</v>
      </c>
      <c r="F34" s="224" t="s">
        <v>644</v>
      </c>
      <c r="G34" s="224" t="s">
        <v>645</v>
      </c>
      <c r="H34" s="224" t="s">
        <v>646</v>
      </c>
      <c r="I34" s="229"/>
      <c r="J34" s="250"/>
      <c r="K34" s="258" t="s">
        <v>647</v>
      </c>
      <c r="L34" s="223"/>
      <c r="M34" s="260" t="s">
        <v>145</v>
      </c>
      <c r="N34" s="259" t="s">
        <v>286</v>
      </c>
      <c r="O34" s="259" t="s">
        <v>287</v>
      </c>
      <c r="P34" s="261"/>
      <c r="Q34" s="229" t="s">
        <v>288</v>
      </c>
      <c r="R34" s="229" t="s">
        <v>648</v>
      </c>
      <c r="S34" s="224" t="s">
        <v>649</v>
      </c>
      <c r="T34" s="224" t="s">
        <v>291</v>
      </c>
      <c r="U34" s="224" t="s">
        <v>650</v>
      </c>
      <c r="V34" s="224" t="s">
        <v>651</v>
      </c>
      <c r="W34" s="224" t="s">
        <v>652</v>
      </c>
      <c r="X34" s="266"/>
      <c r="Y34" s="263"/>
      <c r="Z34" s="264"/>
      <c r="AA34" s="264"/>
      <c r="AB34" s="227">
        <f>IF(OR(J34="Fail",ISBLANK(J34)),INDEX('Issue Code Table'!C:C,MATCH(N:N,'Issue Code Table'!A:A,0)),IF(M34="Critical",6,IF(M34="Significant",5,IF(M34="Moderate",3,2))))</f>
        <v>5</v>
      </c>
    </row>
    <row r="35" spans="1:28" ht="140.25" x14ac:dyDescent="0.25">
      <c r="A35" s="219" t="s">
        <v>653</v>
      </c>
      <c r="B35" s="219" t="s">
        <v>281</v>
      </c>
      <c r="C35" s="219" t="s">
        <v>282</v>
      </c>
      <c r="D35" s="219" t="s">
        <v>132</v>
      </c>
      <c r="E35" s="219" t="s">
        <v>654</v>
      </c>
      <c r="F35" s="219" t="s">
        <v>655</v>
      </c>
      <c r="G35" s="219" t="s">
        <v>656</v>
      </c>
      <c r="H35" s="219" t="s">
        <v>657</v>
      </c>
      <c r="I35" s="234"/>
      <c r="J35" s="250"/>
      <c r="K35" s="233" t="s">
        <v>658</v>
      </c>
      <c r="L35" s="218"/>
      <c r="M35" s="265" t="s">
        <v>145</v>
      </c>
      <c r="N35" s="251" t="s">
        <v>286</v>
      </c>
      <c r="O35" s="251" t="s">
        <v>287</v>
      </c>
      <c r="P35" s="252"/>
      <c r="Q35" s="234" t="s">
        <v>579</v>
      </c>
      <c r="R35" s="234" t="s">
        <v>659</v>
      </c>
      <c r="S35" s="219" t="s">
        <v>660</v>
      </c>
      <c r="T35" s="219" t="s">
        <v>661</v>
      </c>
      <c r="U35" s="219" t="s">
        <v>662</v>
      </c>
      <c r="V35" s="219" t="s">
        <v>663</v>
      </c>
      <c r="W35" s="219" t="s">
        <v>664</v>
      </c>
      <c r="X35" s="267"/>
      <c r="Y35" s="254"/>
      <c r="Z35" s="255"/>
      <c r="AA35" s="255"/>
      <c r="AB35" s="222">
        <f>IF(OR(J35="Fail",ISBLANK(J35)),INDEX('Issue Code Table'!C:C,MATCH(N:N,'Issue Code Table'!A:A,0)),IF(M35="Critical",6,IF(M35="Significant",5,IF(M35="Moderate",3,2))))</f>
        <v>5</v>
      </c>
    </row>
    <row r="36" spans="1:28" ht="140.25" x14ac:dyDescent="0.25">
      <c r="A36" s="224" t="s">
        <v>665</v>
      </c>
      <c r="B36" s="224" t="s">
        <v>281</v>
      </c>
      <c r="C36" s="224" t="s">
        <v>282</v>
      </c>
      <c r="D36" s="224" t="s">
        <v>132</v>
      </c>
      <c r="E36" s="224" t="s">
        <v>666</v>
      </c>
      <c r="F36" s="224" t="s">
        <v>667</v>
      </c>
      <c r="G36" s="224" t="s">
        <v>668</v>
      </c>
      <c r="H36" s="224" t="s">
        <v>669</v>
      </c>
      <c r="I36" s="229"/>
      <c r="J36" s="250"/>
      <c r="K36" s="258" t="s">
        <v>670</v>
      </c>
      <c r="L36" s="223"/>
      <c r="M36" s="260" t="s">
        <v>145</v>
      </c>
      <c r="N36" s="259" t="s">
        <v>286</v>
      </c>
      <c r="O36" s="259" t="s">
        <v>287</v>
      </c>
      <c r="P36" s="261"/>
      <c r="Q36" s="229" t="s">
        <v>579</v>
      </c>
      <c r="R36" s="229" t="s">
        <v>671</v>
      </c>
      <c r="S36" s="224" t="s">
        <v>672</v>
      </c>
      <c r="T36" s="224"/>
      <c r="U36" s="224" t="s">
        <v>673</v>
      </c>
      <c r="V36" s="224" t="s">
        <v>674</v>
      </c>
      <c r="W36" s="224" t="s">
        <v>675</v>
      </c>
      <c r="X36" s="266"/>
      <c r="Y36" s="263"/>
      <c r="Z36" s="264"/>
      <c r="AA36" s="264"/>
      <c r="AB36" s="227">
        <f>IF(OR(J36="Fail",ISBLANK(J36)),INDEX('Issue Code Table'!C:C,MATCH(N:N,'Issue Code Table'!A:A,0)),IF(M36="Critical",6,IF(M36="Significant",5,IF(M36="Moderate",3,2))))</f>
        <v>5</v>
      </c>
    </row>
    <row r="37" spans="1:28" ht="114.75" x14ac:dyDescent="0.25">
      <c r="A37" s="219" t="s">
        <v>676</v>
      </c>
      <c r="B37" s="219" t="s">
        <v>397</v>
      </c>
      <c r="C37" s="219" t="s">
        <v>414</v>
      </c>
      <c r="D37" s="219" t="s">
        <v>132</v>
      </c>
      <c r="E37" s="219" t="s">
        <v>677</v>
      </c>
      <c r="F37" s="219" t="s">
        <v>678</v>
      </c>
      <c r="G37" s="219" t="s">
        <v>679</v>
      </c>
      <c r="H37" s="219" t="s">
        <v>680</v>
      </c>
      <c r="I37" s="234"/>
      <c r="J37" s="250"/>
      <c r="K37" s="233" t="s">
        <v>681</v>
      </c>
      <c r="L37" s="218"/>
      <c r="M37" s="265" t="s">
        <v>145</v>
      </c>
      <c r="N37" s="251" t="s">
        <v>286</v>
      </c>
      <c r="O37" s="251" t="s">
        <v>287</v>
      </c>
      <c r="P37" s="252"/>
      <c r="Q37" s="234" t="s">
        <v>682</v>
      </c>
      <c r="R37" s="234" t="s">
        <v>683</v>
      </c>
      <c r="S37" s="219" t="s">
        <v>684</v>
      </c>
      <c r="T37" s="219" t="s">
        <v>685</v>
      </c>
      <c r="U37" s="219" t="s">
        <v>686</v>
      </c>
      <c r="V37" s="219" t="s">
        <v>687</v>
      </c>
      <c r="W37" s="219" t="s">
        <v>688</v>
      </c>
      <c r="X37" s="267"/>
      <c r="Y37" s="254"/>
      <c r="Z37" s="255"/>
      <c r="AA37" s="255"/>
      <c r="AB37" s="222">
        <f>IF(OR(J37="Fail",ISBLANK(J37)),INDEX('Issue Code Table'!C:C,MATCH(N:N,'Issue Code Table'!A:A,0)),IF(M37="Critical",6,IF(M37="Significant",5,IF(M37="Moderate",3,2))))</f>
        <v>5</v>
      </c>
    </row>
    <row r="38" spans="1:28" ht="204" x14ac:dyDescent="0.25">
      <c r="A38" s="224" t="s">
        <v>689</v>
      </c>
      <c r="B38" s="224" t="s">
        <v>690</v>
      </c>
      <c r="C38" s="224" t="s">
        <v>691</v>
      </c>
      <c r="D38" s="224" t="s">
        <v>132</v>
      </c>
      <c r="E38" s="224" t="s">
        <v>692</v>
      </c>
      <c r="F38" s="224" t="s">
        <v>693</v>
      </c>
      <c r="G38" s="224" t="s">
        <v>694</v>
      </c>
      <c r="H38" s="224" t="s">
        <v>695</v>
      </c>
      <c r="I38" s="229"/>
      <c r="J38" s="250"/>
      <c r="K38" s="258" t="s">
        <v>696</v>
      </c>
      <c r="L38" s="223"/>
      <c r="M38" s="260" t="s">
        <v>145</v>
      </c>
      <c r="N38" s="259" t="s">
        <v>286</v>
      </c>
      <c r="O38" s="259" t="s">
        <v>287</v>
      </c>
      <c r="P38" s="261"/>
      <c r="Q38" s="229" t="s">
        <v>682</v>
      </c>
      <c r="R38" s="229" t="s">
        <v>697</v>
      </c>
      <c r="S38" s="224" t="s">
        <v>698</v>
      </c>
      <c r="T38" s="224" t="s">
        <v>699</v>
      </c>
      <c r="U38" s="224" t="s">
        <v>700</v>
      </c>
      <c r="V38" s="224" t="s">
        <v>701</v>
      </c>
      <c r="W38" s="224" t="s">
        <v>702</v>
      </c>
      <c r="X38" s="266"/>
      <c r="Y38" s="263"/>
      <c r="Z38" s="264"/>
      <c r="AA38" s="264"/>
      <c r="AB38" s="227">
        <f>IF(OR(J38="Fail",ISBLANK(J38)),INDEX('Issue Code Table'!C:C,MATCH(N:N,'Issue Code Table'!A:A,0)),IF(M38="Critical",6,IF(M38="Significant",5,IF(M38="Moderate",3,2))))</f>
        <v>5</v>
      </c>
    </row>
    <row r="39" spans="1:28" ht="191.25" x14ac:dyDescent="0.25">
      <c r="A39" s="219" t="s">
        <v>703</v>
      </c>
      <c r="B39" s="219" t="s">
        <v>690</v>
      </c>
      <c r="C39" s="219" t="s">
        <v>691</v>
      </c>
      <c r="D39" s="219" t="s">
        <v>132</v>
      </c>
      <c r="E39" s="219" t="s">
        <v>704</v>
      </c>
      <c r="F39" s="219" t="s">
        <v>705</v>
      </c>
      <c r="G39" s="219" t="s">
        <v>706</v>
      </c>
      <c r="H39" s="219" t="s">
        <v>707</v>
      </c>
      <c r="I39" s="234"/>
      <c r="J39" s="250"/>
      <c r="K39" s="233" t="s">
        <v>708</v>
      </c>
      <c r="L39" s="218"/>
      <c r="M39" s="265" t="s">
        <v>145</v>
      </c>
      <c r="N39" s="251" t="s">
        <v>286</v>
      </c>
      <c r="O39" s="251" t="s">
        <v>287</v>
      </c>
      <c r="P39" s="252"/>
      <c r="Q39" s="234" t="s">
        <v>682</v>
      </c>
      <c r="R39" s="234" t="s">
        <v>709</v>
      </c>
      <c r="S39" s="219" t="s">
        <v>710</v>
      </c>
      <c r="T39" s="219" t="s">
        <v>711</v>
      </c>
      <c r="U39" s="219" t="s">
        <v>712</v>
      </c>
      <c r="V39" s="219" t="s">
        <v>713</v>
      </c>
      <c r="W39" s="219" t="s">
        <v>714</v>
      </c>
      <c r="X39" s="267"/>
      <c r="Y39" s="254"/>
      <c r="Z39" s="255"/>
      <c r="AA39" s="255"/>
      <c r="AB39" s="222">
        <f>IF(OR(J39="Fail",ISBLANK(J39)),INDEX('Issue Code Table'!C:C,MATCH(N:N,'Issue Code Table'!A:A,0)),IF(M39="Critical",6,IF(M39="Significant",5,IF(M39="Moderate",3,2))))</f>
        <v>5</v>
      </c>
    </row>
    <row r="40" spans="1:28" ht="165.75" x14ac:dyDescent="0.25">
      <c r="A40" s="224" t="s">
        <v>715</v>
      </c>
      <c r="B40" s="224" t="s">
        <v>690</v>
      </c>
      <c r="C40" s="224" t="s">
        <v>691</v>
      </c>
      <c r="D40" s="224" t="s">
        <v>132</v>
      </c>
      <c r="E40" s="224" t="s">
        <v>716</v>
      </c>
      <c r="F40" s="224" t="s">
        <v>717</v>
      </c>
      <c r="G40" s="224" t="s">
        <v>718</v>
      </c>
      <c r="H40" s="224" t="s">
        <v>719</v>
      </c>
      <c r="I40" s="229"/>
      <c r="J40" s="250"/>
      <c r="K40" s="258" t="s">
        <v>720</v>
      </c>
      <c r="L40" s="223"/>
      <c r="M40" s="260" t="s">
        <v>145</v>
      </c>
      <c r="N40" s="259" t="s">
        <v>286</v>
      </c>
      <c r="O40" s="259" t="s">
        <v>287</v>
      </c>
      <c r="P40" s="261"/>
      <c r="Q40" s="229" t="s">
        <v>682</v>
      </c>
      <c r="R40" s="229" t="s">
        <v>721</v>
      </c>
      <c r="S40" s="224" t="s">
        <v>722</v>
      </c>
      <c r="T40" s="224" t="s">
        <v>723</v>
      </c>
      <c r="U40" s="224" t="s">
        <v>724</v>
      </c>
      <c r="V40" s="224" t="s">
        <v>725</v>
      </c>
      <c r="W40" s="224" t="s">
        <v>726</v>
      </c>
      <c r="X40" s="266"/>
      <c r="Y40" s="263"/>
      <c r="Z40" s="264"/>
      <c r="AA40" s="264"/>
      <c r="AB40" s="227">
        <f>IF(OR(J40="Fail",ISBLANK(J40)),INDEX('Issue Code Table'!C:C,MATCH(N:N,'Issue Code Table'!A:A,0)),IF(M40="Critical",6,IF(M40="Significant",5,IF(M40="Moderate",3,2))))</f>
        <v>5</v>
      </c>
    </row>
    <row r="41" spans="1:28" ht="229.5" x14ac:dyDescent="0.25">
      <c r="A41" s="219" t="s">
        <v>727</v>
      </c>
      <c r="B41" s="219" t="s">
        <v>690</v>
      </c>
      <c r="C41" s="219" t="s">
        <v>691</v>
      </c>
      <c r="D41" s="219" t="s">
        <v>132</v>
      </c>
      <c r="E41" s="219" t="s">
        <v>728</v>
      </c>
      <c r="F41" s="219" t="s">
        <v>729</v>
      </c>
      <c r="G41" s="219" t="s">
        <v>730</v>
      </c>
      <c r="H41" s="219" t="s">
        <v>731</v>
      </c>
      <c r="I41" s="234"/>
      <c r="J41" s="250"/>
      <c r="K41" s="233" t="s">
        <v>732</v>
      </c>
      <c r="L41" s="218"/>
      <c r="M41" s="265" t="s">
        <v>145</v>
      </c>
      <c r="N41" s="251" t="s">
        <v>286</v>
      </c>
      <c r="O41" s="251" t="s">
        <v>287</v>
      </c>
      <c r="P41" s="252"/>
      <c r="Q41" s="234" t="s">
        <v>682</v>
      </c>
      <c r="R41" s="234" t="s">
        <v>733</v>
      </c>
      <c r="S41" s="219" t="s">
        <v>734</v>
      </c>
      <c r="T41" s="219" t="s">
        <v>735</v>
      </c>
      <c r="U41" s="219" t="s">
        <v>736</v>
      </c>
      <c r="V41" s="219" t="s">
        <v>737</v>
      </c>
      <c r="W41" s="219" t="s">
        <v>738</v>
      </c>
      <c r="X41" s="267"/>
      <c r="Y41" s="254"/>
      <c r="Z41" s="255"/>
      <c r="AA41" s="255"/>
      <c r="AB41" s="222">
        <f>IF(OR(J41="Fail",ISBLANK(J41)),INDEX('Issue Code Table'!C:C,MATCH(N:N,'Issue Code Table'!A:A,0)),IF(M41="Critical",6,IF(M41="Significant",5,IF(M41="Moderate",3,2))))</f>
        <v>5</v>
      </c>
    </row>
    <row r="42" spans="1:28" ht="255" x14ac:dyDescent="0.25">
      <c r="A42" s="224" t="s">
        <v>739</v>
      </c>
      <c r="B42" s="224" t="s">
        <v>281</v>
      </c>
      <c r="C42" s="256" t="s">
        <v>282</v>
      </c>
      <c r="D42" s="224" t="s">
        <v>283</v>
      </c>
      <c r="E42" s="224" t="s">
        <v>740</v>
      </c>
      <c r="F42" s="224" t="s">
        <v>741</v>
      </c>
      <c r="G42" s="224" t="s">
        <v>742</v>
      </c>
      <c r="H42" s="224" t="s">
        <v>3922</v>
      </c>
      <c r="I42" s="229"/>
      <c r="J42" s="250"/>
      <c r="K42" s="258" t="s">
        <v>3923</v>
      </c>
      <c r="L42" s="223"/>
      <c r="M42" s="260" t="s">
        <v>145</v>
      </c>
      <c r="N42" s="259" t="s">
        <v>286</v>
      </c>
      <c r="O42" s="259" t="s">
        <v>287</v>
      </c>
      <c r="P42" s="261"/>
      <c r="Q42" s="229" t="s">
        <v>288</v>
      </c>
      <c r="R42" s="229" t="s">
        <v>743</v>
      </c>
      <c r="S42" s="224" t="s">
        <v>744</v>
      </c>
      <c r="T42" s="224" t="s">
        <v>745</v>
      </c>
      <c r="U42" s="224" t="s">
        <v>746</v>
      </c>
      <c r="V42" s="224" t="s">
        <v>747</v>
      </c>
      <c r="W42" s="224" t="s">
        <v>3924</v>
      </c>
      <c r="X42" s="266"/>
      <c r="Y42" s="263"/>
      <c r="Z42" s="264"/>
      <c r="AA42" s="264"/>
      <c r="AB42" s="227">
        <f>IF(OR(J42="Fail",ISBLANK(J42)),INDEX('Issue Code Table'!C:C,MATCH(N:N,'Issue Code Table'!A:A,0)),IF(M42="Critical",6,IF(M42="Significant",5,IF(M42="Moderate",3,2))))</f>
        <v>5</v>
      </c>
    </row>
    <row r="43" spans="1:28" ht="255" x14ac:dyDescent="0.25">
      <c r="A43" s="219" t="s">
        <v>748</v>
      </c>
      <c r="B43" s="219" t="s">
        <v>281</v>
      </c>
      <c r="C43" s="249" t="s">
        <v>282</v>
      </c>
      <c r="D43" s="219" t="s">
        <v>283</v>
      </c>
      <c r="E43" s="219" t="s">
        <v>749</v>
      </c>
      <c r="F43" s="219" t="s">
        <v>750</v>
      </c>
      <c r="G43" s="219" t="s">
        <v>751</v>
      </c>
      <c r="H43" s="219" t="s">
        <v>752</v>
      </c>
      <c r="I43" s="234"/>
      <c r="J43" s="250"/>
      <c r="K43" s="233" t="s">
        <v>753</v>
      </c>
      <c r="L43" s="218"/>
      <c r="M43" s="265" t="s">
        <v>145</v>
      </c>
      <c r="N43" s="251" t="s">
        <v>286</v>
      </c>
      <c r="O43" s="251" t="s">
        <v>287</v>
      </c>
      <c r="P43" s="252"/>
      <c r="Q43" s="234" t="s">
        <v>288</v>
      </c>
      <c r="R43" s="234" t="s">
        <v>754</v>
      </c>
      <c r="S43" s="219" t="s">
        <v>755</v>
      </c>
      <c r="T43" s="219" t="s">
        <v>745</v>
      </c>
      <c r="U43" s="219" t="s">
        <v>756</v>
      </c>
      <c r="V43" s="219" t="s">
        <v>757</v>
      </c>
      <c r="W43" s="219" t="s">
        <v>758</v>
      </c>
      <c r="X43" s="267"/>
      <c r="Y43" s="254"/>
      <c r="Z43" s="255"/>
      <c r="AA43" s="255"/>
      <c r="AB43" s="222">
        <f>IF(OR(J43="Fail",ISBLANK(J43)),INDEX('Issue Code Table'!C:C,MATCH(N:N,'Issue Code Table'!A:A,0)),IF(M43="Critical",6,IF(M43="Significant",5,IF(M43="Moderate",3,2))))</f>
        <v>5</v>
      </c>
    </row>
    <row r="44" spans="1:28" ht="165.75" x14ac:dyDescent="0.25">
      <c r="A44" s="224" t="s">
        <v>759</v>
      </c>
      <c r="B44" s="224" t="s">
        <v>281</v>
      </c>
      <c r="C44" s="256" t="s">
        <v>282</v>
      </c>
      <c r="D44" s="224" t="s">
        <v>283</v>
      </c>
      <c r="E44" s="224" t="s">
        <v>760</v>
      </c>
      <c r="F44" s="224" t="s">
        <v>761</v>
      </c>
      <c r="G44" s="224" t="s">
        <v>762</v>
      </c>
      <c r="H44" s="224" t="s">
        <v>3925</v>
      </c>
      <c r="I44" s="229"/>
      <c r="J44" s="250"/>
      <c r="K44" s="258" t="s">
        <v>3926</v>
      </c>
      <c r="L44" s="223"/>
      <c r="M44" s="260" t="s">
        <v>145</v>
      </c>
      <c r="N44" s="259" t="s">
        <v>286</v>
      </c>
      <c r="O44" s="259" t="s">
        <v>287</v>
      </c>
      <c r="P44" s="261"/>
      <c r="Q44" s="229" t="s">
        <v>288</v>
      </c>
      <c r="R44" s="229" t="s">
        <v>763</v>
      </c>
      <c r="S44" s="224" t="s">
        <v>764</v>
      </c>
      <c r="T44" s="224" t="s">
        <v>291</v>
      </c>
      <c r="U44" s="224" t="s">
        <v>765</v>
      </c>
      <c r="V44" s="224" t="s">
        <v>766</v>
      </c>
      <c r="W44" s="224" t="s">
        <v>3927</v>
      </c>
      <c r="X44" s="266"/>
      <c r="Y44" s="263"/>
      <c r="Z44" s="264"/>
      <c r="AA44" s="264"/>
      <c r="AB44" s="227">
        <f>IF(OR(J44="Fail",ISBLANK(J44)),INDEX('Issue Code Table'!C:C,MATCH(N:N,'Issue Code Table'!A:A,0)),IF(M44="Critical",6,IF(M44="Significant",5,IF(M44="Moderate",3,2))))</f>
        <v>5</v>
      </c>
    </row>
    <row r="45" spans="1:28" ht="165.75" x14ac:dyDescent="0.25">
      <c r="A45" s="219" t="s">
        <v>767</v>
      </c>
      <c r="B45" s="219" t="s">
        <v>281</v>
      </c>
      <c r="C45" s="249" t="s">
        <v>282</v>
      </c>
      <c r="D45" s="219" t="s">
        <v>283</v>
      </c>
      <c r="E45" s="219" t="s">
        <v>768</v>
      </c>
      <c r="F45" s="219" t="s">
        <v>769</v>
      </c>
      <c r="G45" s="219" t="s">
        <v>770</v>
      </c>
      <c r="H45" s="219" t="s">
        <v>771</v>
      </c>
      <c r="I45" s="234"/>
      <c r="J45" s="250"/>
      <c r="K45" s="233" t="s">
        <v>772</v>
      </c>
      <c r="L45" s="218"/>
      <c r="M45" s="265" t="s">
        <v>145</v>
      </c>
      <c r="N45" s="251" t="s">
        <v>286</v>
      </c>
      <c r="O45" s="251" t="s">
        <v>287</v>
      </c>
      <c r="P45" s="252"/>
      <c r="Q45" s="234" t="s">
        <v>288</v>
      </c>
      <c r="R45" s="234" t="s">
        <v>773</v>
      </c>
      <c r="S45" s="219" t="s">
        <v>774</v>
      </c>
      <c r="T45" s="219" t="s">
        <v>291</v>
      </c>
      <c r="U45" s="219" t="s">
        <v>775</v>
      </c>
      <c r="V45" s="219" t="s">
        <v>776</v>
      </c>
      <c r="W45" s="219" t="s">
        <v>777</v>
      </c>
      <c r="X45" s="267"/>
      <c r="Y45" s="254"/>
      <c r="Z45" s="255"/>
      <c r="AA45" s="255"/>
      <c r="AB45" s="222">
        <f>IF(OR(J45="Fail",ISBLANK(J45)),INDEX('Issue Code Table'!C:C,MATCH(N:N,'Issue Code Table'!A:A,0)),IF(M45="Critical",6,IF(M45="Significant",5,IF(M45="Moderate",3,2))))</f>
        <v>5</v>
      </c>
    </row>
    <row r="46" spans="1:28" ht="165.75" x14ac:dyDescent="0.25">
      <c r="A46" s="224" t="s">
        <v>778</v>
      </c>
      <c r="B46" s="224" t="s">
        <v>281</v>
      </c>
      <c r="C46" s="256" t="s">
        <v>282</v>
      </c>
      <c r="D46" s="224" t="s">
        <v>283</v>
      </c>
      <c r="E46" s="224" t="s">
        <v>779</v>
      </c>
      <c r="F46" s="224" t="s">
        <v>780</v>
      </c>
      <c r="G46" s="224" t="s">
        <v>781</v>
      </c>
      <c r="H46" s="224" t="s">
        <v>3928</v>
      </c>
      <c r="I46" s="229"/>
      <c r="J46" s="250"/>
      <c r="K46" s="258" t="s">
        <v>3929</v>
      </c>
      <c r="L46" s="223"/>
      <c r="M46" s="260" t="s">
        <v>145</v>
      </c>
      <c r="N46" s="259" t="s">
        <v>286</v>
      </c>
      <c r="O46" s="259" t="s">
        <v>287</v>
      </c>
      <c r="P46" s="261"/>
      <c r="Q46" s="229" t="s">
        <v>288</v>
      </c>
      <c r="R46" s="229" t="s">
        <v>782</v>
      </c>
      <c r="S46" s="224" t="s">
        <v>783</v>
      </c>
      <c r="T46" s="224" t="s">
        <v>291</v>
      </c>
      <c r="U46" s="224" t="s">
        <v>784</v>
      </c>
      <c r="V46" s="224" t="s">
        <v>785</v>
      </c>
      <c r="W46" s="224" t="s">
        <v>3930</v>
      </c>
      <c r="X46" s="266"/>
      <c r="Y46" s="263"/>
      <c r="Z46" s="264"/>
      <c r="AA46" s="264"/>
      <c r="AB46" s="227">
        <f>IF(OR(J46="Fail",ISBLANK(J46)),INDEX('Issue Code Table'!C:C,MATCH(N:N,'Issue Code Table'!A:A,0)),IF(M46="Critical",6,IF(M46="Significant",5,IF(M46="Moderate",3,2))))</f>
        <v>5</v>
      </c>
    </row>
    <row r="47" spans="1:28" ht="178.5" x14ac:dyDescent="0.25">
      <c r="A47" s="219" t="s">
        <v>786</v>
      </c>
      <c r="B47" s="219" t="s">
        <v>281</v>
      </c>
      <c r="C47" s="249" t="s">
        <v>282</v>
      </c>
      <c r="D47" s="219" t="s">
        <v>283</v>
      </c>
      <c r="E47" s="219" t="s">
        <v>787</v>
      </c>
      <c r="F47" s="219" t="s">
        <v>788</v>
      </c>
      <c r="G47" s="219" t="s">
        <v>789</v>
      </c>
      <c r="H47" s="219" t="s">
        <v>790</v>
      </c>
      <c r="I47" s="234"/>
      <c r="J47" s="250"/>
      <c r="K47" s="233" t="s">
        <v>791</v>
      </c>
      <c r="L47" s="218"/>
      <c r="M47" s="265" t="s">
        <v>145</v>
      </c>
      <c r="N47" s="251" t="s">
        <v>286</v>
      </c>
      <c r="O47" s="251" t="s">
        <v>287</v>
      </c>
      <c r="P47" s="252"/>
      <c r="Q47" s="234" t="s">
        <v>288</v>
      </c>
      <c r="R47" s="234" t="s">
        <v>792</v>
      </c>
      <c r="S47" s="219" t="s">
        <v>793</v>
      </c>
      <c r="T47" s="219" t="s">
        <v>291</v>
      </c>
      <c r="U47" s="219" t="s">
        <v>794</v>
      </c>
      <c r="V47" s="219" t="s">
        <v>795</v>
      </c>
      <c r="W47" s="219" t="s">
        <v>796</v>
      </c>
      <c r="X47" s="267"/>
      <c r="Y47" s="254"/>
      <c r="Z47" s="255"/>
      <c r="AA47" s="255"/>
      <c r="AB47" s="222">
        <f>IF(OR(J47="Fail",ISBLANK(J47)),INDEX('Issue Code Table'!C:C,MATCH(N:N,'Issue Code Table'!A:A,0)),IF(M47="Critical",6,IF(M47="Significant",5,IF(M47="Moderate",3,2))))</f>
        <v>5</v>
      </c>
    </row>
    <row r="48" spans="1:28" ht="165.75" x14ac:dyDescent="0.25">
      <c r="A48" s="224" t="s">
        <v>797</v>
      </c>
      <c r="B48" s="224" t="s">
        <v>281</v>
      </c>
      <c r="C48" s="256" t="s">
        <v>282</v>
      </c>
      <c r="D48" s="224" t="s">
        <v>283</v>
      </c>
      <c r="E48" s="224" t="s">
        <v>798</v>
      </c>
      <c r="F48" s="224" t="s">
        <v>799</v>
      </c>
      <c r="G48" s="224" t="s">
        <v>800</v>
      </c>
      <c r="H48" s="224" t="s">
        <v>801</v>
      </c>
      <c r="I48" s="229"/>
      <c r="J48" s="250"/>
      <c r="K48" s="258" t="s">
        <v>802</v>
      </c>
      <c r="L48" s="223"/>
      <c r="M48" s="260" t="s">
        <v>145</v>
      </c>
      <c r="N48" s="259" t="s">
        <v>286</v>
      </c>
      <c r="O48" s="259" t="s">
        <v>287</v>
      </c>
      <c r="P48" s="261"/>
      <c r="Q48" s="229" t="s">
        <v>288</v>
      </c>
      <c r="R48" s="229" t="s">
        <v>803</v>
      </c>
      <c r="S48" s="224" t="s">
        <v>804</v>
      </c>
      <c r="T48" s="224" t="s">
        <v>291</v>
      </c>
      <c r="U48" s="224" t="s">
        <v>805</v>
      </c>
      <c r="V48" s="224" t="s">
        <v>806</v>
      </c>
      <c r="W48" s="224" t="s">
        <v>807</v>
      </c>
      <c r="X48" s="266"/>
      <c r="Y48" s="263"/>
      <c r="Z48" s="264"/>
      <c r="AA48" s="264"/>
      <c r="AB48" s="227">
        <f>IF(OR(J48="Fail",ISBLANK(J48)),INDEX('Issue Code Table'!C:C,MATCH(N:N,'Issue Code Table'!A:A,0)),IF(M48="Critical",6,IF(M48="Significant",5,IF(M48="Moderate",3,2))))</f>
        <v>5</v>
      </c>
    </row>
    <row r="49" spans="1:28" ht="178.5" x14ac:dyDescent="0.25">
      <c r="A49" s="219" t="s">
        <v>808</v>
      </c>
      <c r="B49" s="219" t="s">
        <v>281</v>
      </c>
      <c r="C49" s="249" t="s">
        <v>282</v>
      </c>
      <c r="D49" s="219" t="s">
        <v>132</v>
      </c>
      <c r="E49" s="219" t="s">
        <v>809</v>
      </c>
      <c r="F49" s="219" t="s">
        <v>810</v>
      </c>
      <c r="G49" s="219" t="s">
        <v>811</v>
      </c>
      <c r="H49" s="219" t="s">
        <v>812</v>
      </c>
      <c r="I49" s="234"/>
      <c r="J49" s="250"/>
      <c r="K49" s="233" t="s">
        <v>348</v>
      </c>
      <c r="L49" s="218"/>
      <c r="M49" s="265" t="s">
        <v>145</v>
      </c>
      <c r="N49" s="251" t="s">
        <v>286</v>
      </c>
      <c r="O49" s="251" t="s">
        <v>287</v>
      </c>
      <c r="P49" s="252"/>
      <c r="Q49" s="234" t="s">
        <v>288</v>
      </c>
      <c r="R49" s="234" t="s">
        <v>813</v>
      </c>
      <c r="S49" s="219" t="s">
        <v>814</v>
      </c>
      <c r="T49" s="219" t="s">
        <v>291</v>
      </c>
      <c r="U49" s="219" t="s">
        <v>815</v>
      </c>
      <c r="V49" s="219" t="s">
        <v>816</v>
      </c>
      <c r="W49" s="219" t="s">
        <v>817</v>
      </c>
      <c r="X49" s="267"/>
      <c r="Y49" s="254"/>
      <c r="Z49" s="255"/>
      <c r="AA49" s="255"/>
      <c r="AB49" s="222">
        <f>IF(OR(J49="Fail",ISBLANK(J49)),INDEX('Issue Code Table'!C:C,MATCH(N:N,'Issue Code Table'!A:A,0)),IF(M49="Critical",6,IF(M49="Significant",5,IF(M49="Moderate",3,2))))</f>
        <v>5</v>
      </c>
    </row>
    <row r="50" spans="1:28" ht="178.5" x14ac:dyDescent="0.25">
      <c r="A50" s="224" t="s">
        <v>818</v>
      </c>
      <c r="B50" s="224" t="s">
        <v>281</v>
      </c>
      <c r="C50" s="256" t="s">
        <v>282</v>
      </c>
      <c r="D50" s="224" t="s">
        <v>132</v>
      </c>
      <c r="E50" s="224" t="s">
        <v>819</v>
      </c>
      <c r="F50" s="224" t="s">
        <v>820</v>
      </c>
      <c r="G50" s="224" t="s">
        <v>821</v>
      </c>
      <c r="H50" s="224" t="s">
        <v>822</v>
      </c>
      <c r="I50" s="229"/>
      <c r="J50" s="250"/>
      <c r="K50" s="258" t="s">
        <v>823</v>
      </c>
      <c r="L50" s="223"/>
      <c r="M50" s="260" t="s">
        <v>145</v>
      </c>
      <c r="N50" s="259" t="s">
        <v>286</v>
      </c>
      <c r="O50" s="259" t="s">
        <v>287</v>
      </c>
      <c r="P50" s="261"/>
      <c r="Q50" s="229" t="s">
        <v>288</v>
      </c>
      <c r="R50" s="229" t="s">
        <v>824</v>
      </c>
      <c r="S50" s="224" t="s">
        <v>825</v>
      </c>
      <c r="T50" s="224" t="s">
        <v>291</v>
      </c>
      <c r="U50" s="224" t="s">
        <v>826</v>
      </c>
      <c r="V50" s="224" t="s">
        <v>827</v>
      </c>
      <c r="W50" s="224" t="s">
        <v>828</v>
      </c>
      <c r="X50" s="266"/>
      <c r="Y50" s="263"/>
      <c r="Z50" s="264"/>
      <c r="AA50" s="264"/>
      <c r="AB50" s="227">
        <f>IF(OR(J50="Fail",ISBLANK(J50)),INDEX('Issue Code Table'!C:C,MATCH(N:N,'Issue Code Table'!A:A,0)),IF(M50="Critical",6,IF(M50="Significant",5,IF(M50="Moderate",3,2))))</f>
        <v>5</v>
      </c>
    </row>
    <row r="51" spans="1:28" ht="191.25" x14ac:dyDescent="0.25">
      <c r="A51" s="219" t="s">
        <v>829</v>
      </c>
      <c r="B51" s="270" t="s">
        <v>156</v>
      </c>
      <c r="C51" s="271" t="s">
        <v>398</v>
      </c>
      <c r="D51" s="219" t="s">
        <v>132</v>
      </c>
      <c r="E51" s="219" t="s">
        <v>399</v>
      </c>
      <c r="F51" s="219" t="s">
        <v>830</v>
      </c>
      <c r="G51" s="219" t="s">
        <v>831</v>
      </c>
      <c r="H51" s="219" t="s">
        <v>402</v>
      </c>
      <c r="I51" s="234"/>
      <c r="J51" s="250"/>
      <c r="K51" s="233" t="s">
        <v>403</v>
      </c>
      <c r="L51" s="218"/>
      <c r="M51" s="265" t="s">
        <v>145</v>
      </c>
      <c r="N51" s="251" t="s">
        <v>404</v>
      </c>
      <c r="O51" s="251" t="s">
        <v>3962</v>
      </c>
      <c r="P51" s="252"/>
      <c r="Q51" s="234" t="s">
        <v>832</v>
      </c>
      <c r="R51" s="234" t="s">
        <v>833</v>
      </c>
      <c r="S51" s="219" t="s">
        <v>834</v>
      </c>
      <c r="T51" s="219" t="s">
        <v>409</v>
      </c>
      <c r="U51" s="219" t="s">
        <v>835</v>
      </c>
      <c r="V51" s="219" t="s">
        <v>836</v>
      </c>
      <c r="W51" s="219" t="s">
        <v>412</v>
      </c>
      <c r="X51" s="267"/>
      <c r="Y51" s="254"/>
      <c r="Z51" s="255"/>
      <c r="AA51" s="255"/>
      <c r="AB51" s="222">
        <f>IF(OR(J51="Fail",ISBLANK(J51)),INDEX('Issue Code Table'!C:C,MATCH(N:N,'Issue Code Table'!A:A,0)),IF(M51="Critical",6,IF(M51="Significant",5,IF(M51="Moderate",3,2))))</f>
        <v>4</v>
      </c>
    </row>
    <row r="52" spans="1:28" ht="191.25" x14ac:dyDescent="0.25">
      <c r="A52" s="224" t="s">
        <v>837</v>
      </c>
      <c r="B52" s="272" t="s">
        <v>172</v>
      </c>
      <c r="C52" s="269" t="s">
        <v>838</v>
      </c>
      <c r="D52" s="224" t="s">
        <v>283</v>
      </c>
      <c r="E52" s="224" t="s">
        <v>839</v>
      </c>
      <c r="F52" s="224" t="s">
        <v>840</v>
      </c>
      <c r="G52" s="224" t="s">
        <v>841</v>
      </c>
      <c r="H52" s="224" t="s">
        <v>842</v>
      </c>
      <c r="I52" s="229"/>
      <c r="J52" s="250"/>
      <c r="K52" s="258" t="s">
        <v>843</v>
      </c>
      <c r="L52" s="223"/>
      <c r="M52" s="260" t="s">
        <v>145</v>
      </c>
      <c r="N52" s="259" t="s">
        <v>420</v>
      </c>
      <c r="O52" s="259" t="s">
        <v>421</v>
      </c>
      <c r="P52" s="261"/>
      <c r="Q52" s="229" t="s">
        <v>832</v>
      </c>
      <c r="R52" s="229" t="s">
        <v>844</v>
      </c>
      <c r="S52" s="224" t="s">
        <v>845</v>
      </c>
      <c r="T52" s="224" t="s">
        <v>846</v>
      </c>
      <c r="U52" s="224" t="s">
        <v>847</v>
      </c>
      <c r="V52" s="224" t="s">
        <v>848</v>
      </c>
      <c r="W52" s="224" t="s">
        <v>849</v>
      </c>
      <c r="X52" s="266"/>
      <c r="Y52" s="263"/>
      <c r="Z52" s="264"/>
      <c r="AA52" s="264"/>
      <c r="AB52" s="227">
        <f>IF(OR(J52="Fail",ISBLANK(J52)),INDEX('Issue Code Table'!C:C,MATCH(N:N,'Issue Code Table'!A:A,0)),IF(M52="Critical",6,IF(M52="Significant",5,IF(M52="Moderate",3,2))))</f>
        <v>5</v>
      </c>
    </row>
    <row r="53" spans="1:28" ht="229.5" x14ac:dyDescent="0.25">
      <c r="A53" s="219" t="s">
        <v>850</v>
      </c>
      <c r="B53" s="270" t="s">
        <v>156</v>
      </c>
      <c r="C53" s="271" t="s">
        <v>398</v>
      </c>
      <c r="D53" s="219" t="s">
        <v>283</v>
      </c>
      <c r="E53" s="219" t="s">
        <v>851</v>
      </c>
      <c r="F53" s="219" t="s">
        <v>852</v>
      </c>
      <c r="G53" s="219" t="s">
        <v>853</v>
      </c>
      <c r="H53" s="219" t="s">
        <v>854</v>
      </c>
      <c r="I53" s="234"/>
      <c r="J53" s="250"/>
      <c r="K53" s="233" t="s">
        <v>855</v>
      </c>
      <c r="L53" s="218"/>
      <c r="M53" s="265" t="s">
        <v>145</v>
      </c>
      <c r="N53" s="251" t="s">
        <v>211</v>
      </c>
      <c r="O53" s="251" t="s">
        <v>212</v>
      </c>
      <c r="P53" s="252"/>
      <c r="Q53" s="234" t="s">
        <v>832</v>
      </c>
      <c r="R53" s="234" t="s">
        <v>856</v>
      </c>
      <c r="S53" s="219" t="s">
        <v>857</v>
      </c>
      <c r="T53" s="219" t="s">
        <v>447</v>
      </c>
      <c r="U53" s="219" t="s">
        <v>858</v>
      </c>
      <c r="V53" s="219" t="s">
        <v>859</v>
      </c>
      <c r="W53" s="219" t="s">
        <v>860</v>
      </c>
      <c r="X53" s="267"/>
      <c r="Y53" s="254"/>
      <c r="Z53" s="255"/>
      <c r="AA53" s="255"/>
      <c r="AB53" s="222">
        <f>IF(OR(J53="Fail",ISBLANK(J53)),INDEX('Issue Code Table'!C:C,MATCH(N:N,'Issue Code Table'!A:A,0)),IF(M53="Critical",6,IF(M53="Significant",5,IF(M53="Moderate",3,2))))</f>
        <v>6</v>
      </c>
    </row>
    <row r="54" spans="1:28" ht="216.75" x14ac:dyDescent="0.25">
      <c r="A54" s="224" t="s">
        <v>861</v>
      </c>
      <c r="B54" s="272" t="s">
        <v>156</v>
      </c>
      <c r="C54" s="269" t="s">
        <v>398</v>
      </c>
      <c r="D54" s="224" t="s">
        <v>283</v>
      </c>
      <c r="E54" s="224" t="s">
        <v>862</v>
      </c>
      <c r="F54" s="224" t="s">
        <v>863</v>
      </c>
      <c r="G54" s="224" t="s">
        <v>864</v>
      </c>
      <c r="H54" s="224" t="s">
        <v>455</v>
      </c>
      <c r="I54" s="229"/>
      <c r="J54" s="250"/>
      <c r="K54" s="258" t="s">
        <v>456</v>
      </c>
      <c r="L54" s="223"/>
      <c r="M54" s="260" t="s">
        <v>145</v>
      </c>
      <c r="N54" s="259" t="s">
        <v>211</v>
      </c>
      <c r="O54" s="259" t="s">
        <v>212</v>
      </c>
      <c r="P54" s="261"/>
      <c r="Q54" s="229" t="s">
        <v>832</v>
      </c>
      <c r="R54" s="229" t="s">
        <v>865</v>
      </c>
      <c r="S54" s="224" t="s">
        <v>554</v>
      </c>
      <c r="T54" s="224" t="s">
        <v>447</v>
      </c>
      <c r="U54" s="224" t="s">
        <v>866</v>
      </c>
      <c r="V54" s="224" t="s">
        <v>867</v>
      </c>
      <c r="W54" s="224" t="s">
        <v>462</v>
      </c>
      <c r="X54" s="266"/>
      <c r="Y54" s="263"/>
      <c r="Z54" s="264"/>
      <c r="AA54" s="264"/>
      <c r="AB54" s="227">
        <f>IF(OR(J54="Fail",ISBLANK(J54)),INDEX('Issue Code Table'!C:C,MATCH(N:N,'Issue Code Table'!A:A,0)),IF(M54="Critical",6,IF(M54="Significant",5,IF(M54="Moderate",3,2))))</f>
        <v>6</v>
      </c>
    </row>
    <row r="55" spans="1:28" ht="191.25" x14ac:dyDescent="0.25">
      <c r="A55" s="219" t="s">
        <v>868</v>
      </c>
      <c r="B55" s="219" t="s">
        <v>397</v>
      </c>
      <c r="C55" s="249" t="s">
        <v>414</v>
      </c>
      <c r="D55" s="219" t="s">
        <v>283</v>
      </c>
      <c r="E55" s="219" t="s">
        <v>428</v>
      </c>
      <c r="F55" s="219" t="s">
        <v>871</v>
      </c>
      <c r="G55" s="219" t="s">
        <v>872</v>
      </c>
      <c r="H55" s="219" t="s">
        <v>873</v>
      </c>
      <c r="I55" s="234"/>
      <c r="J55" s="250"/>
      <c r="K55" s="233" t="s">
        <v>874</v>
      </c>
      <c r="L55" s="218"/>
      <c r="M55" s="265" t="s">
        <v>145</v>
      </c>
      <c r="N55" s="251" t="s">
        <v>420</v>
      </c>
      <c r="O55" s="251" t="s">
        <v>421</v>
      </c>
      <c r="P55" s="252"/>
      <c r="Q55" s="234" t="s">
        <v>832</v>
      </c>
      <c r="R55" s="234" t="s">
        <v>875</v>
      </c>
      <c r="S55" s="219" t="s">
        <v>876</v>
      </c>
      <c r="T55" s="219" t="s">
        <v>877</v>
      </c>
      <c r="U55" s="219" t="s">
        <v>878</v>
      </c>
      <c r="V55" s="219" t="s">
        <v>879</v>
      </c>
      <c r="W55" s="219" t="s">
        <v>880</v>
      </c>
      <c r="X55" s="267"/>
      <c r="Y55" s="254"/>
      <c r="Z55" s="255"/>
      <c r="AA55" s="255"/>
      <c r="AB55" s="222">
        <f>IF(OR(J55="Fail",ISBLANK(J55)),INDEX('Issue Code Table'!C:C,MATCH(N:N,'Issue Code Table'!A:A,0)),IF(M55="Critical",6,IF(M55="Significant",5,IF(M55="Moderate",3,2))))</f>
        <v>5</v>
      </c>
    </row>
    <row r="56" spans="1:28" ht="178.5" x14ac:dyDescent="0.25">
      <c r="A56" s="224" t="s">
        <v>881</v>
      </c>
      <c r="B56" s="224" t="s">
        <v>397</v>
      </c>
      <c r="C56" s="256" t="s">
        <v>870</v>
      </c>
      <c r="D56" s="224" t="s">
        <v>283</v>
      </c>
      <c r="E56" s="224" t="s">
        <v>882</v>
      </c>
      <c r="F56" s="224" t="s">
        <v>883</v>
      </c>
      <c r="G56" s="224" t="s">
        <v>884</v>
      </c>
      <c r="H56" s="224" t="s">
        <v>885</v>
      </c>
      <c r="I56" s="229"/>
      <c r="J56" s="250"/>
      <c r="K56" s="258" t="s">
        <v>886</v>
      </c>
      <c r="L56" s="223"/>
      <c r="M56" s="260" t="s">
        <v>145</v>
      </c>
      <c r="N56" s="259" t="s">
        <v>420</v>
      </c>
      <c r="O56" s="259" t="s">
        <v>421</v>
      </c>
      <c r="P56" s="261"/>
      <c r="Q56" s="229" t="s">
        <v>832</v>
      </c>
      <c r="R56" s="229" t="s">
        <v>887</v>
      </c>
      <c r="S56" s="224" t="s">
        <v>888</v>
      </c>
      <c r="T56" s="224" t="s">
        <v>291</v>
      </c>
      <c r="U56" s="224" t="s">
        <v>889</v>
      </c>
      <c r="V56" s="224" t="s">
        <v>890</v>
      </c>
      <c r="W56" s="224" t="s">
        <v>891</v>
      </c>
      <c r="X56" s="266"/>
      <c r="Y56" s="263"/>
      <c r="Z56" s="264"/>
      <c r="AA56" s="264"/>
      <c r="AB56" s="227">
        <f>IF(OR(J56="Fail",ISBLANK(J56)),INDEX('Issue Code Table'!C:C,MATCH(N:N,'Issue Code Table'!A:A,0)),IF(M56="Critical",6,IF(M56="Significant",5,IF(M56="Moderate",3,2))))</f>
        <v>5</v>
      </c>
    </row>
    <row r="57" spans="1:28" ht="191.25" x14ac:dyDescent="0.25">
      <c r="A57" s="219" t="s">
        <v>892</v>
      </c>
      <c r="B57" s="219" t="s">
        <v>919</v>
      </c>
      <c r="C57" s="249" t="s">
        <v>920</v>
      </c>
      <c r="D57" s="219" t="s">
        <v>283</v>
      </c>
      <c r="E57" s="219" t="s">
        <v>893</v>
      </c>
      <c r="F57" s="219" t="s">
        <v>894</v>
      </c>
      <c r="G57" s="219" t="s">
        <v>895</v>
      </c>
      <c r="H57" s="219" t="s">
        <v>896</v>
      </c>
      <c r="I57" s="234"/>
      <c r="J57" s="250"/>
      <c r="K57" s="233" t="s">
        <v>897</v>
      </c>
      <c r="L57" s="218"/>
      <c r="M57" s="265" t="s">
        <v>145</v>
      </c>
      <c r="N57" s="251" t="s">
        <v>420</v>
      </c>
      <c r="O57" s="251" t="s">
        <v>421</v>
      </c>
      <c r="P57" s="252"/>
      <c r="Q57" s="234" t="s">
        <v>832</v>
      </c>
      <c r="R57" s="234" t="s">
        <v>898</v>
      </c>
      <c r="S57" s="219" t="s">
        <v>899</v>
      </c>
      <c r="T57" s="219" t="s">
        <v>900</v>
      </c>
      <c r="U57" s="219" t="s">
        <v>901</v>
      </c>
      <c r="V57" s="219" t="s">
        <v>902</v>
      </c>
      <c r="W57" s="219" t="s">
        <v>903</v>
      </c>
      <c r="X57" s="267"/>
      <c r="Y57" s="254"/>
      <c r="Z57" s="255"/>
      <c r="AA57" s="255"/>
      <c r="AB57" s="222">
        <f>IF(OR(J57="Fail",ISBLANK(J57)),INDEX('Issue Code Table'!C:C,MATCH(N:N,'Issue Code Table'!A:A,0)),IF(M57="Critical",6,IF(M57="Significant",5,IF(M57="Moderate",3,2))))</f>
        <v>5</v>
      </c>
    </row>
    <row r="58" spans="1:28" ht="229.5" x14ac:dyDescent="0.25">
      <c r="A58" s="224" t="s">
        <v>904</v>
      </c>
      <c r="B58" s="224" t="s">
        <v>281</v>
      </c>
      <c r="C58" s="224" t="s">
        <v>282</v>
      </c>
      <c r="D58" s="224" t="s">
        <v>132</v>
      </c>
      <c r="E58" s="224" t="s">
        <v>905</v>
      </c>
      <c r="F58" s="224" t="s">
        <v>906</v>
      </c>
      <c r="G58" s="224" t="s">
        <v>907</v>
      </c>
      <c r="H58" s="224" t="s">
        <v>908</v>
      </c>
      <c r="I58" s="229"/>
      <c r="J58" s="250"/>
      <c r="K58" s="258" t="s">
        <v>909</v>
      </c>
      <c r="L58" s="223"/>
      <c r="M58" s="260" t="s">
        <v>145</v>
      </c>
      <c r="N58" s="259" t="s">
        <v>910</v>
      </c>
      <c r="O58" s="259" t="s">
        <v>911</v>
      </c>
      <c r="P58" s="261"/>
      <c r="Q58" s="229" t="s">
        <v>832</v>
      </c>
      <c r="R58" s="229" t="s">
        <v>912</v>
      </c>
      <c r="S58" s="224" t="s">
        <v>913</v>
      </c>
      <c r="T58" s="224" t="s">
        <v>914</v>
      </c>
      <c r="U58" s="224" t="s">
        <v>915</v>
      </c>
      <c r="V58" s="224" t="s">
        <v>916</v>
      </c>
      <c r="W58" s="224" t="s">
        <v>917</v>
      </c>
      <c r="X58" s="266"/>
      <c r="Y58" s="263"/>
      <c r="Z58" s="264"/>
      <c r="AA58" s="264"/>
      <c r="AB58" s="227">
        <f>IF(OR(J58="Fail",ISBLANK(J58)),INDEX('Issue Code Table'!C:C,MATCH(N:N,'Issue Code Table'!A:A,0)),IF(M58="Critical",6,IF(M58="Significant",5,IF(M58="Moderate",3,2))))</f>
        <v>5</v>
      </c>
    </row>
    <row r="59" spans="1:28" ht="140.25" x14ac:dyDescent="0.25">
      <c r="A59" s="219" t="s">
        <v>918</v>
      </c>
      <c r="B59" s="219" t="s">
        <v>919</v>
      </c>
      <c r="C59" s="219" t="s">
        <v>920</v>
      </c>
      <c r="D59" s="219" t="s">
        <v>283</v>
      </c>
      <c r="E59" s="219" t="s">
        <v>921</v>
      </c>
      <c r="F59" s="219" t="s">
        <v>922</v>
      </c>
      <c r="G59" s="219" t="s">
        <v>923</v>
      </c>
      <c r="H59" s="219" t="s">
        <v>924</v>
      </c>
      <c r="I59" s="234"/>
      <c r="J59" s="250"/>
      <c r="K59" s="233" t="s">
        <v>925</v>
      </c>
      <c r="L59" s="218"/>
      <c r="M59" s="265" t="s">
        <v>145</v>
      </c>
      <c r="N59" s="251" t="s">
        <v>420</v>
      </c>
      <c r="O59" s="251" t="s">
        <v>421</v>
      </c>
      <c r="P59" s="252"/>
      <c r="Q59" s="234" t="s">
        <v>832</v>
      </c>
      <c r="R59" s="234" t="s">
        <v>926</v>
      </c>
      <c r="S59" s="219" t="s">
        <v>927</v>
      </c>
      <c r="T59" s="219" t="s">
        <v>928</v>
      </c>
      <c r="U59" s="219" t="s">
        <v>929</v>
      </c>
      <c r="V59" s="219" t="s">
        <v>930</v>
      </c>
      <c r="W59" s="219" t="s">
        <v>931</v>
      </c>
      <c r="X59" s="267"/>
      <c r="Y59" s="254"/>
      <c r="Z59" s="255"/>
      <c r="AA59" s="255"/>
      <c r="AB59" s="222">
        <f>IF(OR(J59="Fail",ISBLANK(J59)),INDEX('Issue Code Table'!C:C,MATCH(N:N,'Issue Code Table'!A:A,0)),IF(M59="Critical",6,IF(M59="Significant",5,IF(M59="Moderate",3,2))))</f>
        <v>5</v>
      </c>
    </row>
    <row r="60" spans="1:28" ht="191.25" x14ac:dyDescent="0.25">
      <c r="A60" s="224" t="s">
        <v>932</v>
      </c>
      <c r="B60" s="224" t="s">
        <v>919</v>
      </c>
      <c r="C60" s="224" t="s">
        <v>920</v>
      </c>
      <c r="D60" s="224" t="s">
        <v>132</v>
      </c>
      <c r="E60" s="224" t="s">
        <v>933</v>
      </c>
      <c r="F60" s="224" t="s">
        <v>934</v>
      </c>
      <c r="G60" s="224" t="s">
        <v>935</v>
      </c>
      <c r="H60" s="224" t="s">
        <v>936</v>
      </c>
      <c r="I60" s="229"/>
      <c r="J60" s="250"/>
      <c r="K60" s="258" t="s">
        <v>937</v>
      </c>
      <c r="L60" s="223"/>
      <c r="M60" s="260" t="s">
        <v>145</v>
      </c>
      <c r="N60" s="259" t="s">
        <v>910</v>
      </c>
      <c r="O60" s="259" t="s">
        <v>911</v>
      </c>
      <c r="P60" s="261"/>
      <c r="Q60" s="229" t="s">
        <v>832</v>
      </c>
      <c r="R60" s="229" t="s">
        <v>938</v>
      </c>
      <c r="S60" s="224" t="s">
        <v>939</v>
      </c>
      <c r="T60" s="224" t="s">
        <v>940</v>
      </c>
      <c r="U60" s="224" t="s">
        <v>941</v>
      </c>
      <c r="V60" s="224" t="s">
        <v>942</v>
      </c>
      <c r="W60" s="224" t="s">
        <v>943</v>
      </c>
      <c r="X60" s="266"/>
      <c r="Y60" s="263"/>
      <c r="Z60" s="264"/>
      <c r="AA60" s="264"/>
      <c r="AB60" s="227">
        <f>IF(OR(J60="Fail",ISBLANK(J60)),INDEX('Issue Code Table'!C:C,MATCH(N:N,'Issue Code Table'!A:A,0)),IF(M60="Critical",6,IF(M60="Significant",5,IF(M60="Moderate",3,2))))</f>
        <v>5</v>
      </c>
    </row>
    <row r="61" spans="1:28" ht="216.75" x14ac:dyDescent="0.25">
      <c r="A61" s="219" t="s">
        <v>944</v>
      </c>
      <c r="B61" s="219" t="s">
        <v>281</v>
      </c>
      <c r="C61" s="249" t="s">
        <v>282</v>
      </c>
      <c r="D61" s="219" t="s">
        <v>132</v>
      </c>
      <c r="E61" s="219" t="s">
        <v>945</v>
      </c>
      <c r="F61" s="219" t="s">
        <v>946</v>
      </c>
      <c r="G61" s="219" t="s">
        <v>947</v>
      </c>
      <c r="H61" s="219" t="s">
        <v>948</v>
      </c>
      <c r="I61" s="273"/>
      <c r="J61" s="250"/>
      <c r="K61" s="233" t="s">
        <v>949</v>
      </c>
      <c r="L61" s="218"/>
      <c r="M61" s="265" t="s">
        <v>145</v>
      </c>
      <c r="N61" s="251" t="s">
        <v>420</v>
      </c>
      <c r="O61" s="251" t="s">
        <v>421</v>
      </c>
      <c r="P61" s="252"/>
      <c r="Q61" s="234" t="s">
        <v>832</v>
      </c>
      <c r="R61" s="234" t="s">
        <v>950</v>
      </c>
      <c r="S61" s="219" t="s">
        <v>951</v>
      </c>
      <c r="T61" s="219" t="s">
        <v>952</v>
      </c>
      <c r="U61" s="219" t="s">
        <v>953</v>
      </c>
      <c r="V61" s="219" t="s">
        <v>954</v>
      </c>
      <c r="W61" s="219" t="s">
        <v>955</v>
      </c>
      <c r="X61" s="267"/>
      <c r="Y61" s="254"/>
      <c r="Z61" s="255"/>
      <c r="AA61" s="255"/>
      <c r="AB61" s="222">
        <f>IF(OR(J61="Fail",ISBLANK(J61)),INDEX('Issue Code Table'!C:C,MATCH(N:N,'Issue Code Table'!A:A,0)),IF(M61="Critical",6,IF(M61="Significant",5,IF(M61="Moderate",3,2))))</f>
        <v>5</v>
      </c>
    </row>
    <row r="62" spans="1:28" ht="153" x14ac:dyDescent="0.25">
      <c r="A62" s="224" t="s">
        <v>956</v>
      </c>
      <c r="B62" s="224" t="s">
        <v>397</v>
      </c>
      <c r="C62" s="224" t="s">
        <v>414</v>
      </c>
      <c r="D62" s="224" t="s">
        <v>283</v>
      </c>
      <c r="E62" s="224" t="s">
        <v>957</v>
      </c>
      <c r="F62" s="224" t="s">
        <v>958</v>
      </c>
      <c r="G62" s="224" t="s">
        <v>959</v>
      </c>
      <c r="H62" s="224" t="s">
        <v>960</v>
      </c>
      <c r="I62" s="229"/>
      <c r="J62" s="250"/>
      <c r="K62" s="258" t="s">
        <v>961</v>
      </c>
      <c r="L62" s="223"/>
      <c r="M62" s="260" t="s">
        <v>145</v>
      </c>
      <c r="N62" s="259" t="s">
        <v>420</v>
      </c>
      <c r="O62" s="259" t="s">
        <v>421</v>
      </c>
      <c r="P62" s="261"/>
      <c r="Q62" s="229" t="s">
        <v>832</v>
      </c>
      <c r="R62" s="229" t="s">
        <v>962</v>
      </c>
      <c r="S62" s="224" t="s">
        <v>963</v>
      </c>
      <c r="T62" s="224" t="s">
        <v>964</v>
      </c>
      <c r="U62" s="224" t="s">
        <v>965</v>
      </c>
      <c r="V62" s="224" t="s">
        <v>966</v>
      </c>
      <c r="W62" s="224" t="s">
        <v>967</v>
      </c>
      <c r="X62" s="266"/>
      <c r="Y62" s="263"/>
      <c r="Z62" s="264"/>
      <c r="AA62" s="264"/>
      <c r="AB62" s="227">
        <f>IF(OR(J62="Fail",ISBLANK(J62)),INDEX('Issue Code Table'!C:C,MATCH(N:N,'Issue Code Table'!A:A,0)),IF(M62="Critical",6,IF(M62="Significant",5,IF(M62="Moderate",3,2))))</f>
        <v>5</v>
      </c>
    </row>
    <row r="63" spans="1:28" ht="178.5" x14ac:dyDescent="0.25">
      <c r="A63" s="219" t="s">
        <v>968</v>
      </c>
      <c r="B63" s="219" t="s">
        <v>969</v>
      </c>
      <c r="C63" s="249" t="s">
        <v>970</v>
      </c>
      <c r="D63" s="219" t="s">
        <v>283</v>
      </c>
      <c r="E63" s="219" t="s">
        <v>971</v>
      </c>
      <c r="F63" s="219" t="s">
        <v>972</v>
      </c>
      <c r="G63" s="219" t="s">
        <v>973</v>
      </c>
      <c r="H63" s="219" t="s">
        <v>974</v>
      </c>
      <c r="I63" s="234"/>
      <c r="J63" s="250"/>
      <c r="K63" s="233" t="s">
        <v>975</v>
      </c>
      <c r="L63" s="218"/>
      <c r="M63" s="265" t="s">
        <v>145</v>
      </c>
      <c r="N63" s="251" t="s">
        <v>976</v>
      </c>
      <c r="O63" s="251" t="s">
        <v>977</v>
      </c>
      <c r="P63" s="252"/>
      <c r="Q63" s="234" t="s">
        <v>832</v>
      </c>
      <c r="R63" s="234" t="s">
        <v>978</v>
      </c>
      <c r="S63" s="219" t="s">
        <v>979</v>
      </c>
      <c r="T63" s="219" t="s">
        <v>291</v>
      </c>
      <c r="U63" s="219" t="s">
        <v>980</v>
      </c>
      <c r="V63" s="219" t="s">
        <v>981</v>
      </c>
      <c r="W63" s="219" t="s">
        <v>982</v>
      </c>
      <c r="X63" s="267"/>
      <c r="Y63" s="254"/>
      <c r="Z63" s="255"/>
      <c r="AA63" s="255"/>
      <c r="AB63" s="222">
        <f>IF(OR(J63="Fail",ISBLANK(J63)),INDEX('Issue Code Table'!C:C,MATCH(N:N,'Issue Code Table'!A:A,0)),IF(M63="Critical",6,IF(M63="Significant",5,IF(M63="Moderate",3,2))))</f>
        <v>5</v>
      </c>
    </row>
    <row r="64" spans="1:28" ht="191.25" x14ac:dyDescent="0.25">
      <c r="A64" s="224" t="s">
        <v>983</v>
      </c>
      <c r="B64" s="224" t="s">
        <v>984</v>
      </c>
      <c r="C64" s="256" t="s">
        <v>985</v>
      </c>
      <c r="D64" s="224" t="s">
        <v>283</v>
      </c>
      <c r="E64" s="224" t="s">
        <v>986</v>
      </c>
      <c r="F64" s="224" t="s">
        <v>987</v>
      </c>
      <c r="G64" s="224" t="s">
        <v>988</v>
      </c>
      <c r="H64" s="224" t="s">
        <v>989</v>
      </c>
      <c r="I64" s="229"/>
      <c r="J64" s="250"/>
      <c r="K64" s="258" t="s">
        <v>990</v>
      </c>
      <c r="L64" s="223"/>
      <c r="M64" s="260" t="s">
        <v>190</v>
      </c>
      <c r="N64" s="259" t="s">
        <v>249</v>
      </c>
      <c r="O64" s="259" t="s">
        <v>250</v>
      </c>
      <c r="P64" s="261"/>
      <c r="Q64" s="229" t="s">
        <v>832</v>
      </c>
      <c r="R64" s="229" t="s">
        <v>991</v>
      </c>
      <c r="S64" s="224" t="s">
        <v>992</v>
      </c>
      <c r="T64" s="224" t="s">
        <v>291</v>
      </c>
      <c r="U64" s="224" t="s">
        <v>993</v>
      </c>
      <c r="V64" s="224" t="s">
        <v>994</v>
      </c>
      <c r="W64" s="224" t="s">
        <v>995</v>
      </c>
      <c r="X64" s="266"/>
      <c r="Y64" s="263"/>
      <c r="Z64" s="264"/>
      <c r="AA64" s="264"/>
      <c r="AB64" s="227">
        <f>IF(OR(J64="Fail",ISBLANK(J64)),INDEX('Issue Code Table'!C:C,MATCH(N:N,'Issue Code Table'!A:A,0)),IF(M64="Critical",6,IF(M64="Significant",5,IF(M64="Moderate",3,2))))</f>
        <v>4</v>
      </c>
    </row>
    <row r="65" spans="1:28" ht="191.25" x14ac:dyDescent="0.25">
      <c r="A65" s="219" t="s">
        <v>996</v>
      </c>
      <c r="B65" s="219" t="s">
        <v>984</v>
      </c>
      <c r="C65" s="249" t="s">
        <v>985</v>
      </c>
      <c r="D65" s="219" t="s">
        <v>283</v>
      </c>
      <c r="E65" s="219" t="s">
        <v>997</v>
      </c>
      <c r="F65" s="219" t="s">
        <v>998</v>
      </c>
      <c r="G65" s="219" t="s">
        <v>999</v>
      </c>
      <c r="H65" s="219" t="s">
        <v>1000</v>
      </c>
      <c r="I65" s="234"/>
      <c r="J65" s="250"/>
      <c r="K65" s="233" t="s">
        <v>1001</v>
      </c>
      <c r="L65" s="218"/>
      <c r="M65" s="265" t="s">
        <v>190</v>
      </c>
      <c r="N65" s="251" t="s">
        <v>249</v>
      </c>
      <c r="O65" s="251" t="s">
        <v>250</v>
      </c>
      <c r="P65" s="252"/>
      <c r="Q65" s="234" t="s">
        <v>832</v>
      </c>
      <c r="R65" s="234" t="s">
        <v>1002</v>
      </c>
      <c r="S65" s="219" t="s">
        <v>1003</v>
      </c>
      <c r="T65" s="219" t="s">
        <v>291</v>
      </c>
      <c r="U65" s="219" t="s">
        <v>1004</v>
      </c>
      <c r="V65" s="219" t="s">
        <v>1005</v>
      </c>
      <c r="W65" s="219" t="s">
        <v>1006</v>
      </c>
      <c r="X65" s="267"/>
      <c r="Y65" s="254"/>
      <c r="Z65" s="255"/>
      <c r="AA65" s="255"/>
      <c r="AB65" s="222">
        <f>IF(OR(J65="Fail",ISBLANK(J65)),INDEX('Issue Code Table'!C:C,MATCH(N:N,'Issue Code Table'!A:A,0)),IF(M65="Critical",6,IF(M65="Significant",5,IF(M65="Moderate",3,2))))</f>
        <v>4</v>
      </c>
    </row>
    <row r="66" spans="1:28" ht="191.25" x14ac:dyDescent="0.25">
      <c r="A66" s="224" t="s">
        <v>1007</v>
      </c>
      <c r="B66" s="224" t="s">
        <v>984</v>
      </c>
      <c r="C66" s="256" t="s">
        <v>985</v>
      </c>
      <c r="D66" s="224" t="s">
        <v>283</v>
      </c>
      <c r="E66" s="224" t="s">
        <v>1008</v>
      </c>
      <c r="F66" s="224" t="s">
        <v>1009</v>
      </c>
      <c r="G66" s="224" t="s">
        <v>1010</v>
      </c>
      <c r="H66" s="224" t="s">
        <v>1011</v>
      </c>
      <c r="I66" s="229"/>
      <c r="J66" s="250"/>
      <c r="K66" s="258" t="s">
        <v>1012</v>
      </c>
      <c r="L66" s="223"/>
      <c r="M66" s="260" t="s">
        <v>190</v>
      </c>
      <c r="N66" s="259" t="s">
        <v>249</v>
      </c>
      <c r="O66" s="259" t="s">
        <v>250</v>
      </c>
      <c r="P66" s="261"/>
      <c r="Q66" s="229" t="s">
        <v>832</v>
      </c>
      <c r="R66" s="229" t="s">
        <v>1013</v>
      </c>
      <c r="S66" s="224" t="s">
        <v>1014</v>
      </c>
      <c r="T66" s="224" t="s">
        <v>291</v>
      </c>
      <c r="U66" s="224" t="s">
        <v>1015</v>
      </c>
      <c r="V66" s="224" t="s">
        <v>1016</v>
      </c>
      <c r="W66" s="224" t="s">
        <v>1017</v>
      </c>
      <c r="X66" s="266"/>
      <c r="Y66" s="263"/>
      <c r="Z66" s="264"/>
      <c r="AA66" s="264"/>
      <c r="AB66" s="227">
        <f>IF(OR(J66="Fail",ISBLANK(J66)),INDEX('Issue Code Table'!C:C,MATCH(N:N,'Issue Code Table'!A:A,0)),IF(M66="Critical",6,IF(M66="Significant",5,IF(M66="Moderate",3,2))))</f>
        <v>4</v>
      </c>
    </row>
    <row r="67" spans="1:28" ht="178.5" x14ac:dyDescent="0.25">
      <c r="A67" s="219" t="s">
        <v>1018</v>
      </c>
      <c r="B67" s="219" t="s">
        <v>397</v>
      </c>
      <c r="C67" s="249" t="s">
        <v>414</v>
      </c>
      <c r="D67" s="219" t="s">
        <v>132</v>
      </c>
      <c r="E67" s="219" t="s">
        <v>1021</v>
      </c>
      <c r="F67" s="219" t="s">
        <v>1022</v>
      </c>
      <c r="G67" s="219" t="s">
        <v>1023</v>
      </c>
      <c r="H67" s="219" t="s">
        <v>1024</v>
      </c>
      <c r="I67" s="234"/>
      <c r="J67" s="250"/>
      <c r="K67" s="233" t="s">
        <v>1025</v>
      </c>
      <c r="L67" s="218"/>
      <c r="M67" s="265" t="s">
        <v>145</v>
      </c>
      <c r="N67" s="251" t="s">
        <v>1026</v>
      </c>
      <c r="O67" s="251" t="s">
        <v>1027</v>
      </c>
      <c r="P67" s="252"/>
      <c r="Q67" s="234" t="s">
        <v>832</v>
      </c>
      <c r="R67" s="234" t="s">
        <v>1028</v>
      </c>
      <c r="S67" s="219" t="s">
        <v>1029</v>
      </c>
      <c r="T67" s="219" t="s">
        <v>291</v>
      </c>
      <c r="U67" s="219" t="s">
        <v>1030</v>
      </c>
      <c r="V67" s="219" t="s">
        <v>1031</v>
      </c>
      <c r="W67" s="219" t="s">
        <v>1032</v>
      </c>
      <c r="X67" s="267"/>
      <c r="Y67" s="254"/>
      <c r="Z67" s="255"/>
      <c r="AA67" s="255"/>
      <c r="AB67" s="222">
        <f>IF(OR(J67="Fail",ISBLANK(J67)),INDEX('Issue Code Table'!C:C,MATCH(N:N,'Issue Code Table'!A:A,0)),IF(M67="Critical",6,IF(M67="Significant",5,IF(M67="Moderate",3,2))))</f>
        <v>5</v>
      </c>
    </row>
    <row r="68" spans="1:28" ht="216.75" x14ac:dyDescent="0.25">
      <c r="A68" s="224" t="s">
        <v>1033</v>
      </c>
      <c r="B68" s="272" t="s">
        <v>172</v>
      </c>
      <c r="C68" s="269" t="s">
        <v>838</v>
      </c>
      <c r="D68" s="224" t="s">
        <v>283</v>
      </c>
      <c r="E68" s="224" t="s">
        <v>1034</v>
      </c>
      <c r="F68" s="224" t="s">
        <v>1035</v>
      </c>
      <c r="G68" s="224" t="s">
        <v>1036</v>
      </c>
      <c r="H68" s="224" t="s">
        <v>1037</v>
      </c>
      <c r="I68" s="229"/>
      <c r="J68" s="250"/>
      <c r="K68" s="258" t="s">
        <v>1038</v>
      </c>
      <c r="L68" s="223"/>
      <c r="M68" s="260" t="s">
        <v>145</v>
      </c>
      <c r="N68" s="259" t="s">
        <v>1039</v>
      </c>
      <c r="O68" s="259" t="s">
        <v>1040</v>
      </c>
      <c r="P68" s="261"/>
      <c r="Q68" s="229" t="s">
        <v>832</v>
      </c>
      <c r="R68" s="229" t="s">
        <v>1041</v>
      </c>
      <c r="S68" s="224" t="s">
        <v>1042</v>
      </c>
      <c r="T68" s="224" t="s">
        <v>291</v>
      </c>
      <c r="U68" s="224" t="s">
        <v>1043</v>
      </c>
      <c r="V68" s="224" t="s">
        <v>1044</v>
      </c>
      <c r="W68" s="224" t="s">
        <v>1045</v>
      </c>
      <c r="X68" s="266"/>
      <c r="Y68" s="263"/>
      <c r="Z68" s="264"/>
      <c r="AA68" s="264"/>
      <c r="AB68" s="227">
        <f>IF(OR(J68="Fail",ISBLANK(J68)),INDEX('Issue Code Table'!C:C,MATCH(N:N,'Issue Code Table'!A:A,0)),IF(M68="Critical",6,IF(M68="Significant",5,IF(M68="Moderate",3,2))))</f>
        <v>6</v>
      </c>
    </row>
    <row r="69" spans="1:28" ht="191.25" x14ac:dyDescent="0.25">
      <c r="A69" s="219" t="s">
        <v>1046</v>
      </c>
      <c r="B69" s="270" t="s">
        <v>172</v>
      </c>
      <c r="C69" s="271" t="s">
        <v>838</v>
      </c>
      <c r="D69" s="219" t="s">
        <v>283</v>
      </c>
      <c r="E69" s="219" t="s">
        <v>1047</v>
      </c>
      <c r="F69" s="219" t="s">
        <v>1048</v>
      </c>
      <c r="G69" s="219" t="s">
        <v>1049</v>
      </c>
      <c r="H69" s="219" t="s">
        <v>1050</v>
      </c>
      <c r="I69" s="234"/>
      <c r="J69" s="250"/>
      <c r="K69" s="233" t="s">
        <v>1051</v>
      </c>
      <c r="L69" s="218"/>
      <c r="M69" s="265" t="s">
        <v>145</v>
      </c>
      <c r="N69" s="251" t="s">
        <v>211</v>
      </c>
      <c r="O69" s="251" t="s">
        <v>212</v>
      </c>
      <c r="P69" s="252"/>
      <c r="Q69" s="234" t="s">
        <v>832</v>
      </c>
      <c r="R69" s="234" t="s">
        <v>1052</v>
      </c>
      <c r="S69" s="219" t="s">
        <v>1053</v>
      </c>
      <c r="T69" s="219" t="s">
        <v>1054</v>
      </c>
      <c r="U69" s="219" t="s">
        <v>1055</v>
      </c>
      <c r="V69" s="219" t="s">
        <v>1056</v>
      </c>
      <c r="W69" s="219" t="s">
        <v>1057</v>
      </c>
      <c r="X69" s="267"/>
      <c r="Y69" s="254"/>
      <c r="Z69" s="255"/>
      <c r="AA69" s="255"/>
      <c r="AB69" s="222">
        <f>IF(OR(J69="Fail",ISBLANK(J69)),INDEX('Issue Code Table'!C:C,MATCH(N:N,'Issue Code Table'!A:A,0)),IF(M69="Critical",6,IF(M69="Significant",5,IF(M69="Moderate",3,2))))</f>
        <v>6</v>
      </c>
    </row>
    <row r="70" spans="1:28" ht="216.75" x14ac:dyDescent="0.25">
      <c r="A70" s="224" t="s">
        <v>1058</v>
      </c>
      <c r="B70" s="224" t="s">
        <v>1059</v>
      </c>
      <c r="C70" s="256" t="s">
        <v>1060</v>
      </c>
      <c r="D70" s="224" t="s">
        <v>283</v>
      </c>
      <c r="E70" s="224" t="s">
        <v>1061</v>
      </c>
      <c r="F70" s="224" t="s">
        <v>1062</v>
      </c>
      <c r="G70" s="224" t="s">
        <v>1063</v>
      </c>
      <c r="H70" s="224" t="s">
        <v>1064</v>
      </c>
      <c r="I70" s="229"/>
      <c r="J70" s="250"/>
      <c r="K70" s="258" t="s">
        <v>1065</v>
      </c>
      <c r="L70" s="223"/>
      <c r="M70" s="260" t="s">
        <v>145</v>
      </c>
      <c r="N70" s="259" t="s">
        <v>211</v>
      </c>
      <c r="O70" s="259" t="s">
        <v>212</v>
      </c>
      <c r="P70" s="261"/>
      <c r="Q70" s="229" t="s">
        <v>832</v>
      </c>
      <c r="R70" s="229" t="s">
        <v>1066</v>
      </c>
      <c r="S70" s="224" t="s">
        <v>1067</v>
      </c>
      <c r="T70" s="224" t="s">
        <v>1068</v>
      </c>
      <c r="U70" s="224" t="s">
        <v>1069</v>
      </c>
      <c r="V70" s="224" t="s">
        <v>1070</v>
      </c>
      <c r="W70" s="224" t="s">
        <v>1071</v>
      </c>
      <c r="X70" s="266"/>
      <c r="Y70" s="263"/>
      <c r="Z70" s="264"/>
      <c r="AA70" s="264"/>
      <c r="AB70" s="227">
        <f>IF(OR(J70="Fail",ISBLANK(J70)),INDEX('Issue Code Table'!C:C,MATCH(N:N,'Issue Code Table'!A:A,0)),IF(M70="Critical",6,IF(M70="Significant",5,IF(M70="Moderate",3,2))))</f>
        <v>6</v>
      </c>
    </row>
    <row r="71" spans="1:28" ht="216.75" x14ac:dyDescent="0.25">
      <c r="A71" s="219" t="s">
        <v>1072</v>
      </c>
      <c r="B71" s="219" t="s">
        <v>1059</v>
      </c>
      <c r="C71" s="249" t="s">
        <v>1060</v>
      </c>
      <c r="D71" s="219" t="s">
        <v>283</v>
      </c>
      <c r="E71" s="219" t="s">
        <v>548</v>
      </c>
      <c r="F71" s="219" t="s">
        <v>1073</v>
      </c>
      <c r="G71" s="219" t="s">
        <v>1074</v>
      </c>
      <c r="H71" s="219" t="s">
        <v>1075</v>
      </c>
      <c r="I71" s="234"/>
      <c r="J71" s="250"/>
      <c r="K71" s="233" t="s">
        <v>1076</v>
      </c>
      <c r="L71" s="218"/>
      <c r="M71" s="265" t="s">
        <v>145</v>
      </c>
      <c r="N71" s="251" t="s">
        <v>211</v>
      </c>
      <c r="O71" s="251" t="s">
        <v>212</v>
      </c>
      <c r="P71" s="252"/>
      <c r="Q71" s="234" t="s">
        <v>832</v>
      </c>
      <c r="R71" s="234" t="s">
        <v>1077</v>
      </c>
      <c r="S71" s="219" t="s">
        <v>1078</v>
      </c>
      <c r="T71" s="219" t="s">
        <v>1079</v>
      </c>
      <c r="U71" s="219" t="s">
        <v>1080</v>
      </c>
      <c r="V71" s="219" t="s">
        <v>1081</v>
      </c>
      <c r="W71" s="219" t="s">
        <v>1082</v>
      </c>
      <c r="X71" s="267"/>
      <c r="Y71" s="254"/>
      <c r="Z71" s="255"/>
      <c r="AA71" s="255"/>
      <c r="AB71" s="222">
        <f>IF(OR(J71="Fail",ISBLANK(J71)),INDEX('Issue Code Table'!C:C,MATCH(N:N,'Issue Code Table'!A:A,0)),IF(M71="Critical",6,IF(M71="Significant",5,IF(M71="Moderate",3,2))))</f>
        <v>6</v>
      </c>
    </row>
    <row r="72" spans="1:28" ht="204" x14ac:dyDescent="0.25">
      <c r="A72" s="224" t="s">
        <v>1083</v>
      </c>
      <c r="B72" s="224" t="s">
        <v>1059</v>
      </c>
      <c r="C72" s="256" t="s">
        <v>1060</v>
      </c>
      <c r="D72" s="224" t="s">
        <v>283</v>
      </c>
      <c r="E72" s="224" t="s">
        <v>440</v>
      </c>
      <c r="F72" s="224" t="s">
        <v>1073</v>
      </c>
      <c r="G72" s="224" t="s">
        <v>1084</v>
      </c>
      <c r="H72" s="224" t="s">
        <v>1085</v>
      </c>
      <c r="I72" s="229"/>
      <c r="J72" s="250"/>
      <c r="K72" s="258" t="s">
        <v>1086</v>
      </c>
      <c r="L72" s="223"/>
      <c r="M72" s="260" t="s">
        <v>145</v>
      </c>
      <c r="N72" s="259" t="s">
        <v>211</v>
      </c>
      <c r="O72" s="259" t="s">
        <v>212</v>
      </c>
      <c r="P72" s="261"/>
      <c r="Q72" s="229" t="s">
        <v>832</v>
      </c>
      <c r="R72" s="229" t="s">
        <v>1087</v>
      </c>
      <c r="S72" s="224" t="s">
        <v>1088</v>
      </c>
      <c r="T72" s="224" t="s">
        <v>1079</v>
      </c>
      <c r="U72" s="224" t="s">
        <v>1089</v>
      </c>
      <c r="V72" s="224" t="s">
        <v>1090</v>
      </c>
      <c r="W72" s="224" t="s">
        <v>1091</v>
      </c>
      <c r="X72" s="266"/>
      <c r="Y72" s="263"/>
      <c r="Z72" s="264"/>
      <c r="AA72" s="264"/>
      <c r="AB72" s="227">
        <f>IF(OR(J72="Fail",ISBLANK(J72)),INDEX('Issue Code Table'!C:C,MATCH(N:N,'Issue Code Table'!A:A,0)),IF(M72="Critical",6,IF(M72="Significant",5,IF(M72="Moderate",3,2))))</f>
        <v>6</v>
      </c>
    </row>
    <row r="73" spans="1:28" ht="204" x14ac:dyDescent="0.25">
      <c r="A73" s="219" t="s">
        <v>1092</v>
      </c>
      <c r="B73" s="219" t="s">
        <v>1059</v>
      </c>
      <c r="C73" s="249" t="s">
        <v>1060</v>
      </c>
      <c r="D73" s="219" t="s">
        <v>283</v>
      </c>
      <c r="E73" s="219" t="s">
        <v>1093</v>
      </c>
      <c r="F73" s="219" t="s">
        <v>1062</v>
      </c>
      <c r="G73" s="219" t="s">
        <v>1094</v>
      </c>
      <c r="H73" s="219" t="s">
        <v>1095</v>
      </c>
      <c r="I73" s="234"/>
      <c r="J73" s="250"/>
      <c r="K73" s="233" t="s">
        <v>1096</v>
      </c>
      <c r="L73" s="218"/>
      <c r="M73" s="265" t="s">
        <v>145</v>
      </c>
      <c r="N73" s="251" t="s">
        <v>211</v>
      </c>
      <c r="O73" s="251" t="s">
        <v>212</v>
      </c>
      <c r="P73" s="252"/>
      <c r="Q73" s="234" t="s">
        <v>832</v>
      </c>
      <c r="R73" s="234" t="s">
        <v>1097</v>
      </c>
      <c r="S73" s="219" t="s">
        <v>1098</v>
      </c>
      <c r="T73" s="219" t="s">
        <v>1068</v>
      </c>
      <c r="U73" s="219" t="s">
        <v>1099</v>
      </c>
      <c r="V73" s="219" t="s">
        <v>1100</v>
      </c>
      <c r="W73" s="219" t="s">
        <v>1101</v>
      </c>
      <c r="X73" s="267"/>
      <c r="Y73" s="254"/>
      <c r="Z73" s="255"/>
      <c r="AA73" s="255"/>
      <c r="AB73" s="222">
        <f>IF(OR(J73="Fail",ISBLANK(J73)),INDEX('Issue Code Table'!C:C,MATCH(N:N,'Issue Code Table'!A:A,0)),IF(M73="Critical",6,IF(M73="Significant",5,IF(M73="Moderate",3,2))))</f>
        <v>6</v>
      </c>
    </row>
    <row r="74" spans="1:28" ht="216.75" x14ac:dyDescent="0.25">
      <c r="A74" s="224" t="s">
        <v>1102</v>
      </c>
      <c r="B74" s="224" t="s">
        <v>206</v>
      </c>
      <c r="C74" s="256" t="s">
        <v>207</v>
      </c>
      <c r="D74" s="224" t="s">
        <v>132</v>
      </c>
      <c r="E74" s="224" t="s">
        <v>1103</v>
      </c>
      <c r="F74" s="224" t="s">
        <v>1104</v>
      </c>
      <c r="G74" s="224" t="s">
        <v>1105</v>
      </c>
      <c r="H74" s="224" t="s">
        <v>1106</v>
      </c>
      <c r="I74" s="229"/>
      <c r="J74" s="250"/>
      <c r="K74" s="258" t="s">
        <v>1107</v>
      </c>
      <c r="L74" s="223"/>
      <c r="M74" s="260" t="s">
        <v>145</v>
      </c>
      <c r="N74" s="259" t="s">
        <v>1108</v>
      </c>
      <c r="O74" s="259" t="s">
        <v>1109</v>
      </c>
      <c r="P74" s="261"/>
      <c r="Q74" s="229" t="s">
        <v>832</v>
      </c>
      <c r="R74" s="229" t="s">
        <v>1110</v>
      </c>
      <c r="S74" s="224" t="s">
        <v>1111</v>
      </c>
      <c r="T74" s="224" t="s">
        <v>291</v>
      </c>
      <c r="U74" s="224" t="s">
        <v>1112</v>
      </c>
      <c r="V74" s="224" t="s">
        <v>1113</v>
      </c>
      <c r="W74" s="224" t="s">
        <v>1114</v>
      </c>
      <c r="X74" s="266"/>
      <c r="Y74" s="263"/>
      <c r="Z74" s="264"/>
      <c r="AA74" s="264"/>
      <c r="AB74" s="227">
        <f>IF(OR(J74="Fail",ISBLANK(J74)),INDEX('Issue Code Table'!C:C,MATCH(N:N,'Issue Code Table'!A:A,0)),IF(M74="Critical",6,IF(M74="Significant",5,IF(M74="Moderate",3,2))))</f>
        <v>6</v>
      </c>
    </row>
    <row r="75" spans="1:28" ht="114.75" x14ac:dyDescent="0.25">
      <c r="A75" s="219" t="s">
        <v>1115</v>
      </c>
      <c r="B75" s="219" t="s">
        <v>206</v>
      </c>
      <c r="C75" s="249" t="s">
        <v>207</v>
      </c>
      <c r="D75" s="219" t="s">
        <v>132</v>
      </c>
      <c r="E75" s="219" t="s">
        <v>1116</v>
      </c>
      <c r="F75" s="219" t="s">
        <v>1117</v>
      </c>
      <c r="G75" s="219" t="s">
        <v>1118</v>
      </c>
      <c r="H75" s="219" t="s">
        <v>1119</v>
      </c>
      <c r="I75" s="234"/>
      <c r="J75" s="250"/>
      <c r="K75" s="233" t="s">
        <v>1120</v>
      </c>
      <c r="L75" s="218"/>
      <c r="M75" s="265" t="s">
        <v>145</v>
      </c>
      <c r="N75" s="251" t="s">
        <v>211</v>
      </c>
      <c r="O75" s="251" t="s">
        <v>212</v>
      </c>
      <c r="P75" s="252"/>
      <c r="Q75" s="234" t="s">
        <v>832</v>
      </c>
      <c r="R75" s="234" t="s">
        <v>1121</v>
      </c>
      <c r="S75" s="219" t="s">
        <v>1122</v>
      </c>
      <c r="T75" s="219" t="s">
        <v>291</v>
      </c>
      <c r="U75" s="219" t="s">
        <v>1123</v>
      </c>
      <c r="V75" s="219" t="s">
        <v>1124</v>
      </c>
      <c r="W75" s="219" t="s">
        <v>1125</v>
      </c>
      <c r="X75" s="267"/>
      <c r="Y75" s="254"/>
      <c r="Z75" s="255"/>
      <c r="AA75" s="255"/>
      <c r="AB75" s="222">
        <f>IF(OR(J75="Fail",ISBLANK(J75)),INDEX('Issue Code Table'!C:C,MATCH(N:N,'Issue Code Table'!A:A,0)),IF(M75="Critical",6,IF(M75="Significant",5,IF(M75="Moderate",3,2))))</f>
        <v>6</v>
      </c>
    </row>
    <row r="76" spans="1:28" ht="408" x14ac:dyDescent="0.25">
      <c r="A76" s="224" t="s">
        <v>1126</v>
      </c>
      <c r="B76" s="272" t="s">
        <v>156</v>
      </c>
      <c r="C76" s="269" t="s">
        <v>398</v>
      </c>
      <c r="D76" s="224" t="s">
        <v>132</v>
      </c>
      <c r="E76" s="224" t="s">
        <v>1127</v>
      </c>
      <c r="F76" s="224" t="s">
        <v>1128</v>
      </c>
      <c r="G76" s="224" t="s">
        <v>1129</v>
      </c>
      <c r="H76" s="224" t="s">
        <v>1130</v>
      </c>
      <c r="I76" s="229"/>
      <c r="J76" s="250"/>
      <c r="K76" s="258" t="s">
        <v>1131</v>
      </c>
      <c r="L76" s="223"/>
      <c r="M76" s="260" t="s">
        <v>145</v>
      </c>
      <c r="N76" s="259" t="s">
        <v>211</v>
      </c>
      <c r="O76" s="259" t="s">
        <v>212</v>
      </c>
      <c r="P76" s="261"/>
      <c r="Q76" s="229" t="s">
        <v>832</v>
      </c>
      <c r="R76" s="229" t="s">
        <v>1132</v>
      </c>
      <c r="S76" s="224" t="s">
        <v>483</v>
      </c>
      <c r="T76" s="224" t="s">
        <v>1133</v>
      </c>
      <c r="U76" s="224" t="s">
        <v>1134</v>
      </c>
      <c r="V76" s="224" t="s">
        <v>1135</v>
      </c>
      <c r="W76" s="224" t="s">
        <v>1136</v>
      </c>
      <c r="X76" s="266"/>
      <c r="Y76" s="263"/>
      <c r="Z76" s="264"/>
      <c r="AA76" s="264"/>
      <c r="AB76" s="227">
        <f>IF(OR(J76="Fail",ISBLANK(J76)),INDEX('Issue Code Table'!C:C,MATCH(N:N,'Issue Code Table'!A:A,0)),IF(M76="Critical",6,IF(M76="Significant",5,IF(M76="Moderate",3,2))))</f>
        <v>6</v>
      </c>
    </row>
    <row r="77" spans="1:28" ht="191.25" x14ac:dyDescent="0.25">
      <c r="A77" s="219" t="s">
        <v>1137</v>
      </c>
      <c r="B77" s="219" t="s">
        <v>397</v>
      </c>
      <c r="C77" s="219" t="s">
        <v>414</v>
      </c>
      <c r="D77" s="219" t="s">
        <v>132</v>
      </c>
      <c r="E77" s="219" t="s">
        <v>1138</v>
      </c>
      <c r="F77" s="219" t="s">
        <v>1139</v>
      </c>
      <c r="G77" s="219" t="s">
        <v>1140</v>
      </c>
      <c r="H77" s="219" t="s">
        <v>1141</v>
      </c>
      <c r="I77" s="234"/>
      <c r="J77" s="250"/>
      <c r="K77" s="233" t="s">
        <v>1142</v>
      </c>
      <c r="L77" s="218"/>
      <c r="M77" s="265" t="s">
        <v>145</v>
      </c>
      <c r="N77" s="251" t="s">
        <v>420</v>
      </c>
      <c r="O77" s="251" t="s">
        <v>421</v>
      </c>
      <c r="P77" s="252"/>
      <c r="Q77" s="234" t="s">
        <v>1143</v>
      </c>
      <c r="R77" s="234" t="s">
        <v>1144</v>
      </c>
      <c r="S77" s="219" t="s">
        <v>1145</v>
      </c>
      <c r="T77" s="219" t="s">
        <v>291</v>
      </c>
      <c r="U77" s="219" t="s">
        <v>1146</v>
      </c>
      <c r="V77" s="219" t="s">
        <v>1147</v>
      </c>
      <c r="W77" s="219" t="s">
        <v>1148</v>
      </c>
      <c r="X77" s="267"/>
      <c r="Y77" s="254"/>
      <c r="Z77" s="255"/>
      <c r="AA77" s="255"/>
      <c r="AB77" s="222">
        <f>IF(OR(J77="Fail",ISBLANK(J77)),INDEX('Issue Code Table'!C:C,MATCH(N:N,'Issue Code Table'!A:A,0)),IF(M77="Critical",6,IF(M77="Significant",5,IF(M77="Moderate",3,2))))</f>
        <v>5</v>
      </c>
    </row>
    <row r="78" spans="1:28" ht="165.75" x14ac:dyDescent="0.25">
      <c r="A78" s="224" t="s">
        <v>1149</v>
      </c>
      <c r="B78" s="224" t="s">
        <v>397</v>
      </c>
      <c r="C78" s="224" t="s">
        <v>414</v>
      </c>
      <c r="D78" s="224" t="s">
        <v>283</v>
      </c>
      <c r="E78" s="224" t="s">
        <v>957</v>
      </c>
      <c r="F78" s="224" t="s">
        <v>958</v>
      </c>
      <c r="G78" s="224" t="s">
        <v>1150</v>
      </c>
      <c r="H78" s="224" t="s">
        <v>960</v>
      </c>
      <c r="I78" s="229"/>
      <c r="J78" s="250"/>
      <c r="K78" s="258" t="s">
        <v>961</v>
      </c>
      <c r="L78" s="223"/>
      <c r="M78" s="260" t="s">
        <v>145</v>
      </c>
      <c r="N78" s="259" t="s">
        <v>420</v>
      </c>
      <c r="O78" s="259" t="s">
        <v>421</v>
      </c>
      <c r="P78" s="261"/>
      <c r="Q78" s="229" t="s">
        <v>832</v>
      </c>
      <c r="R78" s="229" t="s">
        <v>1151</v>
      </c>
      <c r="S78" s="224" t="s">
        <v>963</v>
      </c>
      <c r="T78" s="224" t="s">
        <v>964</v>
      </c>
      <c r="U78" s="224" t="s">
        <v>1152</v>
      </c>
      <c r="V78" s="224" t="s">
        <v>1153</v>
      </c>
      <c r="W78" s="224" t="s">
        <v>967</v>
      </c>
      <c r="X78" s="266"/>
      <c r="Y78" s="263"/>
      <c r="Z78" s="264"/>
      <c r="AA78" s="264"/>
      <c r="AB78" s="227">
        <f>IF(OR(J78="Fail",ISBLANK(J78)),INDEX('Issue Code Table'!C:C,MATCH(N:N,'Issue Code Table'!A:A,0)),IF(M78="Critical",6,IF(M78="Significant",5,IF(M78="Moderate",3,2))))</f>
        <v>5</v>
      </c>
    </row>
    <row r="79" spans="1:28" ht="204" x14ac:dyDescent="0.25">
      <c r="A79" s="219" t="s">
        <v>1154</v>
      </c>
      <c r="B79" s="219" t="s">
        <v>281</v>
      </c>
      <c r="C79" s="219" t="s">
        <v>282</v>
      </c>
      <c r="D79" s="219" t="s">
        <v>283</v>
      </c>
      <c r="E79" s="219" t="s">
        <v>1155</v>
      </c>
      <c r="F79" s="219" t="s">
        <v>1156</v>
      </c>
      <c r="G79" s="219" t="s">
        <v>1157</v>
      </c>
      <c r="H79" s="219" t="s">
        <v>1158</v>
      </c>
      <c r="I79" s="234"/>
      <c r="J79" s="250"/>
      <c r="K79" s="233" t="s">
        <v>1159</v>
      </c>
      <c r="L79" s="218"/>
      <c r="M79" s="265" t="s">
        <v>145</v>
      </c>
      <c r="N79" s="251" t="s">
        <v>420</v>
      </c>
      <c r="O79" s="251" t="s">
        <v>421</v>
      </c>
      <c r="P79" s="252"/>
      <c r="Q79" s="234" t="s">
        <v>1143</v>
      </c>
      <c r="R79" s="234" t="s">
        <v>1160</v>
      </c>
      <c r="S79" s="219" t="s">
        <v>1161</v>
      </c>
      <c r="T79" s="219" t="s">
        <v>1162</v>
      </c>
      <c r="U79" s="219" t="s">
        <v>1163</v>
      </c>
      <c r="V79" s="219" t="s">
        <v>1164</v>
      </c>
      <c r="W79" s="219" t="s">
        <v>1165</v>
      </c>
      <c r="X79" s="267"/>
      <c r="Y79" s="254"/>
      <c r="Z79" s="255"/>
      <c r="AA79" s="255"/>
      <c r="AB79" s="222">
        <f>IF(OR(J79="Fail",ISBLANK(J79)),INDEX('Issue Code Table'!C:C,MATCH(N:N,'Issue Code Table'!A:A,0)),IF(M79="Critical",6,IF(M79="Significant",5,IF(M79="Moderate",3,2))))</f>
        <v>5</v>
      </c>
    </row>
    <row r="80" spans="1:28" ht="191.25" x14ac:dyDescent="0.25">
      <c r="A80" s="224" t="s">
        <v>1166</v>
      </c>
      <c r="B80" s="272" t="s">
        <v>172</v>
      </c>
      <c r="C80" s="269" t="s">
        <v>838</v>
      </c>
      <c r="D80" s="224" t="s">
        <v>283</v>
      </c>
      <c r="E80" s="224" t="s">
        <v>1167</v>
      </c>
      <c r="F80" s="224" t="s">
        <v>1168</v>
      </c>
      <c r="G80" s="224" t="s">
        <v>1169</v>
      </c>
      <c r="H80" s="224" t="s">
        <v>1170</v>
      </c>
      <c r="I80" s="229"/>
      <c r="J80" s="250"/>
      <c r="K80" s="258" t="s">
        <v>1171</v>
      </c>
      <c r="L80" s="223"/>
      <c r="M80" s="260" t="s">
        <v>145</v>
      </c>
      <c r="N80" s="259" t="s">
        <v>211</v>
      </c>
      <c r="O80" s="259" t="s">
        <v>212</v>
      </c>
      <c r="P80" s="261"/>
      <c r="Q80" s="229" t="s">
        <v>1143</v>
      </c>
      <c r="R80" s="229" t="s">
        <v>1172</v>
      </c>
      <c r="S80" s="224" t="s">
        <v>1173</v>
      </c>
      <c r="T80" s="224" t="s">
        <v>1174</v>
      </c>
      <c r="U80" s="224" t="s">
        <v>1175</v>
      </c>
      <c r="V80" s="224" t="s">
        <v>1176</v>
      </c>
      <c r="W80" s="224" t="s">
        <v>1177</v>
      </c>
      <c r="X80" s="266"/>
      <c r="Y80" s="263"/>
      <c r="Z80" s="264"/>
      <c r="AA80" s="264"/>
      <c r="AB80" s="227">
        <f>IF(OR(J80="Fail",ISBLANK(J80)),INDEX('Issue Code Table'!C:C,MATCH(N:N,'Issue Code Table'!A:A,0)),IF(M80="Critical",6,IF(M80="Significant",5,IF(M80="Moderate",3,2))))</f>
        <v>6</v>
      </c>
    </row>
    <row r="81" spans="1:28" ht="178.5" x14ac:dyDescent="0.25">
      <c r="A81" s="219" t="s">
        <v>1178</v>
      </c>
      <c r="B81" s="219" t="s">
        <v>1059</v>
      </c>
      <c r="C81" s="249" t="s">
        <v>1060</v>
      </c>
      <c r="D81" s="219" t="s">
        <v>283</v>
      </c>
      <c r="E81" s="219" t="s">
        <v>1179</v>
      </c>
      <c r="F81" s="219" t="s">
        <v>1180</v>
      </c>
      <c r="G81" s="219" t="s">
        <v>1181</v>
      </c>
      <c r="H81" s="219" t="s">
        <v>1182</v>
      </c>
      <c r="I81" s="234"/>
      <c r="J81" s="250"/>
      <c r="K81" s="233" t="s">
        <v>1183</v>
      </c>
      <c r="L81" s="218"/>
      <c r="M81" s="265" t="s">
        <v>145</v>
      </c>
      <c r="N81" s="251" t="s">
        <v>211</v>
      </c>
      <c r="O81" s="251" t="s">
        <v>212</v>
      </c>
      <c r="P81" s="252"/>
      <c r="Q81" s="234" t="s">
        <v>1143</v>
      </c>
      <c r="R81" s="234" t="s">
        <v>1184</v>
      </c>
      <c r="S81" s="219" t="s">
        <v>1185</v>
      </c>
      <c r="T81" s="219" t="s">
        <v>1186</v>
      </c>
      <c r="U81" s="219" t="s">
        <v>1187</v>
      </c>
      <c r="V81" s="219" t="s">
        <v>1188</v>
      </c>
      <c r="W81" s="219" t="s">
        <v>1189</v>
      </c>
      <c r="X81" s="267"/>
      <c r="Y81" s="254"/>
      <c r="Z81" s="255"/>
      <c r="AA81" s="255"/>
      <c r="AB81" s="222">
        <f>IF(OR(J81="Fail",ISBLANK(J81)),INDEX('Issue Code Table'!C:C,MATCH(N:N,'Issue Code Table'!A:A,0)),IF(M81="Critical",6,IF(M81="Significant",5,IF(M81="Moderate",3,2))))</f>
        <v>6</v>
      </c>
    </row>
    <row r="82" spans="1:28" ht="127.5" x14ac:dyDescent="0.25">
      <c r="A82" s="224" t="s">
        <v>1190</v>
      </c>
      <c r="B82" s="224" t="s">
        <v>869</v>
      </c>
      <c r="C82" s="256" t="s">
        <v>870</v>
      </c>
      <c r="D82" s="224" t="s">
        <v>283</v>
      </c>
      <c r="E82" s="224" t="s">
        <v>1191</v>
      </c>
      <c r="F82" s="224" t="s">
        <v>1192</v>
      </c>
      <c r="G82" s="224" t="s">
        <v>1193</v>
      </c>
      <c r="H82" s="224" t="s">
        <v>1194</v>
      </c>
      <c r="I82" s="229"/>
      <c r="J82" s="250"/>
      <c r="K82" s="258" t="s">
        <v>1195</v>
      </c>
      <c r="L82" s="223"/>
      <c r="M82" s="260" t="s">
        <v>145</v>
      </c>
      <c r="N82" s="259" t="s">
        <v>211</v>
      </c>
      <c r="O82" s="259" t="s">
        <v>212</v>
      </c>
      <c r="P82" s="261"/>
      <c r="Q82" s="229" t="s">
        <v>1143</v>
      </c>
      <c r="R82" s="229" t="s">
        <v>1196</v>
      </c>
      <c r="S82" s="224" t="s">
        <v>1197</v>
      </c>
      <c r="T82" s="224" t="s">
        <v>291</v>
      </c>
      <c r="U82" s="224" t="s">
        <v>1198</v>
      </c>
      <c r="V82" s="224" t="s">
        <v>1199</v>
      </c>
      <c r="W82" s="224" t="s">
        <v>1200</v>
      </c>
      <c r="X82" s="266"/>
      <c r="Y82" s="263"/>
      <c r="Z82" s="264"/>
      <c r="AA82" s="264"/>
      <c r="AB82" s="227">
        <f>IF(OR(J82="Fail",ISBLANK(J82)),INDEX('Issue Code Table'!C:C,MATCH(N:N,'Issue Code Table'!A:A,0)),IF(M82="Critical",6,IF(M82="Significant",5,IF(M82="Moderate",3,2))))</f>
        <v>6</v>
      </c>
    </row>
    <row r="83" spans="1:28" ht="165.75" x14ac:dyDescent="0.25">
      <c r="A83" s="219" t="s">
        <v>1201</v>
      </c>
      <c r="B83" s="219" t="s">
        <v>397</v>
      </c>
      <c r="C83" s="219" t="s">
        <v>414</v>
      </c>
      <c r="D83" s="219" t="s">
        <v>283</v>
      </c>
      <c r="E83" s="219" t="s">
        <v>957</v>
      </c>
      <c r="F83" s="219" t="s">
        <v>958</v>
      </c>
      <c r="G83" s="219" t="s">
        <v>1202</v>
      </c>
      <c r="H83" s="219" t="s">
        <v>960</v>
      </c>
      <c r="I83" s="234"/>
      <c r="J83" s="250"/>
      <c r="K83" s="233" t="s">
        <v>961</v>
      </c>
      <c r="L83" s="218"/>
      <c r="M83" s="265" t="s">
        <v>190</v>
      </c>
      <c r="N83" s="251" t="s">
        <v>1203</v>
      </c>
      <c r="O83" s="251" t="s">
        <v>1204</v>
      </c>
      <c r="P83" s="252"/>
      <c r="Q83" s="234" t="s">
        <v>832</v>
      </c>
      <c r="R83" s="234" t="s">
        <v>1205</v>
      </c>
      <c r="S83" s="219" t="s">
        <v>963</v>
      </c>
      <c r="T83" s="219" t="s">
        <v>964</v>
      </c>
      <c r="U83" s="219" t="s">
        <v>1206</v>
      </c>
      <c r="V83" s="219" t="s">
        <v>1207</v>
      </c>
      <c r="W83" s="219" t="s">
        <v>967</v>
      </c>
      <c r="X83" s="267"/>
      <c r="Y83" s="254"/>
      <c r="Z83" s="255"/>
      <c r="AA83" s="255"/>
      <c r="AB83" s="222">
        <f>IF(OR(J83="Fail",ISBLANK(J83)),INDEX('Issue Code Table'!C:C,MATCH(N:N,'Issue Code Table'!A:A,0)),IF(M83="Critical",6,IF(M83="Significant",5,IF(M83="Moderate",3,2))))</f>
        <v>4</v>
      </c>
    </row>
    <row r="84" spans="1:28" ht="127.5" x14ac:dyDescent="0.25">
      <c r="A84" s="224" t="s">
        <v>1208</v>
      </c>
      <c r="B84" s="224" t="s">
        <v>869</v>
      </c>
      <c r="C84" s="256" t="s">
        <v>870</v>
      </c>
      <c r="D84" s="224" t="s">
        <v>283</v>
      </c>
      <c r="E84" s="224" t="s">
        <v>1191</v>
      </c>
      <c r="F84" s="224" t="s">
        <v>1209</v>
      </c>
      <c r="G84" s="224" t="s">
        <v>1210</v>
      </c>
      <c r="H84" s="224" t="s">
        <v>1194</v>
      </c>
      <c r="I84" s="229"/>
      <c r="J84" s="250"/>
      <c r="K84" s="258" t="s">
        <v>1211</v>
      </c>
      <c r="L84" s="223"/>
      <c r="M84" s="260" t="s">
        <v>145</v>
      </c>
      <c r="N84" s="259" t="s">
        <v>211</v>
      </c>
      <c r="O84" s="259" t="s">
        <v>212</v>
      </c>
      <c r="P84" s="261"/>
      <c r="Q84" s="229" t="s">
        <v>1212</v>
      </c>
      <c r="R84" s="229" t="s">
        <v>1213</v>
      </c>
      <c r="S84" s="224" t="s">
        <v>1214</v>
      </c>
      <c r="T84" s="224" t="s">
        <v>291</v>
      </c>
      <c r="U84" s="224" t="s">
        <v>1215</v>
      </c>
      <c r="V84" s="224" t="s">
        <v>1216</v>
      </c>
      <c r="W84" s="224" t="s">
        <v>1200</v>
      </c>
      <c r="X84" s="266"/>
      <c r="Y84" s="263"/>
      <c r="Z84" s="264"/>
      <c r="AA84" s="264"/>
      <c r="AB84" s="227">
        <f>IF(OR(J84="Fail",ISBLANK(J84)),INDEX('Issue Code Table'!C:C,MATCH(N:N,'Issue Code Table'!A:A,0)),IF(M84="Critical",6,IF(M84="Significant",5,IF(M84="Moderate",3,2))))</f>
        <v>6</v>
      </c>
    </row>
    <row r="85" spans="1:28" ht="216.75" x14ac:dyDescent="0.25">
      <c r="A85" s="219" t="s">
        <v>1217</v>
      </c>
      <c r="B85" s="219" t="s">
        <v>1059</v>
      </c>
      <c r="C85" s="249" t="s">
        <v>1060</v>
      </c>
      <c r="D85" s="219" t="s">
        <v>283</v>
      </c>
      <c r="E85" s="219" t="s">
        <v>1218</v>
      </c>
      <c r="F85" s="219" t="s">
        <v>1219</v>
      </c>
      <c r="G85" s="219" t="s">
        <v>1220</v>
      </c>
      <c r="H85" s="219" t="s">
        <v>1221</v>
      </c>
      <c r="I85" s="234"/>
      <c r="J85" s="250"/>
      <c r="K85" s="233" t="s">
        <v>1222</v>
      </c>
      <c r="L85" s="218"/>
      <c r="M85" s="265" t="s">
        <v>145</v>
      </c>
      <c r="N85" s="251" t="s">
        <v>211</v>
      </c>
      <c r="O85" s="251" t="s">
        <v>212</v>
      </c>
      <c r="P85" s="252"/>
      <c r="Q85" s="234" t="s">
        <v>1223</v>
      </c>
      <c r="R85" s="234" t="s">
        <v>1224</v>
      </c>
      <c r="S85" s="219" t="s">
        <v>1225</v>
      </c>
      <c r="T85" s="219" t="s">
        <v>1226</v>
      </c>
      <c r="U85" s="219" t="s">
        <v>1227</v>
      </c>
      <c r="V85" s="219" t="s">
        <v>1228</v>
      </c>
      <c r="W85" s="219" t="s">
        <v>1229</v>
      </c>
      <c r="X85" s="267"/>
      <c r="Y85" s="254"/>
      <c r="Z85" s="255"/>
      <c r="AA85" s="255"/>
      <c r="AB85" s="222">
        <f>IF(OR(J85="Fail",ISBLANK(J85)),INDEX('Issue Code Table'!C:C,MATCH(N:N,'Issue Code Table'!A:A,0)),IF(M85="Critical",6,IF(M85="Significant",5,IF(M85="Moderate",3,2))))</f>
        <v>6</v>
      </c>
    </row>
    <row r="86" spans="1:28" ht="165.75" x14ac:dyDescent="0.25">
      <c r="A86" s="224" t="s">
        <v>1230</v>
      </c>
      <c r="B86" s="272" t="s">
        <v>172</v>
      </c>
      <c r="C86" s="269" t="s">
        <v>838</v>
      </c>
      <c r="D86" s="224" t="s">
        <v>283</v>
      </c>
      <c r="E86" s="224" t="s">
        <v>1231</v>
      </c>
      <c r="F86" s="224" t="s">
        <v>1232</v>
      </c>
      <c r="G86" s="224" t="s">
        <v>1233</v>
      </c>
      <c r="H86" s="224" t="s">
        <v>1234</v>
      </c>
      <c r="I86" s="229"/>
      <c r="J86" s="250"/>
      <c r="K86" s="258" t="s">
        <v>1235</v>
      </c>
      <c r="L86" s="223"/>
      <c r="M86" s="260" t="s">
        <v>145</v>
      </c>
      <c r="N86" s="259" t="s">
        <v>211</v>
      </c>
      <c r="O86" s="259" t="s">
        <v>212</v>
      </c>
      <c r="P86" s="261"/>
      <c r="Q86" s="229" t="s">
        <v>1223</v>
      </c>
      <c r="R86" s="229" t="s">
        <v>1236</v>
      </c>
      <c r="S86" s="224" t="s">
        <v>1237</v>
      </c>
      <c r="T86" s="224" t="s">
        <v>1238</v>
      </c>
      <c r="U86" s="224" t="s">
        <v>1239</v>
      </c>
      <c r="V86" s="224" t="s">
        <v>1240</v>
      </c>
      <c r="W86" s="224" t="s">
        <v>1241</v>
      </c>
      <c r="X86" s="266"/>
      <c r="Y86" s="263"/>
      <c r="Z86" s="264"/>
      <c r="AA86" s="264"/>
      <c r="AB86" s="227">
        <f>IF(OR(J86="Fail",ISBLANK(J86)),INDEX('Issue Code Table'!C:C,MATCH(N:N,'Issue Code Table'!A:A,0)),IF(M86="Critical",6,IF(M86="Significant",5,IF(M86="Moderate",3,2))))</f>
        <v>6</v>
      </c>
    </row>
    <row r="87" spans="1:28" ht="165.75" x14ac:dyDescent="0.25">
      <c r="A87" s="219" t="s">
        <v>1242</v>
      </c>
      <c r="B87" s="219" t="s">
        <v>1059</v>
      </c>
      <c r="C87" s="249" t="s">
        <v>1060</v>
      </c>
      <c r="D87" s="219" t="s">
        <v>283</v>
      </c>
      <c r="E87" s="219" t="s">
        <v>1243</v>
      </c>
      <c r="F87" s="219" t="s">
        <v>1244</v>
      </c>
      <c r="G87" s="219" t="s">
        <v>1245</v>
      </c>
      <c r="H87" s="219" t="s">
        <v>1246</v>
      </c>
      <c r="I87" s="234"/>
      <c r="J87" s="250"/>
      <c r="K87" s="233" t="s">
        <v>1247</v>
      </c>
      <c r="L87" s="218"/>
      <c r="M87" s="265" t="s">
        <v>145</v>
      </c>
      <c r="N87" s="251" t="s">
        <v>211</v>
      </c>
      <c r="O87" s="251" t="s">
        <v>212</v>
      </c>
      <c r="P87" s="252"/>
      <c r="Q87" s="234" t="s">
        <v>1223</v>
      </c>
      <c r="R87" s="234" t="s">
        <v>1248</v>
      </c>
      <c r="S87" s="219" t="s">
        <v>1237</v>
      </c>
      <c r="T87" s="219" t="s">
        <v>1249</v>
      </c>
      <c r="U87" s="219" t="s">
        <v>1250</v>
      </c>
      <c r="V87" s="219" t="s">
        <v>1251</v>
      </c>
      <c r="W87" s="219" t="s">
        <v>1252</v>
      </c>
      <c r="X87" s="267"/>
      <c r="Y87" s="254"/>
      <c r="Z87" s="255"/>
      <c r="AA87" s="255"/>
      <c r="AB87" s="222">
        <f>IF(OR(J87="Fail",ISBLANK(J87)),INDEX('Issue Code Table'!C:C,MATCH(N:N,'Issue Code Table'!A:A,0)),IF(M87="Critical",6,IF(M87="Significant",5,IF(M87="Moderate",3,2))))</f>
        <v>6</v>
      </c>
    </row>
    <row r="88" spans="1:28" ht="229.5" x14ac:dyDescent="0.25">
      <c r="A88" s="224" t="s">
        <v>1253</v>
      </c>
      <c r="B88" s="224" t="s">
        <v>1059</v>
      </c>
      <c r="C88" s="256" t="s">
        <v>1060</v>
      </c>
      <c r="D88" s="224" t="s">
        <v>283</v>
      </c>
      <c r="E88" s="224" t="s">
        <v>1254</v>
      </c>
      <c r="F88" s="224" t="s">
        <v>1255</v>
      </c>
      <c r="G88" s="224" t="s">
        <v>1256</v>
      </c>
      <c r="H88" s="224" t="s">
        <v>1257</v>
      </c>
      <c r="I88" s="229"/>
      <c r="J88" s="250"/>
      <c r="K88" s="258" t="s">
        <v>1258</v>
      </c>
      <c r="L88" s="223"/>
      <c r="M88" s="260" t="s">
        <v>145</v>
      </c>
      <c r="N88" s="259" t="s">
        <v>211</v>
      </c>
      <c r="O88" s="259" t="s">
        <v>212</v>
      </c>
      <c r="P88" s="261"/>
      <c r="Q88" s="229" t="s">
        <v>1223</v>
      </c>
      <c r="R88" s="229" t="s">
        <v>1259</v>
      </c>
      <c r="S88" s="224" t="s">
        <v>1260</v>
      </c>
      <c r="T88" s="224" t="s">
        <v>1261</v>
      </c>
      <c r="U88" s="224" t="s">
        <v>1262</v>
      </c>
      <c r="V88" s="224" t="s">
        <v>1263</v>
      </c>
      <c r="W88" s="224" t="s">
        <v>1264</v>
      </c>
      <c r="X88" s="266"/>
      <c r="Y88" s="263"/>
      <c r="Z88" s="264"/>
      <c r="AA88" s="264"/>
      <c r="AB88" s="227">
        <f>IF(OR(J88="Fail",ISBLANK(J88)),INDEX('Issue Code Table'!C:C,MATCH(N:N,'Issue Code Table'!A:A,0)),IF(M88="Critical",6,IF(M88="Significant",5,IF(M88="Moderate",3,2))))</f>
        <v>6</v>
      </c>
    </row>
    <row r="89" spans="1:28" ht="165.75" x14ac:dyDescent="0.25">
      <c r="A89" s="219" t="s">
        <v>1265</v>
      </c>
      <c r="B89" s="219" t="s">
        <v>919</v>
      </c>
      <c r="C89" s="219" t="s">
        <v>920</v>
      </c>
      <c r="D89" s="219" t="s">
        <v>283</v>
      </c>
      <c r="E89" s="219" t="s">
        <v>1266</v>
      </c>
      <c r="F89" s="219" t="s">
        <v>1267</v>
      </c>
      <c r="G89" s="219" t="s">
        <v>1268</v>
      </c>
      <c r="H89" s="219" t="s">
        <v>1269</v>
      </c>
      <c r="I89" s="234"/>
      <c r="J89" s="250"/>
      <c r="K89" s="233" t="s">
        <v>1270</v>
      </c>
      <c r="L89" s="218"/>
      <c r="M89" s="265" t="s">
        <v>145</v>
      </c>
      <c r="N89" s="251" t="s">
        <v>420</v>
      </c>
      <c r="O89" s="251" t="s">
        <v>421</v>
      </c>
      <c r="P89" s="252"/>
      <c r="Q89" s="234" t="s">
        <v>1223</v>
      </c>
      <c r="R89" s="234" t="s">
        <v>1271</v>
      </c>
      <c r="S89" s="219" t="s">
        <v>1272</v>
      </c>
      <c r="T89" s="219" t="s">
        <v>1273</v>
      </c>
      <c r="U89" s="219" t="s">
        <v>1274</v>
      </c>
      <c r="V89" s="219" t="s">
        <v>1275</v>
      </c>
      <c r="W89" s="219" t="s">
        <v>1276</v>
      </c>
      <c r="X89" s="267"/>
      <c r="Y89" s="254"/>
      <c r="Z89" s="255"/>
      <c r="AA89" s="255"/>
      <c r="AB89" s="222">
        <f>IF(OR(J89="Fail",ISBLANK(J89)),INDEX('Issue Code Table'!C:C,MATCH(N:N,'Issue Code Table'!A:A,0)),IF(M89="Critical",6,IF(M89="Significant",5,IF(M89="Moderate",3,2))))</f>
        <v>5</v>
      </c>
    </row>
    <row r="90" spans="1:28" ht="178.5" x14ac:dyDescent="0.25">
      <c r="A90" s="224" t="s">
        <v>1277</v>
      </c>
      <c r="B90" s="272" t="s">
        <v>172</v>
      </c>
      <c r="C90" s="269" t="s">
        <v>838</v>
      </c>
      <c r="D90" s="224" t="s">
        <v>283</v>
      </c>
      <c r="E90" s="224" t="s">
        <v>1278</v>
      </c>
      <c r="F90" s="224" t="s">
        <v>1279</v>
      </c>
      <c r="G90" s="224" t="s">
        <v>1280</v>
      </c>
      <c r="H90" s="224" t="s">
        <v>1281</v>
      </c>
      <c r="I90" s="229"/>
      <c r="J90" s="250"/>
      <c r="K90" s="224" t="s">
        <v>1282</v>
      </c>
      <c r="L90" s="223"/>
      <c r="M90" s="260" t="s">
        <v>145</v>
      </c>
      <c r="N90" s="259" t="s">
        <v>420</v>
      </c>
      <c r="O90" s="259" t="s">
        <v>421</v>
      </c>
      <c r="P90" s="261"/>
      <c r="Q90" s="229" t="s">
        <v>1223</v>
      </c>
      <c r="R90" s="229" t="s">
        <v>1283</v>
      </c>
      <c r="S90" s="224" t="s">
        <v>1284</v>
      </c>
      <c r="T90" s="224" t="s">
        <v>1273</v>
      </c>
      <c r="U90" s="224" t="s">
        <v>1285</v>
      </c>
      <c r="V90" s="224" t="s">
        <v>1286</v>
      </c>
      <c r="W90" s="224" t="s">
        <v>1287</v>
      </c>
      <c r="X90" s="266"/>
      <c r="Y90" s="263"/>
      <c r="Z90" s="264"/>
      <c r="AA90" s="264"/>
      <c r="AB90" s="227">
        <f>IF(OR(J90="Fail",ISBLANK(J90)),INDEX('Issue Code Table'!C:C,MATCH(N:N,'Issue Code Table'!A:A,0)),IF(M90="Critical",6,IF(M90="Significant",5,IF(M90="Moderate",3,2))))</f>
        <v>5</v>
      </c>
    </row>
    <row r="91" spans="1:28" ht="153" x14ac:dyDescent="0.25">
      <c r="A91" s="219" t="s">
        <v>1288</v>
      </c>
      <c r="B91" s="219" t="s">
        <v>172</v>
      </c>
      <c r="C91" s="249" t="s">
        <v>838</v>
      </c>
      <c r="D91" s="219" t="s">
        <v>132</v>
      </c>
      <c r="E91" s="219" t="s">
        <v>1289</v>
      </c>
      <c r="F91" s="219" t="s">
        <v>1290</v>
      </c>
      <c r="G91" s="219" t="s">
        <v>1291</v>
      </c>
      <c r="H91" s="219" t="s">
        <v>1292</v>
      </c>
      <c r="I91" s="234"/>
      <c r="J91" s="250"/>
      <c r="K91" s="233" t="s">
        <v>1293</v>
      </c>
      <c r="L91" s="218"/>
      <c r="M91" s="265" t="s">
        <v>145</v>
      </c>
      <c r="N91" s="251" t="s">
        <v>211</v>
      </c>
      <c r="O91" s="251" t="s">
        <v>212</v>
      </c>
      <c r="P91" s="252"/>
      <c r="Q91" s="234" t="s">
        <v>1294</v>
      </c>
      <c r="R91" s="234" t="s">
        <v>1295</v>
      </c>
      <c r="S91" s="219" t="s">
        <v>1296</v>
      </c>
      <c r="T91" s="219" t="s">
        <v>1297</v>
      </c>
      <c r="U91" s="219" t="s">
        <v>1298</v>
      </c>
      <c r="V91" s="219" t="s">
        <v>1299</v>
      </c>
      <c r="W91" s="219" t="s">
        <v>1300</v>
      </c>
      <c r="X91" s="267"/>
      <c r="Y91" s="254"/>
      <c r="Z91" s="255"/>
      <c r="AA91" s="255"/>
      <c r="AB91" s="222">
        <f>IF(OR(J91="Fail",ISBLANK(J91)),INDEX('Issue Code Table'!C:C,MATCH(N:N,'Issue Code Table'!A:A,0)),IF(M91="Critical",6,IF(M91="Significant",5,IF(M91="Moderate",3,2))))</f>
        <v>6</v>
      </c>
    </row>
    <row r="92" spans="1:28" ht="216.75" x14ac:dyDescent="0.25">
      <c r="A92" s="224" t="s">
        <v>1301</v>
      </c>
      <c r="B92" s="224" t="s">
        <v>397</v>
      </c>
      <c r="C92" s="224" t="s">
        <v>414</v>
      </c>
      <c r="D92" s="224" t="s">
        <v>283</v>
      </c>
      <c r="E92" s="224" t="s">
        <v>1302</v>
      </c>
      <c r="F92" s="224" t="s">
        <v>1303</v>
      </c>
      <c r="G92" s="224" t="s">
        <v>1304</v>
      </c>
      <c r="H92" s="224" t="s">
        <v>1305</v>
      </c>
      <c r="I92" s="229"/>
      <c r="J92" s="250"/>
      <c r="K92" s="258" t="s">
        <v>1306</v>
      </c>
      <c r="L92" s="223"/>
      <c r="M92" s="260" t="s">
        <v>145</v>
      </c>
      <c r="N92" s="259" t="s">
        <v>910</v>
      </c>
      <c r="O92" s="259" t="s">
        <v>911</v>
      </c>
      <c r="P92" s="261"/>
      <c r="Q92" s="229" t="s">
        <v>579</v>
      </c>
      <c r="R92" s="229" t="s">
        <v>1307</v>
      </c>
      <c r="S92" s="224" t="s">
        <v>1308</v>
      </c>
      <c r="T92" s="224" t="s">
        <v>1309</v>
      </c>
      <c r="U92" s="224" t="s">
        <v>1310</v>
      </c>
      <c r="V92" s="224" t="s">
        <v>1311</v>
      </c>
      <c r="W92" s="224" t="s">
        <v>1312</v>
      </c>
      <c r="X92" s="266"/>
      <c r="Y92" s="263"/>
      <c r="Z92" s="264"/>
      <c r="AA92" s="264"/>
      <c r="AB92" s="227">
        <f>IF(OR(J92="Fail",ISBLANK(J92)),INDEX('Issue Code Table'!C:C,MATCH(N:N,'Issue Code Table'!A:A,0)),IF(M92="Critical",6,IF(M92="Significant",5,IF(M92="Moderate",3,2))))</f>
        <v>5</v>
      </c>
    </row>
    <row r="93" spans="1:28" ht="102" x14ac:dyDescent="0.25">
      <c r="A93" s="219" t="s">
        <v>1313</v>
      </c>
      <c r="B93" s="219" t="s">
        <v>397</v>
      </c>
      <c r="C93" s="219" t="s">
        <v>414</v>
      </c>
      <c r="D93" s="219" t="s">
        <v>283</v>
      </c>
      <c r="E93" s="219" t="s">
        <v>1314</v>
      </c>
      <c r="F93" s="219" t="s">
        <v>1315</v>
      </c>
      <c r="G93" s="219" t="s">
        <v>1316</v>
      </c>
      <c r="H93" s="219" t="s">
        <v>1317</v>
      </c>
      <c r="I93" s="234"/>
      <c r="J93" s="250"/>
      <c r="K93" s="233" t="s">
        <v>3867</v>
      </c>
      <c r="L93" s="218"/>
      <c r="M93" s="265" t="s">
        <v>145</v>
      </c>
      <c r="N93" s="251" t="s">
        <v>910</v>
      </c>
      <c r="O93" s="251" t="s">
        <v>911</v>
      </c>
      <c r="P93" s="252"/>
      <c r="Q93" s="234" t="s">
        <v>579</v>
      </c>
      <c r="R93" s="234" t="s">
        <v>1318</v>
      </c>
      <c r="S93" s="219" t="s">
        <v>1319</v>
      </c>
      <c r="T93" s="219" t="s">
        <v>1320</v>
      </c>
      <c r="U93" s="219" t="s">
        <v>1321</v>
      </c>
      <c r="V93" s="219" t="s">
        <v>1322</v>
      </c>
      <c r="W93" s="219" t="s">
        <v>1323</v>
      </c>
      <c r="X93" s="267"/>
      <c r="Y93" s="254"/>
      <c r="Z93" s="255"/>
      <c r="AA93" s="255"/>
      <c r="AB93" s="222">
        <f>IF(OR(J93="Fail",ISBLANK(J93)),INDEX('Issue Code Table'!C:C,MATCH(N:N,'Issue Code Table'!A:A,0)),IF(M93="Critical",6,IF(M93="Significant",5,IF(M93="Moderate",3,2))))</f>
        <v>5</v>
      </c>
    </row>
    <row r="94" spans="1:28" ht="153" x14ac:dyDescent="0.25">
      <c r="A94" s="224" t="s">
        <v>1324</v>
      </c>
      <c r="B94" s="224" t="s">
        <v>397</v>
      </c>
      <c r="C94" s="224" t="s">
        <v>414</v>
      </c>
      <c r="D94" s="224" t="s">
        <v>283</v>
      </c>
      <c r="E94" s="224" t="s">
        <v>1325</v>
      </c>
      <c r="F94" s="224" t="s">
        <v>1326</v>
      </c>
      <c r="G94" s="224" t="s">
        <v>1327</v>
      </c>
      <c r="H94" s="224" t="s">
        <v>1328</v>
      </c>
      <c r="I94" s="229"/>
      <c r="J94" s="250"/>
      <c r="K94" s="258" t="s">
        <v>1329</v>
      </c>
      <c r="L94" s="223"/>
      <c r="M94" s="260" t="s">
        <v>145</v>
      </c>
      <c r="N94" s="259" t="s">
        <v>910</v>
      </c>
      <c r="O94" s="259" t="s">
        <v>911</v>
      </c>
      <c r="P94" s="261"/>
      <c r="Q94" s="229" t="s">
        <v>579</v>
      </c>
      <c r="R94" s="229" t="s">
        <v>1330</v>
      </c>
      <c r="S94" s="224" t="s">
        <v>1331</v>
      </c>
      <c r="T94" s="224" t="s">
        <v>1332</v>
      </c>
      <c r="U94" s="224" t="s">
        <v>1333</v>
      </c>
      <c r="V94" s="224" t="s">
        <v>1334</v>
      </c>
      <c r="W94" s="224" t="s">
        <v>1335</v>
      </c>
      <c r="X94" s="266"/>
      <c r="Y94" s="263"/>
      <c r="Z94" s="264"/>
      <c r="AA94" s="264"/>
      <c r="AB94" s="227">
        <f>IF(OR(J94="Fail",ISBLANK(J94)),INDEX('Issue Code Table'!C:C,MATCH(N:N,'Issue Code Table'!A:A,0)),IF(M94="Critical",6,IF(M94="Significant",5,IF(M94="Moderate",3,2))))</f>
        <v>5</v>
      </c>
    </row>
    <row r="95" spans="1:28" ht="204" x14ac:dyDescent="0.25">
      <c r="A95" s="219" t="s">
        <v>1336</v>
      </c>
      <c r="B95" s="219" t="s">
        <v>281</v>
      </c>
      <c r="C95" s="219" t="s">
        <v>282</v>
      </c>
      <c r="D95" s="219" t="s">
        <v>283</v>
      </c>
      <c r="E95" s="219" t="s">
        <v>1337</v>
      </c>
      <c r="F95" s="219" t="s">
        <v>1338</v>
      </c>
      <c r="G95" s="219" t="s">
        <v>1339</v>
      </c>
      <c r="H95" s="219" t="s">
        <v>1340</v>
      </c>
      <c r="I95" s="234"/>
      <c r="J95" s="250"/>
      <c r="K95" s="233" t="s">
        <v>1341</v>
      </c>
      <c r="L95" s="218"/>
      <c r="M95" s="265" t="s">
        <v>145</v>
      </c>
      <c r="N95" s="251" t="s">
        <v>286</v>
      </c>
      <c r="O95" s="251" t="s">
        <v>287</v>
      </c>
      <c r="P95" s="252"/>
      <c r="Q95" s="234" t="s">
        <v>579</v>
      </c>
      <c r="R95" s="234" t="s">
        <v>1342</v>
      </c>
      <c r="S95" s="219" t="s">
        <v>1343</v>
      </c>
      <c r="T95" s="219" t="s">
        <v>1344</v>
      </c>
      <c r="U95" s="219" t="s">
        <v>1345</v>
      </c>
      <c r="V95" s="219" t="s">
        <v>1346</v>
      </c>
      <c r="W95" s="219" t="s">
        <v>1347</v>
      </c>
      <c r="X95" s="267"/>
      <c r="Y95" s="254"/>
      <c r="Z95" s="255"/>
      <c r="AA95" s="255"/>
      <c r="AB95" s="222">
        <f>IF(OR(J95="Fail",ISBLANK(J95)),INDEX('Issue Code Table'!C:C,MATCH(N:N,'Issue Code Table'!A:A,0)),IF(M95="Critical",6,IF(M95="Significant",5,IF(M95="Moderate",3,2))))</f>
        <v>5</v>
      </c>
    </row>
    <row r="96" spans="1:28" ht="114.75" x14ac:dyDescent="0.25">
      <c r="A96" s="224" t="s">
        <v>1348</v>
      </c>
      <c r="B96" s="224" t="s">
        <v>281</v>
      </c>
      <c r="C96" s="224" t="s">
        <v>282</v>
      </c>
      <c r="D96" s="224" t="s">
        <v>132</v>
      </c>
      <c r="E96" s="224" t="s">
        <v>1349</v>
      </c>
      <c r="F96" s="224" t="s">
        <v>1350</v>
      </c>
      <c r="G96" s="224" t="s">
        <v>1351</v>
      </c>
      <c r="H96" s="224" t="s">
        <v>1352</v>
      </c>
      <c r="I96" s="229"/>
      <c r="J96" s="250"/>
      <c r="K96" s="258" t="s">
        <v>1353</v>
      </c>
      <c r="L96" s="223"/>
      <c r="M96" s="260" t="s">
        <v>145</v>
      </c>
      <c r="N96" s="259" t="s">
        <v>420</v>
      </c>
      <c r="O96" s="259" t="s">
        <v>421</v>
      </c>
      <c r="P96" s="261"/>
      <c r="Q96" s="229" t="s">
        <v>579</v>
      </c>
      <c r="R96" s="229" t="s">
        <v>1354</v>
      </c>
      <c r="S96" s="224" t="s">
        <v>1355</v>
      </c>
      <c r="T96" s="224" t="s">
        <v>1356</v>
      </c>
      <c r="U96" s="224" t="s">
        <v>1357</v>
      </c>
      <c r="V96" s="224" t="s">
        <v>1358</v>
      </c>
      <c r="W96" s="224" t="s">
        <v>1359</v>
      </c>
      <c r="X96" s="266"/>
      <c r="Y96" s="263"/>
      <c r="Z96" s="264"/>
      <c r="AA96" s="264"/>
      <c r="AB96" s="227">
        <f>IF(OR(J96="Fail",ISBLANK(J96)),INDEX('Issue Code Table'!C:C,MATCH(N:N,'Issue Code Table'!A:A,0)),IF(M96="Critical",6,IF(M96="Significant",5,IF(M96="Moderate",3,2))))</f>
        <v>5</v>
      </c>
    </row>
    <row r="97" spans="1:28" ht="229.5" x14ac:dyDescent="0.25">
      <c r="A97" s="219" t="s">
        <v>1360</v>
      </c>
      <c r="B97" s="219" t="s">
        <v>281</v>
      </c>
      <c r="C97" s="219" t="s">
        <v>282</v>
      </c>
      <c r="D97" s="219" t="s">
        <v>132</v>
      </c>
      <c r="E97" s="219" t="s">
        <v>1361</v>
      </c>
      <c r="F97" s="219" t="s">
        <v>1362</v>
      </c>
      <c r="G97" s="219" t="s">
        <v>1363</v>
      </c>
      <c r="H97" s="219" t="s">
        <v>1364</v>
      </c>
      <c r="I97" s="234"/>
      <c r="J97" s="250"/>
      <c r="K97" s="233" t="s">
        <v>3972</v>
      </c>
      <c r="L97" s="218"/>
      <c r="M97" s="265" t="s">
        <v>145</v>
      </c>
      <c r="N97" s="251" t="s">
        <v>910</v>
      </c>
      <c r="O97" s="251" t="s">
        <v>911</v>
      </c>
      <c r="P97" s="252"/>
      <c r="Q97" s="234" t="s">
        <v>682</v>
      </c>
      <c r="R97" s="234" t="s">
        <v>1366</v>
      </c>
      <c r="S97" s="219" t="s">
        <v>1367</v>
      </c>
      <c r="T97" s="219" t="s">
        <v>1368</v>
      </c>
      <c r="U97" s="219" t="s">
        <v>1369</v>
      </c>
      <c r="V97" s="219" t="s">
        <v>1370</v>
      </c>
      <c r="W97" s="219" t="s">
        <v>1371</v>
      </c>
      <c r="X97" s="267"/>
      <c r="Y97" s="254"/>
      <c r="Z97" s="255"/>
      <c r="AA97" s="255"/>
      <c r="AB97" s="222">
        <f>IF(OR(J97="Fail",ISBLANK(J97)),INDEX('Issue Code Table'!C:C,MATCH(N:N,'Issue Code Table'!A:A,0)),IF(M97="Critical",6,IF(M97="Significant",5,IF(M97="Moderate",3,2))))</f>
        <v>5</v>
      </c>
    </row>
    <row r="98" spans="1:28" ht="191.25" x14ac:dyDescent="0.25">
      <c r="A98" s="224" t="s">
        <v>1372</v>
      </c>
      <c r="B98" s="224" t="s">
        <v>397</v>
      </c>
      <c r="C98" s="224" t="s">
        <v>414</v>
      </c>
      <c r="D98" s="224" t="s">
        <v>132</v>
      </c>
      <c r="E98" s="224" t="s">
        <v>1373</v>
      </c>
      <c r="F98" s="224" t="s">
        <v>1374</v>
      </c>
      <c r="G98" s="224" t="s">
        <v>1375</v>
      </c>
      <c r="H98" s="224" t="s">
        <v>1376</v>
      </c>
      <c r="I98" s="229"/>
      <c r="J98" s="250"/>
      <c r="K98" s="258" t="s">
        <v>3973</v>
      </c>
      <c r="L98" s="223"/>
      <c r="M98" s="260" t="s">
        <v>145</v>
      </c>
      <c r="N98" s="259" t="s">
        <v>910</v>
      </c>
      <c r="O98" s="259" t="s">
        <v>911</v>
      </c>
      <c r="P98" s="261"/>
      <c r="Q98" s="229" t="s">
        <v>682</v>
      </c>
      <c r="R98" s="229" t="s">
        <v>1378</v>
      </c>
      <c r="S98" s="224" t="s">
        <v>1379</v>
      </c>
      <c r="T98" s="224" t="s">
        <v>1380</v>
      </c>
      <c r="U98" s="224" t="s">
        <v>1381</v>
      </c>
      <c r="V98" s="224" t="s">
        <v>1382</v>
      </c>
      <c r="W98" s="224" t="s">
        <v>1383</v>
      </c>
      <c r="X98" s="266"/>
      <c r="Y98" s="263"/>
      <c r="Z98" s="264"/>
      <c r="AA98" s="264"/>
      <c r="AB98" s="227">
        <f>IF(OR(J98="Fail",ISBLANK(J98)),INDEX('Issue Code Table'!C:C,MATCH(N:N,'Issue Code Table'!A:A,0)),IF(M98="Critical",6,IF(M98="Significant",5,IF(M98="Moderate",3,2))))</f>
        <v>5</v>
      </c>
    </row>
    <row r="99" spans="1:28" ht="165.75" x14ac:dyDescent="0.25">
      <c r="A99" s="219" t="s">
        <v>1384</v>
      </c>
      <c r="B99" s="219" t="s">
        <v>397</v>
      </c>
      <c r="C99" s="219" t="s">
        <v>414</v>
      </c>
      <c r="D99" s="219" t="s">
        <v>132</v>
      </c>
      <c r="E99" s="219" t="s">
        <v>1385</v>
      </c>
      <c r="F99" s="219" t="s">
        <v>1386</v>
      </c>
      <c r="G99" s="219" t="s">
        <v>1387</v>
      </c>
      <c r="H99" s="219" t="s">
        <v>1388</v>
      </c>
      <c r="I99" s="234"/>
      <c r="J99" s="250"/>
      <c r="K99" s="233" t="s">
        <v>1389</v>
      </c>
      <c r="L99" s="218"/>
      <c r="M99" s="265" t="s">
        <v>145</v>
      </c>
      <c r="N99" s="251" t="s">
        <v>910</v>
      </c>
      <c r="O99" s="251" t="s">
        <v>911</v>
      </c>
      <c r="P99" s="252"/>
      <c r="Q99" s="234" t="s">
        <v>682</v>
      </c>
      <c r="R99" s="234" t="s">
        <v>1390</v>
      </c>
      <c r="S99" s="219" t="s">
        <v>1391</v>
      </c>
      <c r="T99" s="219" t="s">
        <v>1392</v>
      </c>
      <c r="U99" s="219" t="s">
        <v>1393</v>
      </c>
      <c r="V99" s="219" t="s">
        <v>1394</v>
      </c>
      <c r="W99" s="219" t="s">
        <v>1395</v>
      </c>
      <c r="X99" s="274"/>
      <c r="Y99" s="254"/>
      <c r="Z99" s="255"/>
      <c r="AA99" s="255"/>
      <c r="AB99" s="222">
        <f>IF(OR(J99="Fail",ISBLANK(J99)),INDEX('Issue Code Table'!C:C,MATCH(N:N,'Issue Code Table'!A:A,0)),IF(M99="Critical",6,IF(M99="Significant",5,IF(M99="Moderate",3,2))))</f>
        <v>5</v>
      </c>
    </row>
    <row r="100" spans="1:28" ht="191.25" x14ac:dyDescent="0.25">
      <c r="A100" s="224" t="s">
        <v>1396</v>
      </c>
      <c r="B100" s="224" t="s">
        <v>397</v>
      </c>
      <c r="C100" s="224" t="s">
        <v>414</v>
      </c>
      <c r="D100" s="224" t="s">
        <v>132</v>
      </c>
      <c r="E100" s="224" t="s">
        <v>1397</v>
      </c>
      <c r="F100" s="224" t="s">
        <v>1398</v>
      </c>
      <c r="G100" s="224" t="s">
        <v>1399</v>
      </c>
      <c r="H100" s="224" t="s">
        <v>1400</v>
      </c>
      <c r="I100" s="229"/>
      <c r="J100" s="250"/>
      <c r="K100" s="258" t="s">
        <v>3974</v>
      </c>
      <c r="L100" s="223"/>
      <c r="M100" s="260" t="s">
        <v>145</v>
      </c>
      <c r="N100" s="259" t="s">
        <v>910</v>
      </c>
      <c r="O100" s="259" t="s">
        <v>911</v>
      </c>
      <c r="P100" s="261"/>
      <c r="Q100" s="229" t="s">
        <v>682</v>
      </c>
      <c r="R100" s="229" t="s">
        <v>1402</v>
      </c>
      <c r="S100" s="224" t="s">
        <v>1403</v>
      </c>
      <c r="T100" s="224" t="s">
        <v>1404</v>
      </c>
      <c r="U100" s="224" t="s">
        <v>1405</v>
      </c>
      <c r="V100" s="224" t="s">
        <v>1406</v>
      </c>
      <c r="W100" s="224" t="s">
        <v>1407</v>
      </c>
      <c r="X100" s="266"/>
      <c r="Y100" s="263"/>
      <c r="Z100" s="264"/>
      <c r="AA100" s="264"/>
      <c r="AB100" s="227">
        <f>IF(OR(J100="Fail",ISBLANK(J100)),INDEX('Issue Code Table'!C:C,MATCH(N:N,'Issue Code Table'!A:A,0)),IF(M100="Critical",6,IF(M100="Significant",5,IF(M100="Moderate",3,2))))</f>
        <v>5</v>
      </c>
    </row>
    <row r="101" spans="1:28" ht="216.75" x14ac:dyDescent="0.25">
      <c r="A101" s="219" t="s">
        <v>1408</v>
      </c>
      <c r="B101" s="219" t="s">
        <v>397</v>
      </c>
      <c r="C101" s="219" t="s">
        <v>414</v>
      </c>
      <c r="D101" s="219" t="s">
        <v>132</v>
      </c>
      <c r="E101" s="219" t="s">
        <v>1409</v>
      </c>
      <c r="F101" s="219" t="s">
        <v>1410</v>
      </c>
      <c r="G101" s="219" t="s">
        <v>1411</v>
      </c>
      <c r="H101" s="219" t="s">
        <v>1412</v>
      </c>
      <c r="I101" s="234" t="s">
        <v>1413</v>
      </c>
      <c r="J101" s="250"/>
      <c r="K101" s="233" t="s">
        <v>1414</v>
      </c>
      <c r="L101" s="218"/>
      <c r="M101" s="265" t="s">
        <v>145</v>
      </c>
      <c r="N101" s="251" t="s">
        <v>286</v>
      </c>
      <c r="O101" s="251" t="s">
        <v>287</v>
      </c>
      <c r="P101" s="252"/>
      <c r="Q101" s="234" t="s">
        <v>682</v>
      </c>
      <c r="R101" s="234" t="s">
        <v>1415</v>
      </c>
      <c r="S101" s="219" t="s">
        <v>1416</v>
      </c>
      <c r="T101" s="219" t="s">
        <v>1417</v>
      </c>
      <c r="U101" s="219" t="s">
        <v>1418</v>
      </c>
      <c r="V101" s="219" t="s">
        <v>1419</v>
      </c>
      <c r="W101" s="219" t="s">
        <v>1420</v>
      </c>
      <c r="X101" s="267"/>
      <c r="Y101" s="254"/>
      <c r="Z101" s="255"/>
      <c r="AA101" s="255"/>
      <c r="AB101" s="222">
        <f>IF(OR(J101="Fail",ISBLANK(J101)),INDEX('Issue Code Table'!C:C,MATCH(N:N,'Issue Code Table'!A:A,0)),IF(M101="Critical",6,IF(M101="Significant",5,IF(M101="Moderate",3,2))))</f>
        <v>5</v>
      </c>
    </row>
    <row r="102" spans="1:28" ht="191.25" x14ac:dyDescent="0.25">
      <c r="A102" s="224" t="s">
        <v>1421</v>
      </c>
      <c r="B102" s="224" t="s">
        <v>397</v>
      </c>
      <c r="C102" s="224" t="s">
        <v>414</v>
      </c>
      <c r="D102" s="224" t="s">
        <v>132</v>
      </c>
      <c r="E102" s="224" t="s">
        <v>1422</v>
      </c>
      <c r="F102" s="224" t="s">
        <v>1423</v>
      </c>
      <c r="G102" s="224" t="s">
        <v>1424</v>
      </c>
      <c r="H102" s="224" t="s">
        <v>1425</v>
      </c>
      <c r="I102" s="229"/>
      <c r="J102" s="250"/>
      <c r="K102" s="258" t="s">
        <v>3975</v>
      </c>
      <c r="L102" s="223"/>
      <c r="M102" s="260" t="s">
        <v>145</v>
      </c>
      <c r="N102" s="259" t="s">
        <v>286</v>
      </c>
      <c r="O102" s="259" t="s">
        <v>287</v>
      </c>
      <c r="P102" s="261"/>
      <c r="Q102" s="229" t="s">
        <v>682</v>
      </c>
      <c r="R102" s="229" t="s">
        <v>1426</v>
      </c>
      <c r="S102" s="224" t="s">
        <v>1427</v>
      </c>
      <c r="T102" s="224" t="s">
        <v>1428</v>
      </c>
      <c r="U102" s="224" t="s">
        <v>1429</v>
      </c>
      <c r="V102" s="224" t="s">
        <v>1430</v>
      </c>
      <c r="W102" s="224" t="s">
        <v>1431</v>
      </c>
      <c r="X102" s="266"/>
      <c r="Y102" s="263"/>
      <c r="Z102" s="264"/>
      <c r="AA102" s="264"/>
      <c r="AB102" s="227">
        <f>IF(OR(J102="Fail",ISBLANK(J102)),INDEX('Issue Code Table'!C:C,MATCH(N:N,'Issue Code Table'!A:A,0)),IF(M102="Critical",6,IF(M102="Significant",5,IF(M102="Moderate",3,2))))</f>
        <v>5</v>
      </c>
    </row>
    <row r="103" spans="1:28" ht="114.75" x14ac:dyDescent="0.25">
      <c r="A103" s="219" t="s">
        <v>1432</v>
      </c>
      <c r="B103" s="219" t="s">
        <v>690</v>
      </c>
      <c r="C103" s="219" t="s">
        <v>691</v>
      </c>
      <c r="D103" s="219" t="s">
        <v>132</v>
      </c>
      <c r="E103" s="219" t="s">
        <v>1433</v>
      </c>
      <c r="F103" s="219" t="s">
        <v>1434</v>
      </c>
      <c r="G103" s="219" t="s">
        <v>1435</v>
      </c>
      <c r="H103" s="219" t="s">
        <v>1436</v>
      </c>
      <c r="I103" s="234"/>
      <c r="J103" s="250"/>
      <c r="K103" s="233" t="s">
        <v>1437</v>
      </c>
      <c r="L103" s="218"/>
      <c r="M103" s="265" t="s">
        <v>190</v>
      </c>
      <c r="N103" s="251" t="s">
        <v>1203</v>
      </c>
      <c r="O103" s="251" t="s">
        <v>1204</v>
      </c>
      <c r="P103" s="252"/>
      <c r="Q103" s="234" t="s">
        <v>1438</v>
      </c>
      <c r="R103" s="234" t="s">
        <v>1439</v>
      </c>
      <c r="S103" s="219" t="s">
        <v>1440</v>
      </c>
      <c r="T103" s="219" t="s">
        <v>291</v>
      </c>
      <c r="U103" s="219" t="s">
        <v>1441</v>
      </c>
      <c r="V103" s="219" t="s">
        <v>1442</v>
      </c>
      <c r="W103" s="219" t="s">
        <v>1443</v>
      </c>
      <c r="X103" s="267"/>
      <c r="Y103" s="254"/>
      <c r="Z103" s="255"/>
      <c r="AA103" s="255"/>
      <c r="AB103" s="222">
        <f>IF(OR(J103="Fail",ISBLANK(J103)),INDEX('Issue Code Table'!C:C,MATCH(N:N,'Issue Code Table'!A:A,0)),IF(M103="Critical",6,IF(M103="Significant",5,IF(M103="Moderate",3,2))))</f>
        <v>4</v>
      </c>
    </row>
    <row r="104" spans="1:28" ht="165.75" x14ac:dyDescent="0.25">
      <c r="A104" s="224" t="s">
        <v>1444</v>
      </c>
      <c r="B104" s="224" t="s">
        <v>281</v>
      </c>
      <c r="C104" s="224" t="s">
        <v>282</v>
      </c>
      <c r="D104" s="224" t="s">
        <v>132</v>
      </c>
      <c r="E104" s="224" t="s">
        <v>1445</v>
      </c>
      <c r="F104" s="224" t="s">
        <v>1446</v>
      </c>
      <c r="G104" s="224" t="s">
        <v>1447</v>
      </c>
      <c r="H104" s="224" t="s">
        <v>1448</v>
      </c>
      <c r="I104" s="229"/>
      <c r="J104" s="250"/>
      <c r="K104" s="258" t="s">
        <v>1449</v>
      </c>
      <c r="L104" s="223"/>
      <c r="M104" s="260" t="s">
        <v>145</v>
      </c>
      <c r="N104" s="259" t="s">
        <v>910</v>
      </c>
      <c r="O104" s="259" t="s">
        <v>911</v>
      </c>
      <c r="P104" s="261"/>
      <c r="Q104" s="229" t="s">
        <v>1450</v>
      </c>
      <c r="R104" s="229" t="s">
        <v>1451</v>
      </c>
      <c r="S104" s="224" t="s">
        <v>1452</v>
      </c>
      <c r="T104" s="224" t="s">
        <v>1453</v>
      </c>
      <c r="U104" s="224" t="s">
        <v>1454</v>
      </c>
      <c r="V104" s="224" t="s">
        <v>1455</v>
      </c>
      <c r="W104" s="224" t="s">
        <v>1456</v>
      </c>
      <c r="X104" s="266"/>
      <c r="Y104" s="263"/>
      <c r="Z104" s="264"/>
      <c r="AA104" s="264"/>
      <c r="AB104" s="227">
        <f>IF(OR(J104="Fail",ISBLANK(J104)),INDEX('Issue Code Table'!C:C,MATCH(N:N,'Issue Code Table'!A:A,0)),IF(M104="Critical",6,IF(M104="Significant",5,IF(M104="Moderate",3,2))))</f>
        <v>5</v>
      </c>
    </row>
    <row r="105" spans="1:28" ht="191.25" x14ac:dyDescent="0.25">
      <c r="A105" s="219" t="s">
        <v>1457</v>
      </c>
      <c r="B105" s="219" t="s">
        <v>1059</v>
      </c>
      <c r="C105" s="249" t="s">
        <v>1060</v>
      </c>
      <c r="D105" s="219" t="s">
        <v>283</v>
      </c>
      <c r="E105" s="219" t="s">
        <v>1458</v>
      </c>
      <c r="F105" s="219" t="s">
        <v>1459</v>
      </c>
      <c r="G105" s="219" t="s">
        <v>1460</v>
      </c>
      <c r="H105" s="219" t="s">
        <v>1461</v>
      </c>
      <c r="I105" s="234"/>
      <c r="J105" s="250"/>
      <c r="K105" s="233" t="s">
        <v>1462</v>
      </c>
      <c r="L105" s="218"/>
      <c r="M105" s="265" t="s">
        <v>145</v>
      </c>
      <c r="N105" s="251" t="s">
        <v>211</v>
      </c>
      <c r="O105" s="251" t="s">
        <v>212</v>
      </c>
      <c r="P105" s="252"/>
      <c r="Q105" s="234" t="s">
        <v>1143</v>
      </c>
      <c r="R105" s="234" t="s">
        <v>1463</v>
      </c>
      <c r="S105" s="219" t="s">
        <v>470</v>
      </c>
      <c r="T105" s="219" t="s">
        <v>291</v>
      </c>
      <c r="U105" s="219" t="s">
        <v>1464</v>
      </c>
      <c r="V105" s="219" t="s">
        <v>1465</v>
      </c>
      <c r="W105" s="219" t="s">
        <v>1466</v>
      </c>
      <c r="X105" s="267"/>
      <c r="Y105" s="254"/>
      <c r="Z105" s="255"/>
      <c r="AA105" s="255"/>
      <c r="AB105" s="222">
        <f>IF(OR(J105="Fail",ISBLANK(J105)),INDEX('Issue Code Table'!C:C,MATCH(N:N,'Issue Code Table'!A:A,0)),IF(M105="Critical",6,IF(M105="Significant",5,IF(M105="Moderate",3,2))))</f>
        <v>6</v>
      </c>
    </row>
    <row r="106" spans="1:28" ht="178.5" x14ac:dyDescent="0.25">
      <c r="A106" s="224" t="s">
        <v>1467</v>
      </c>
      <c r="B106" s="224" t="s">
        <v>919</v>
      </c>
      <c r="C106" s="224" t="s">
        <v>920</v>
      </c>
      <c r="D106" s="224" t="s">
        <v>132</v>
      </c>
      <c r="E106" s="224" t="s">
        <v>1468</v>
      </c>
      <c r="F106" s="224" t="s">
        <v>1469</v>
      </c>
      <c r="G106" s="224" t="s">
        <v>1470</v>
      </c>
      <c r="H106" s="224" t="s">
        <v>1471</v>
      </c>
      <c r="I106" s="229"/>
      <c r="J106" s="250"/>
      <c r="K106" s="224" t="s">
        <v>1472</v>
      </c>
      <c r="L106" s="223"/>
      <c r="M106" s="260" t="s">
        <v>145</v>
      </c>
      <c r="N106" s="259" t="s">
        <v>404</v>
      </c>
      <c r="O106" s="259" t="s">
        <v>3962</v>
      </c>
      <c r="P106" s="261"/>
      <c r="Q106" s="229" t="s">
        <v>1294</v>
      </c>
      <c r="R106" s="229" t="s">
        <v>1473</v>
      </c>
      <c r="S106" s="224" t="s">
        <v>1474</v>
      </c>
      <c r="T106" s="224" t="s">
        <v>1297</v>
      </c>
      <c r="U106" s="224" t="s">
        <v>1475</v>
      </c>
      <c r="V106" s="224" t="s">
        <v>1476</v>
      </c>
      <c r="W106" s="224" t="s">
        <v>1477</v>
      </c>
      <c r="X106" s="266"/>
      <c r="Y106" s="263"/>
      <c r="Z106" s="264"/>
      <c r="AA106" s="264"/>
      <c r="AB106" s="227">
        <f>IF(OR(J106="Fail",ISBLANK(J106)),INDEX('Issue Code Table'!C:C,MATCH(N:N,'Issue Code Table'!A:A,0)),IF(M106="Critical",6,IF(M106="Significant",5,IF(M106="Moderate",3,2))))</f>
        <v>4</v>
      </c>
    </row>
    <row r="107" spans="1:28" ht="114.75" x14ac:dyDescent="0.25">
      <c r="A107" s="219" t="s">
        <v>1478</v>
      </c>
      <c r="B107" s="219" t="s">
        <v>919</v>
      </c>
      <c r="C107" s="219" t="s">
        <v>920</v>
      </c>
      <c r="D107" s="219" t="s">
        <v>132</v>
      </c>
      <c r="E107" s="219" t="s">
        <v>1479</v>
      </c>
      <c r="F107" s="219" t="s">
        <v>1480</v>
      </c>
      <c r="G107" s="219" t="s">
        <v>1481</v>
      </c>
      <c r="H107" s="219" t="s">
        <v>1482</v>
      </c>
      <c r="I107" s="234"/>
      <c r="J107" s="250"/>
      <c r="K107" s="219" t="s">
        <v>1483</v>
      </c>
      <c r="L107" s="218"/>
      <c r="M107" s="265" t="s">
        <v>145</v>
      </c>
      <c r="N107" s="251" t="s">
        <v>404</v>
      </c>
      <c r="O107" s="251" t="s">
        <v>3962</v>
      </c>
      <c r="P107" s="252"/>
      <c r="Q107" s="234" t="s">
        <v>1294</v>
      </c>
      <c r="R107" s="234" t="s">
        <v>1484</v>
      </c>
      <c r="S107" s="219" t="s">
        <v>1485</v>
      </c>
      <c r="T107" s="219" t="s">
        <v>1297</v>
      </c>
      <c r="U107" s="219" t="s">
        <v>1486</v>
      </c>
      <c r="V107" s="219" t="s">
        <v>1487</v>
      </c>
      <c r="W107" s="219" t="s">
        <v>1488</v>
      </c>
      <c r="X107" s="267"/>
      <c r="Y107" s="254"/>
      <c r="Z107" s="255"/>
      <c r="AA107" s="255"/>
      <c r="AB107" s="222">
        <f>IF(OR(J107="Fail",ISBLANK(J107)),INDEX('Issue Code Table'!C:C,MATCH(N:N,'Issue Code Table'!A:A,0)),IF(M107="Critical",6,IF(M107="Significant",5,IF(M107="Moderate",3,2))))</f>
        <v>4</v>
      </c>
    </row>
    <row r="108" spans="1:28" ht="102" x14ac:dyDescent="0.25">
      <c r="A108" s="224" t="s">
        <v>1489</v>
      </c>
      <c r="B108" s="224" t="s">
        <v>1019</v>
      </c>
      <c r="C108" s="256" t="s">
        <v>1020</v>
      </c>
      <c r="D108" s="224" t="s">
        <v>132</v>
      </c>
      <c r="E108" s="224" t="s">
        <v>1490</v>
      </c>
      <c r="F108" s="224" t="s">
        <v>1491</v>
      </c>
      <c r="G108" s="224" t="s">
        <v>1492</v>
      </c>
      <c r="H108" s="224" t="s">
        <v>1493</v>
      </c>
      <c r="I108" s="229"/>
      <c r="J108" s="250"/>
      <c r="K108" s="258" t="s">
        <v>1494</v>
      </c>
      <c r="L108" s="223"/>
      <c r="M108" s="260" t="s">
        <v>190</v>
      </c>
      <c r="N108" s="259" t="s">
        <v>1495</v>
      </c>
      <c r="O108" s="259" t="s">
        <v>3965</v>
      </c>
      <c r="P108" s="261"/>
      <c r="Q108" s="229" t="s">
        <v>1497</v>
      </c>
      <c r="R108" s="229" t="s">
        <v>1498</v>
      </c>
      <c r="S108" s="224" t="s">
        <v>1499</v>
      </c>
      <c r="T108" s="224" t="s">
        <v>1500</v>
      </c>
      <c r="U108" s="224" t="s">
        <v>1501</v>
      </c>
      <c r="V108" s="224" t="s">
        <v>1502</v>
      </c>
      <c r="W108" s="224" t="s">
        <v>1503</v>
      </c>
      <c r="X108" s="266"/>
      <c r="Y108" s="263"/>
      <c r="Z108" s="264"/>
      <c r="AA108" s="264"/>
      <c r="AB108" s="227">
        <f>IF(OR(J108="Fail",ISBLANK(J108)),INDEX('Issue Code Table'!C:C,MATCH(N:N,'Issue Code Table'!A:A,0)),IF(M108="Critical",6,IF(M108="Significant",5,IF(M108="Moderate",3,2))))</f>
        <v>4</v>
      </c>
    </row>
    <row r="109" spans="1:28" ht="293.25" x14ac:dyDescent="0.25">
      <c r="A109" s="219" t="s">
        <v>1504</v>
      </c>
      <c r="B109" s="219" t="s">
        <v>281</v>
      </c>
      <c r="C109" s="249" t="s">
        <v>282</v>
      </c>
      <c r="D109" s="219" t="s">
        <v>283</v>
      </c>
      <c r="E109" s="219" t="s">
        <v>1505</v>
      </c>
      <c r="F109" s="219" t="s">
        <v>1506</v>
      </c>
      <c r="G109" s="219" t="s">
        <v>1507</v>
      </c>
      <c r="H109" s="219" t="s">
        <v>1508</v>
      </c>
      <c r="I109" s="234"/>
      <c r="J109" s="250"/>
      <c r="K109" s="233" t="s">
        <v>1509</v>
      </c>
      <c r="L109" s="218"/>
      <c r="M109" s="265" t="s">
        <v>145</v>
      </c>
      <c r="N109" s="251" t="s">
        <v>286</v>
      </c>
      <c r="O109" s="251" t="s">
        <v>287</v>
      </c>
      <c r="P109" s="252"/>
      <c r="Q109" s="234" t="s">
        <v>390</v>
      </c>
      <c r="R109" s="234" t="s">
        <v>1510</v>
      </c>
      <c r="S109" s="219" t="s">
        <v>1511</v>
      </c>
      <c r="T109" s="219" t="s">
        <v>291</v>
      </c>
      <c r="U109" s="219" t="s">
        <v>1512</v>
      </c>
      <c r="V109" s="219" t="s">
        <v>1513</v>
      </c>
      <c r="W109" s="219" t="s">
        <v>1514</v>
      </c>
      <c r="X109" s="267"/>
      <c r="Y109" s="254"/>
      <c r="Z109" s="255"/>
      <c r="AA109" s="255"/>
      <c r="AB109" s="222">
        <f>IF(OR(J109="Fail",ISBLANK(J109)),INDEX('Issue Code Table'!C:C,MATCH(N:N,'Issue Code Table'!A:A,0)),IF(M109="Critical",6,IF(M109="Significant",5,IF(M109="Moderate",3,2))))</f>
        <v>5</v>
      </c>
    </row>
    <row r="110" spans="1:28" ht="242.25" x14ac:dyDescent="0.25">
      <c r="A110" s="224" t="s">
        <v>1515</v>
      </c>
      <c r="B110" s="224" t="s">
        <v>281</v>
      </c>
      <c r="C110" s="256" t="s">
        <v>282</v>
      </c>
      <c r="D110" s="224" t="s">
        <v>283</v>
      </c>
      <c r="E110" s="224" t="s">
        <v>1516</v>
      </c>
      <c r="F110" s="224" t="s">
        <v>1517</v>
      </c>
      <c r="G110" s="224" t="s">
        <v>1518</v>
      </c>
      <c r="H110" s="224" t="s">
        <v>1519</v>
      </c>
      <c r="I110" s="229"/>
      <c r="J110" s="250"/>
      <c r="K110" s="258" t="s">
        <v>1520</v>
      </c>
      <c r="L110" s="223" t="s">
        <v>3909</v>
      </c>
      <c r="M110" s="260" t="s">
        <v>145</v>
      </c>
      <c r="N110" s="259" t="s">
        <v>286</v>
      </c>
      <c r="O110" s="259" t="s">
        <v>287</v>
      </c>
      <c r="P110" s="261"/>
      <c r="Q110" s="229" t="s">
        <v>390</v>
      </c>
      <c r="R110" s="229" t="s">
        <v>1521</v>
      </c>
      <c r="S110" s="224" t="s">
        <v>1522</v>
      </c>
      <c r="T110" s="224" t="s">
        <v>291</v>
      </c>
      <c r="U110" s="224" t="s">
        <v>1523</v>
      </c>
      <c r="V110" s="224" t="s">
        <v>1524</v>
      </c>
      <c r="W110" s="224" t="s">
        <v>1525</v>
      </c>
      <c r="X110" s="266"/>
      <c r="Y110" s="263"/>
      <c r="Z110" s="264"/>
      <c r="AA110" s="264"/>
      <c r="AB110" s="227">
        <f>IF(OR(J110="Fail",ISBLANK(J110)),INDEX('Issue Code Table'!C:C,MATCH(N:N,'Issue Code Table'!A:A,0)),IF(M110="Critical",6,IF(M110="Significant",5,IF(M110="Moderate",3,2))))</f>
        <v>5</v>
      </c>
    </row>
    <row r="111" spans="1:28" ht="293.25" x14ac:dyDescent="0.25">
      <c r="A111" s="219" t="s">
        <v>1526</v>
      </c>
      <c r="B111" s="219" t="s">
        <v>281</v>
      </c>
      <c r="C111" s="249" t="s">
        <v>282</v>
      </c>
      <c r="D111" s="219" t="s">
        <v>283</v>
      </c>
      <c r="E111" s="219" t="s">
        <v>1527</v>
      </c>
      <c r="F111" s="219" t="s">
        <v>1528</v>
      </c>
      <c r="G111" s="219" t="s">
        <v>1529</v>
      </c>
      <c r="H111" s="219" t="s">
        <v>1530</v>
      </c>
      <c r="I111" s="234"/>
      <c r="J111" s="250"/>
      <c r="K111" s="233" t="s">
        <v>1531</v>
      </c>
      <c r="L111" s="218" t="s">
        <v>3909</v>
      </c>
      <c r="M111" s="265" t="s">
        <v>145</v>
      </c>
      <c r="N111" s="251" t="s">
        <v>286</v>
      </c>
      <c r="O111" s="251" t="s">
        <v>287</v>
      </c>
      <c r="P111" s="252"/>
      <c r="Q111" s="234" t="s">
        <v>390</v>
      </c>
      <c r="R111" s="234" t="s">
        <v>1532</v>
      </c>
      <c r="S111" s="219" t="s">
        <v>1533</v>
      </c>
      <c r="T111" s="219" t="s">
        <v>291</v>
      </c>
      <c r="U111" s="219" t="s">
        <v>1534</v>
      </c>
      <c r="V111" s="219" t="s">
        <v>1535</v>
      </c>
      <c r="W111" s="219" t="s">
        <v>1536</v>
      </c>
      <c r="X111" s="267"/>
      <c r="Y111" s="254"/>
      <c r="Z111" s="255"/>
      <c r="AA111" s="255"/>
      <c r="AB111" s="222">
        <f>IF(OR(J111="Fail",ISBLANK(J111)),INDEX('Issue Code Table'!C:C,MATCH(N:N,'Issue Code Table'!A:A,0)),IF(M111="Critical",6,IF(M111="Significant",5,IF(M111="Moderate",3,2))))</f>
        <v>5</v>
      </c>
    </row>
    <row r="112" spans="1:28" ht="267.75" x14ac:dyDescent="0.25">
      <c r="A112" s="224" t="s">
        <v>1537</v>
      </c>
      <c r="B112" s="224" t="s">
        <v>281</v>
      </c>
      <c r="C112" s="256" t="s">
        <v>282</v>
      </c>
      <c r="D112" s="224" t="s">
        <v>283</v>
      </c>
      <c r="E112" s="224" t="s">
        <v>1538</v>
      </c>
      <c r="F112" s="224" t="s">
        <v>1539</v>
      </c>
      <c r="G112" s="224" t="s">
        <v>1540</v>
      </c>
      <c r="H112" s="224" t="s">
        <v>1541</v>
      </c>
      <c r="I112" s="229"/>
      <c r="J112" s="250"/>
      <c r="K112" s="258" t="s">
        <v>1542</v>
      </c>
      <c r="L112" s="223" t="s">
        <v>3909</v>
      </c>
      <c r="M112" s="260" t="s">
        <v>145</v>
      </c>
      <c r="N112" s="259" t="s">
        <v>286</v>
      </c>
      <c r="O112" s="259" t="s">
        <v>287</v>
      </c>
      <c r="P112" s="261"/>
      <c r="Q112" s="229" t="s">
        <v>390</v>
      </c>
      <c r="R112" s="229" t="s">
        <v>1543</v>
      </c>
      <c r="S112" s="224" t="s">
        <v>1544</v>
      </c>
      <c r="T112" s="224" t="s">
        <v>291</v>
      </c>
      <c r="U112" s="224" t="s">
        <v>1545</v>
      </c>
      <c r="V112" s="224" t="s">
        <v>1546</v>
      </c>
      <c r="W112" s="224" t="s">
        <v>1547</v>
      </c>
      <c r="X112" s="266"/>
      <c r="Y112" s="263"/>
      <c r="Z112" s="264"/>
      <c r="AA112" s="264"/>
      <c r="AB112" s="227">
        <f>IF(OR(J112="Fail",ISBLANK(J112)),INDEX('Issue Code Table'!C:C,MATCH(N:N,'Issue Code Table'!A:A,0)),IF(M112="Critical",6,IF(M112="Significant",5,IF(M112="Moderate",3,2))))</f>
        <v>5</v>
      </c>
    </row>
    <row r="113" spans="1:28" ht="255" x14ac:dyDescent="0.25">
      <c r="A113" s="219" t="s">
        <v>1548</v>
      </c>
      <c r="B113" s="219" t="s">
        <v>281</v>
      </c>
      <c r="C113" s="249" t="s">
        <v>282</v>
      </c>
      <c r="D113" s="219" t="s">
        <v>283</v>
      </c>
      <c r="E113" s="219" t="s">
        <v>1549</v>
      </c>
      <c r="F113" s="219" t="s">
        <v>1550</v>
      </c>
      <c r="G113" s="219" t="s">
        <v>1551</v>
      </c>
      <c r="H113" s="219" t="s">
        <v>1552</v>
      </c>
      <c r="I113" s="234"/>
      <c r="J113" s="250"/>
      <c r="K113" s="233" t="s">
        <v>1553</v>
      </c>
      <c r="L113" s="218" t="s">
        <v>3909</v>
      </c>
      <c r="M113" s="265" t="s">
        <v>145</v>
      </c>
      <c r="N113" s="251" t="s">
        <v>286</v>
      </c>
      <c r="O113" s="251" t="s">
        <v>287</v>
      </c>
      <c r="P113" s="252"/>
      <c r="Q113" s="234" t="s">
        <v>390</v>
      </c>
      <c r="R113" s="234" t="s">
        <v>1554</v>
      </c>
      <c r="S113" s="219" t="s">
        <v>1555</v>
      </c>
      <c r="T113" s="219" t="s">
        <v>291</v>
      </c>
      <c r="U113" s="219" t="s">
        <v>1556</v>
      </c>
      <c r="V113" s="219" t="s">
        <v>1557</v>
      </c>
      <c r="W113" s="219" t="s">
        <v>1558</v>
      </c>
      <c r="X113" s="267"/>
      <c r="Y113" s="254"/>
      <c r="Z113" s="255"/>
      <c r="AA113" s="255"/>
      <c r="AB113" s="222">
        <f>IF(OR(J113="Fail",ISBLANK(J113)),INDEX('Issue Code Table'!C:C,MATCH(N:N,'Issue Code Table'!A:A,0)),IF(M113="Critical",6,IF(M113="Significant",5,IF(M113="Moderate",3,2))))</f>
        <v>5</v>
      </c>
    </row>
    <row r="114" spans="1:28" ht="267.75" x14ac:dyDescent="0.25">
      <c r="A114" s="224" t="s">
        <v>1559</v>
      </c>
      <c r="B114" s="224" t="s">
        <v>281</v>
      </c>
      <c r="C114" s="256" t="s">
        <v>282</v>
      </c>
      <c r="D114" s="224" t="s">
        <v>283</v>
      </c>
      <c r="E114" s="224" t="s">
        <v>1560</v>
      </c>
      <c r="F114" s="224" t="s">
        <v>1561</v>
      </c>
      <c r="G114" s="224" t="s">
        <v>1562</v>
      </c>
      <c r="H114" s="224" t="s">
        <v>1563</v>
      </c>
      <c r="I114" s="229"/>
      <c r="J114" s="250"/>
      <c r="K114" s="258" t="s">
        <v>1564</v>
      </c>
      <c r="L114" s="223" t="s">
        <v>3909</v>
      </c>
      <c r="M114" s="260" t="s">
        <v>145</v>
      </c>
      <c r="N114" s="259" t="s">
        <v>286</v>
      </c>
      <c r="O114" s="259" t="s">
        <v>287</v>
      </c>
      <c r="P114" s="261"/>
      <c r="Q114" s="229" t="s">
        <v>390</v>
      </c>
      <c r="R114" s="229" t="s">
        <v>1565</v>
      </c>
      <c r="S114" s="224" t="s">
        <v>1566</v>
      </c>
      <c r="T114" s="224" t="s">
        <v>291</v>
      </c>
      <c r="U114" s="224" t="s">
        <v>1567</v>
      </c>
      <c r="V114" s="224" t="s">
        <v>1568</v>
      </c>
      <c r="W114" s="224" t="s">
        <v>1569</v>
      </c>
      <c r="X114" s="266"/>
      <c r="Y114" s="263"/>
      <c r="Z114" s="264"/>
      <c r="AA114" s="264"/>
      <c r="AB114" s="227">
        <f>IF(OR(J114="Fail",ISBLANK(J114)),INDEX('Issue Code Table'!C:C,MATCH(N:N,'Issue Code Table'!A:A,0)),IF(M114="Critical",6,IF(M114="Significant",5,IF(M114="Moderate",3,2))))</f>
        <v>5</v>
      </c>
    </row>
    <row r="115" spans="1:28" ht="267.75" x14ac:dyDescent="0.25">
      <c r="A115" s="219" t="s">
        <v>1570</v>
      </c>
      <c r="B115" s="219" t="s">
        <v>281</v>
      </c>
      <c r="C115" s="249" t="s">
        <v>282</v>
      </c>
      <c r="D115" s="219" t="s">
        <v>132</v>
      </c>
      <c r="E115" s="219" t="s">
        <v>1571</v>
      </c>
      <c r="F115" s="219" t="s">
        <v>1572</v>
      </c>
      <c r="G115" s="219" t="s">
        <v>1573</v>
      </c>
      <c r="H115" s="219" t="s">
        <v>1574</v>
      </c>
      <c r="I115" s="234"/>
      <c r="J115" s="250"/>
      <c r="K115" s="219" t="s">
        <v>1575</v>
      </c>
      <c r="L115" s="218" t="s">
        <v>3909</v>
      </c>
      <c r="M115" s="265" t="s">
        <v>145</v>
      </c>
      <c r="N115" s="251" t="s">
        <v>286</v>
      </c>
      <c r="O115" s="251" t="s">
        <v>287</v>
      </c>
      <c r="P115" s="252"/>
      <c r="Q115" s="234" t="s">
        <v>390</v>
      </c>
      <c r="R115" s="234" t="s">
        <v>1576</v>
      </c>
      <c r="S115" s="219" t="s">
        <v>1577</v>
      </c>
      <c r="T115" s="219" t="s">
        <v>291</v>
      </c>
      <c r="U115" s="219" t="s">
        <v>1578</v>
      </c>
      <c r="V115" s="219" t="s">
        <v>1579</v>
      </c>
      <c r="W115" s="219" t="s">
        <v>1580</v>
      </c>
      <c r="X115" s="267"/>
      <c r="Y115" s="254"/>
      <c r="Z115" s="255"/>
      <c r="AA115" s="255"/>
      <c r="AB115" s="222">
        <f>IF(OR(J115="Fail",ISBLANK(J115)),INDEX('Issue Code Table'!C:C,MATCH(N:N,'Issue Code Table'!A:A,0)),IF(M115="Critical",6,IF(M115="Significant",5,IF(M115="Moderate",3,2))))</f>
        <v>5</v>
      </c>
    </row>
    <row r="116" spans="1:28" ht="255" x14ac:dyDescent="0.25">
      <c r="A116" s="224" t="s">
        <v>1581</v>
      </c>
      <c r="B116" s="224" t="s">
        <v>281</v>
      </c>
      <c r="C116" s="256" t="s">
        <v>282</v>
      </c>
      <c r="D116" s="224" t="s">
        <v>132</v>
      </c>
      <c r="E116" s="224" t="s">
        <v>1582</v>
      </c>
      <c r="F116" s="224" t="s">
        <v>1583</v>
      </c>
      <c r="G116" s="224" t="s">
        <v>1584</v>
      </c>
      <c r="H116" s="224" t="s">
        <v>1585</v>
      </c>
      <c r="I116" s="229"/>
      <c r="J116" s="250"/>
      <c r="K116" s="258" t="s">
        <v>1586</v>
      </c>
      <c r="L116" s="223" t="s">
        <v>3909</v>
      </c>
      <c r="M116" s="260" t="s">
        <v>145</v>
      </c>
      <c r="N116" s="259" t="s">
        <v>286</v>
      </c>
      <c r="O116" s="259" t="s">
        <v>287</v>
      </c>
      <c r="P116" s="261"/>
      <c r="Q116" s="229" t="s">
        <v>390</v>
      </c>
      <c r="R116" s="229" t="s">
        <v>1587</v>
      </c>
      <c r="S116" s="224" t="s">
        <v>1588</v>
      </c>
      <c r="T116" s="224" t="s">
        <v>291</v>
      </c>
      <c r="U116" s="224" t="s">
        <v>1589</v>
      </c>
      <c r="V116" s="224" t="s">
        <v>1590</v>
      </c>
      <c r="W116" s="224" t="s">
        <v>1591</v>
      </c>
      <c r="X116" s="266"/>
      <c r="Y116" s="263"/>
      <c r="Z116" s="264"/>
      <c r="AA116" s="264"/>
      <c r="AB116" s="227">
        <f>IF(OR(J116="Fail",ISBLANK(J116)),INDEX('Issue Code Table'!C:C,MATCH(N:N,'Issue Code Table'!A:A,0)),IF(M116="Critical",6,IF(M116="Significant",5,IF(M116="Moderate",3,2))))</f>
        <v>5</v>
      </c>
    </row>
    <row r="117" spans="1:28" ht="191.25" x14ac:dyDescent="0.25">
      <c r="A117" s="275" t="s">
        <v>1592</v>
      </c>
      <c r="B117" s="275" t="s">
        <v>281</v>
      </c>
      <c r="C117" s="276" t="s">
        <v>282</v>
      </c>
      <c r="D117" s="275" t="s">
        <v>132</v>
      </c>
      <c r="E117" s="275" t="s">
        <v>1593</v>
      </c>
      <c r="F117" s="275" t="s">
        <v>1594</v>
      </c>
      <c r="G117" s="275" t="s">
        <v>3931</v>
      </c>
      <c r="H117" s="275" t="s">
        <v>1595</v>
      </c>
      <c r="I117" s="277"/>
      <c r="J117" s="250"/>
      <c r="K117" s="278" t="s">
        <v>1596</v>
      </c>
      <c r="L117" s="322" t="s">
        <v>3909</v>
      </c>
      <c r="M117" s="279" t="s">
        <v>145</v>
      </c>
      <c r="N117" s="280" t="s">
        <v>286</v>
      </c>
      <c r="O117" s="280" t="s">
        <v>287</v>
      </c>
      <c r="P117" s="281"/>
      <c r="Q117" s="277" t="s">
        <v>390</v>
      </c>
      <c r="R117" s="277" t="s">
        <v>1597</v>
      </c>
      <c r="S117" s="275" t="s">
        <v>1598</v>
      </c>
      <c r="T117" s="275" t="s">
        <v>291</v>
      </c>
      <c r="U117" s="275" t="s">
        <v>1599</v>
      </c>
      <c r="V117" s="275" t="s">
        <v>1600</v>
      </c>
      <c r="W117" s="275" t="s">
        <v>1601</v>
      </c>
      <c r="X117" s="282"/>
      <c r="Y117" s="283"/>
      <c r="Z117" s="240"/>
      <c r="AA117" s="240"/>
      <c r="AB117" s="284">
        <f>IF(OR(J117="Fail",ISBLANK(J117)),INDEX('Issue Code Table'!C:C,MATCH(N:N,'Issue Code Table'!A:A,0)),IF(M117="Critical",6,IF(M117="Significant",5,IF(M117="Moderate",3,2))))</f>
        <v>5</v>
      </c>
    </row>
    <row r="118" spans="1:28" x14ac:dyDescent="0.25">
      <c r="A118" s="48"/>
      <c r="B118" s="48"/>
      <c r="C118" s="48"/>
      <c r="D118" s="48"/>
      <c r="E118" s="48"/>
      <c r="F118" s="48"/>
      <c r="G118" s="48"/>
      <c r="H118" s="48"/>
      <c r="I118" s="48"/>
      <c r="J118" s="48"/>
      <c r="K118" s="48"/>
      <c r="L118" s="323"/>
      <c r="M118" s="48"/>
      <c r="N118" s="48"/>
      <c r="O118" s="48"/>
      <c r="P118" s="48"/>
      <c r="Q118" s="48"/>
      <c r="R118" s="48"/>
      <c r="S118" s="48"/>
      <c r="T118" s="48"/>
      <c r="U118" s="48"/>
      <c r="V118" s="104"/>
      <c r="W118" s="48"/>
      <c r="X118" s="48"/>
      <c r="Y118" s="48"/>
      <c r="Z118" s="48"/>
      <c r="AA118" s="48"/>
      <c r="AB118" s="48"/>
    </row>
    <row r="119" spans="1:28" hidden="1" x14ac:dyDescent="0.25">
      <c r="H119" s="24" t="s">
        <v>59</v>
      </c>
    </row>
    <row r="120" spans="1:28" hidden="1" x14ac:dyDescent="0.25">
      <c r="H120" s="24" t="s">
        <v>60</v>
      </c>
    </row>
    <row r="121" spans="1:28" hidden="1" x14ac:dyDescent="0.25">
      <c r="H121" s="24" t="s">
        <v>48</v>
      </c>
    </row>
    <row r="122" spans="1:28" hidden="1" x14ac:dyDescent="0.25">
      <c r="H122" s="24" t="s">
        <v>265</v>
      </c>
    </row>
    <row r="124" spans="1:28" hidden="1" x14ac:dyDescent="0.25">
      <c r="H124" s="24" t="s">
        <v>266</v>
      </c>
    </row>
    <row r="125" spans="1:28" hidden="1" x14ac:dyDescent="0.25">
      <c r="H125" s="24" t="s">
        <v>136</v>
      </c>
    </row>
    <row r="126" spans="1:28" hidden="1" x14ac:dyDescent="0.25">
      <c r="H126" s="24" t="s">
        <v>145</v>
      </c>
    </row>
    <row r="127" spans="1:28" hidden="1" x14ac:dyDescent="0.25">
      <c r="H127" s="24" t="s">
        <v>190</v>
      </c>
    </row>
    <row r="128" spans="1:28" hidden="1" x14ac:dyDescent="0.25">
      <c r="H128" s="24" t="s">
        <v>267</v>
      </c>
    </row>
  </sheetData>
  <protectedRanges>
    <protectedRange password="E1A2" sqref="N2:O2 AB2 Z24:Z29 Y2:Z2 V2" name="Range1"/>
    <protectedRange password="E1A2" sqref="Z14" name="Range1_2"/>
    <protectedRange password="E1A2" sqref="Z17" name="Range1_3"/>
    <protectedRange password="E1A2" sqref="Z18" name="Range1_4"/>
    <protectedRange password="E1A2" sqref="Z84:Z85 Z75:Z77 Z55:Z69 Z53 Z32 Z34:Z36 Z39:Z45" name="Range1_6"/>
    <protectedRange password="E1A2" sqref="O118:O149" name="Range1_1_3"/>
    <protectedRange password="E1A2" sqref="L3:L117" name="Range1_1_8_1"/>
    <protectedRange password="E1A2" sqref="O49" name="Range1_1_3_51"/>
    <protectedRange password="E1A2" sqref="O46:O48" name="Range1_1_3_53"/>
    <protectedRange password="E1A2" sqref="N118:N148" name="Range1_12_4_1"/>
    <protectedRange password="E1A2" sqref="N149" name="Range1_12_4_2"/>
    <protectedRange password="E1A2" sqref="O56:O57" name="Range1_1_3_56_2"/>
    <protectedRange password="E1A2" sqref="O27 O52:O55 O63 O67" name="Range1_1_3_57"/>
    <protectedRange password="E1A2" sqref="O59" name="Range1_1_3_61"/>
    <protectedRange password="E1A2" sqref="O44" name="Range1_1_3_55_2"/>
    <protectedRange password="E1A2" sqref="O45" name="Range1_1_3_55_3"/>
  </protectedRanges>
  <autoFilter ref="A2:AB117" xr:uid="{DA39B056-B602-4A72-B721-9D34555EEF0E}"/>
  <mergeCells count="1">
    <mergeCell ref="A1:J1"/>
  </mergeCells>
  <phoneticPr fontId="21" type="noConversion"/>
  <conditionalFormatting sqref="A1:A1048576">
    <cfRule type="duplicateValues" dxfId="32" priority="3"/>
  </conditionalFormatting>
  <conditionalFormatting sqref="J3:J117">
    <cfRule type="cellIs" dxfId="31" priority="1" stopIfTrue="1" operator="equal">
      <formula>"Fail"</formula>
    </cfRule>
    <cfRule type="cellIs" dxfId="30" priority="2" stopIfTrue="1" operator="equal">
      <formula>"Pass"</formula>
    </cfRule>
    <cfRule type="cellIs" dxfId="29" priority="82" stopIfTrue="1" operator="equal">
      <formula>"Info"</formula>
    </cfRule>
    <cfRule type="expression" dxfId="28" priority="83">
      <formula>ODD(ROW())=ROW()</formula>
    </cfRule>
    <cfRule type="expression" dxfId="27" priority="84">
      <formula>EVEN(ROW())=ROW()</formula>
    </cfRule>
  </conditionalFormatting>
  <conditionalFormatting sqref="L3:L117">
    <cfRule type="expression" dxfId="26" priority="86" stopIfTrue="1">
      <formula>ISERROR(AA3)</formula>
    </cfRule>
  </conditionalFormatting>
  <conditionalFormatting sqref="N3:N117">
    <cfRule type="expression" dxfId="25" priority="81" stopIfTrue="1">
      <formula>ISERROR(AB3)</formula>
    </cfRule>
  </conditionalFormatting>
  <conditionalFormatting sqref="O3:O117">
    <cfRule type="expression" dxfId="24" priority="66" stopIfTrue="1">
      <formula>ISERROR(AD3)</formula>
    </cfRule>
  </conditionalFormatting>
  <dataValidations count="2">
    <dataValidation type="list" allowBlank="1" showInputMessage="1" showErrorMessage="1" sqref="J3:J117" xr:uid="{63DD3276-CB21-4905-8B4E-E46B28F370BE}">
      <formula1>$H$119:$H$122</formula1>
    </dataValidation>
    <dataValidation type="list" allowBlank="1" showInputMessage="1" showErrorMessage="1" sqref="M3:M117" xr:uid="{E1B9174C-DB73-4FCC-A235-9B86BD0BB7CE}">
      <formula1>$H$125:$H$128</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DD2D9-BEE8-4609-8CB1-7281F1610DDD}">
  <dimension ref="A1:AB99"/>
  <sheetViews>
    <sheetView showGridLines="0" zoomScale="85" zoomScaleNormal="85" workbookViewId="0">
      <pane xSplit="1" ySplit="2" topLeftCell="B3" activePane="bottomRight" state="frozen"/>
      <selection pane="topRight" activeCell="B1" sqref="B1"/>
      <selection pane="bottomLeft" activeCell="A3" sqref="A3"/>
      <selection pane="bottomRight" activeCell="A2" sqref="A2"/>
    </sheetView>
  </sheetViews>
  <sheetFormatPr defaultColWidth="0" defaultRowHeight="211.5" customHeight="1" x14ac:dyDescent="0.25"/>
  <cols>
    <col min="1" max="2" width="11.42578125" style="76" customWidth="1"/>
    <col min="3" max="3" width="23.7109375" style="102" customWidth="1"/>
    <col min="4" max="4" width="16.7109375" style="76" customWidth="1"/>
    <col min="5" max="5" width="39.42578125" style="76" customWidth="1"/>
    <col min="6" max="6" width="58.42578125" style="76" customWidth="1"/>
    <col min="7" max="7" width="48.28515625" style="76" customWidth="1"/>
    <col min="8" max="8" width="38.28515625" style="76" customWidth="1"/>
    <col min="9" max="10" width="23" style="76" customWidth="1"/>
    <col min="11" max="11" width="30.7109375" style="76" hidden="1" customWidth="1"/>
    <col min="12" max="12" width="42.28515625" style="211" customWidth="1"/>
    <col min="13" max="13" width="13.42578125" style="47" customWidth="1"/>
    <col min="14" max="14" width="24.42578125" style="47" customWidth="1"/>
    <col min="15" max="15" width="40" style="78" customWidth="1"/>
    <col min="16" max="16" width="10.42578125" style="76" customWidth="1"/>
    <col min="17" max="17" width="30" style="76" customWidth="1"/>
    <col min="18" max="18" width="23.7109375" style="76" customWidth="1"/>
    <col min="19" max="20" width="43.7109375" style="76" customWidth="1"/>
    <col min="21" max="21" width="64.42578125" style="76" customWidth="1"/>
    <col min="22" max="22" width="52.7109375" style="99" hidden="1" customWidth="1"/>
    <col min="23" max="23" width="48.42578125" style="97" hidden="1" customWidth="1"/>
    <col min="24" max="24" width="4.28515625" style="95" hidden="1" customWidth="1"/>
    <col min="25" max="25" width="4.28515625" style="96" hidden="1" customWidth="1"/>
    <col min="26" max="26" width="4.28515625" hidden="1" customWidth="1"/>
    <col min="27" max="27" width="4.7109375" hidden="1" customWidth="1"/>
    <col min="28" max="28" width="30" style="1" hidden="1" customWidth="1"/>
    <col min="29" max="16384" width="9.28515625" style="76" hidden="1"/>
  </cols>
  <sheetData>
    <row r="1" spans="1:28" s="1" customFormat="1" ht="15" x14ac:dyDescent="0.25">
      <c r="A1" s="362" t="s">
        <v>58</v>
      </c>
      <c r="B1" s="363"/>
      <c r="C1" s="363"/>
      <c r="D1" s="363"/>
      <c r="E1" s="363"/>
      <c r="F1" s="363"/>
      <c r="G1" s="109"/>
      <c r="H1" s="109"/>
      <c r="I1" s="109"/>
      <c r="J1" s="109"/>
      <c r="K1" s="200"/>
      <c r="L1" s="63"/>
      <c r="M1" s="63"/>
      <c r="N1" s="63"/>
      <c r="O1" s="77"/>
      <c r="P1" s="63"/>
      <c r="Q1" s="63"/>
      <c r="R1" s="63"/>
      <c r="S1" s="63"/>
      <c r="T1" s="63"/>
      <c r="U1" s="63"/>
      <c r="V1" s="103"/>
      <c r="W1" s="98"/>
      <c r="X1" s="63"/>
      <c r="Y1" s="63"/>
      <c r="Z1" s="63"/>
      <c r="AA1" s="63"/>
      <c r="AB1" s="109"/>
    </row>
    <row r="2" spans="1:28" s="285" customFormat="1" ht="36.75" customHeight="1" x14ac:dyDescent="0.25">
      <c r="A2" s="286" t="s">
        <v>116</v>
      </c>
      <c r="B2" s="286" t="s">
        <v>117</v>
      </c>
      <c r="C2" s="287" t="s">
        <v>118</v>
      </c>
      <c r="D2" s="286" t="s">
        <v>119</v>
      </c>
      <c r="E2" s="286" t="s">
        <v>268</v>
      </c>
      <c r="F2" s="286" t="s">
        <v>120</v>
      </c>
      <c r="G2" s="286" t="s">
        <v>121</v>
      </c>
      <c r="H2" s="286" t="s">
        <v>122</v>
      </c>
      <c r="I2" s="286" t="s">
        <v>123</v>
      </c>
      <c r="J2" s="286" t="s">
        <v>124</v>
      </c>
      <c r="K2" s="318" t="s">
        <v>269</v>
      </c>
      <c r="L2" s="288" t="s">
        <v>125</v>
      </c>
      <c r="M2" s="288" t="s">
        <v>270</v>
      </c>
      <c r="N2" s="288" t="s">
        <v>271</v>
      </c>
      <c r="O2" s="288" t="s">
        <v>272</v>
      </c>
      <c r="P2" s="289"/>
      <c r="Q2" s="286" t="s">
        <v>273</v>
      </c>
      <c r="R2" s="286" t="s">
        <v>274</v>
      </c>
      <c r="S2" s="286" t="s">
        <v>275</v>
      </c>
      <c r="T2" s="286" t="s">
        <v>276</v>
      </c>
      <c r="U2" s="286" t="s">
        <v>277</v>
      </c>
      <c r="V2" s="316" t="s">
        <v>278</v>
      </c>
      <c r="W2" s="317" t="s">
        <v>279</v>
      </c>
      <c r="X2" s="290"/>
      <c r="Y2" s="291"/>
      <c r="Z2" s="292"/>
      <c r="AA2" s="292"/>
      <c r="AB2" s="293" t="s">
        <v>128</v>
      </c>
    </row>
    <row r="3" spans="1:28" ht="211.5" customHeight="1" x14ac:dyDescent="0.25">
      <c r="A3" s="219" t="s">
        <v>1602</v>
      </c>
      <c r="B3" s="219" t="s">
        <v>1603</v>
      </c>
      <c r="C3" s="249" t="s">
        <v>1604</v>
      </c>
      <c r="D3" s="219" t="s">
        <v>132</v>
      </c>
      <c r="E3" s="219" t="s">
        <v>1605</v>
      </c>
      <c r="F3" s="219" t="s">
        <v>1606</v>
      </c>
      <c r="G3" s="219" t="s">
        <v>1607</v>
      </c>
      <c r="H3" s="219" t="s">
        <v>1608</v>
      </c>
      <c r="I3" s="234"/>
      <c r="J3" s="257"/>
      <c r="K3" s="219" t="s">
        <v>1609</v>
      </c>
      <c r="L3" s="218"/>
      <c r="M3" s="219" t="s">
        <v>145</v>
      </c>
      <c r="N3" s="251" t="s">
        <v>420</v>
      </c>
      <c r="O3" s="251" t="s">
        <v>421</v>
      </c>
      <c r="P3" s="252"/>
      <c r="Q3" s="234" t="s">
        <v>1223</v>
      </c>
      <c r="R3" s="234" t="s">
        <v>1236</v>
      </c>
      <c r="S3" s="219" t="s">
        <v>1610</v>
      </c>
      <c r="T3" s="219" t="s">
        <v>1611</v>
      </c>
      <c r="U3" s="219" t="s">
        <v>1612</v>
      </c>
      <c r="V3" s="219" t="s">
        <v>1613</v>
      </c>
      <c r="W3" s="219" t="s">
        <v>1614</v>
      </c>
      <c r="X3" s="253"/>
      <c r="Y3" s="254"/>
      <c r="Z3" s="255"/>
      <c r="AA3" s="255"/>
      <c r="AB3" s="222">
        <f>IF(OR(J3="Fail",ISBLANK(J3)),INDEX('Issue Code Table'!C:C,MATCH(N:N,'Issue Code Table'!A:A,0)),IF(M3="Critical",6,IF(M3="Significant",5,IF(M3="Moderate",3,2))))</f>
        <v>5</v>
      </c>
    </row>
    <row r="4" spans="1:28" ht="211.5" customHeight="1" x14ac:dyDescent="0.25">
      <c r="A4" s="224" t="s">
        <v>1615</v>
      </c>
      <c r="B4" s="224" t="s">
        <v>1019</v>
      </c>
      <c r="C4" s="256" t="s">
        <v>1020</v>
      </c>
      <c r="D4" s="224" t="s">
        <v>132</v>
      </c>
      <c r="E4" s="224" t="s">
        <v>1616</v>
      </c>
      <c r="F4" s="224" t="s">
        <v>1617</v>
      </c>
      <c r="G4" s="224" t="s">
        <v>1618</v>
      </c>
      <c r="H4" s="224" t="s">
        <v>1619</v>
      </c>
      <c r="I4" s="229"/>
      <c r="J4" s="257"/>
      <c r="K4" s="224" t="s">
        <v>1620</v>
      </c>
      <c r="L4" s="223"/>
      <c r="M4" s="260" t="s">
        <v>190</v>
      </c>
      <c r="N4" s="259" t="s">
        <v>1621</v>
      </c>
      <c r="O4" s="259" t="s">
        <v>1622</v>
      </c>
      <c r="P4" s="261"/>
      <c r="Q4" s="229" t="s">
        <v>1223</v>
      </c>
      <c r="R4" s="229" t="s">
        <v>1248</v>
      </c>
      <c r="S4" s="224" t="s">
        <v>1623</v>
      </c>
      <c r="T4" s="224"/>
      <c r="U4" s="224" t="s">
        <v>1624</v>
      </c>
      <c r="V4" s="224" t="s">
        <v>1625</v>
      </c>
      <c r="W4" s="224" t="s">
        <v>1626</v>
      </c>
      <c r="X4" s="262"/>
      <c r="Y4" s="263"/>
      <c r="Z4" s="264"/>
      <c r="AA4" s="264"/>
      <c r="AB4" s="227">
        <f>IF(OR(J4="Fail",ISBLANK(J4)),INDEX('Issue Code Table'!C:C,MATCH(N:N,'Issue Code Table'!A:A,0)),IF(M4="Critical",6,IF(M4="Significant",5,IF(M4="Moderate",3,2))))</f>
        <v>4</v>
      </c>
    </row>
    <row r="5" spans="1:28" ht="211.5" customHeight="1" x14ac:dyDescent="0.25">
      <c r="A5" s="219" t="s">
        <v>1627</v>
      </c>
      <c r="B5" s="219" t="s">
        <v>690</v>
      </c>
      <c r="C5" s="249" t="s">
        <v>691</v>
      </c>
      <c r="D5" s="219" t="s">
        <v>132</v>
      </c>
      <c r="E5" s="219" t="s">
        <v>1628</v>
      </c>
      <c r="F5" s="219" t="s">
        <v>1629</v>
      </c>
      <c r="G5" s="219" t="s">
        <v>1630</v>
      </c>
      <c r="H5" s="219" t="s">
        <v>1631</v>
      </c>
      <c r="I5" s="234"/>
      <c r="J5" s="257"/>
      <c r="K5" s="219" t="s">
        <v>1632</v>
      </c>
      <c r="L5" s="218"/>
      <c r="M5" s="294" t="s">
        <v>145</v>
      </c>
      <c r="N5" s="251" t="s">
        <v>286</v>
      </c>
      <c r="O5" s="251" t="s">
        <v>287</v>
      </c>
      <c r="P5" s="252"/>
      <c r="Q5" s="234" t="s">
        <v>1223</v>
      </c>
      <c r="R5" s="234" t="s">
        <v>1259</v>
      </c>
      <c r="S5" s="219" t="s">
        <v>1633</v>
      </c>
      <c r="T5" s="219" t="s">
        <v>1634</v>
      </c>
      <c r="U5" s="219" t="s">
        <v>1635</v>
      </c>
      <c r="V5" s="219" t="s">
        <v>1636</v>
      </c>
      <c r="W5" s="219" t="s">
        <v>1637</v>
      </c>
      <c r="X5" s="253"/>
      <c r="Y5" s="254"/>
      <c r="Z5" s="255"/>
      <c r="AA5" s="255"/>
      <c r="AB5" s="222">
        <f>IF(OR(J5="Fail",ISBLANK(J5)),INDEX('Issue Code Table'!C:C,MATCH(N:N,'Issue Code Table'!A:A,0)),IF(M5="Critical",6,IF(M5="Significant",5,IF(M5="Moderate",3,2))))</f>
        <v>5</v>
      </c>
    </row>
    <row r="6" spans="1:28" ht="211.5" customHeight="1" x14ac:dyDescent="0.25">
      <c r="A6" s="224" t="s">
        <v>1638</v>
      </c>
      <c r="B6" s="224" t="s">
        <v>281</v>
      </c>
      <c r="C6" s="256" t="s">
        <v>282</v>
      </c>
      <c r="D6" s="224" t="s">
        <v>132</v>
      </c>
      <c r="E6" s="224" t="s">
        <v>1639</v>
      </c>
      <c r="F6" s="224" t="s">
        <v>1640</v>
      </c>
      <c r="G6" s="224" t="s">
        <v>1641</v>
      </c>
      <c r="H6" s="224" t="s">
        <v>1642</v>
      </c>
      <c r="I6" s="229"/>
      <c r="J6" s="257"/>
      <c r="K6" s="224" t="s">
        <v>1643</v>
      </c>
      <c r="L6" s="224"/>
      <c r="M6" s="295" t="s">
        <v>145</v>
      </c>
      <c r="N6" s="259" t="s">
        <v>286</v>
      </c>
      <c r="O6" s="259" t="s">
        <v>287</v>
      </c>
      <c r="P6" s="261"/>
      <c r="Q6" s="229" t="s">
        <v>1644</v>
      </c>
      <c r="R6" s="229" t="s">
        <v>1294</v>
      </c>
      <c r="S6" s="224" t="s">
        <v>1645</v>
      </c>
      <c r="T6" s="224"/>
      <c r="U6" s="224" t="s">
        <v>1646</v>
      </c>
      <c r="V6" s="224" t="s">
        <v>1647</v>
      </c>
      <c r="W6" s="224" t="s">
        <v>1648</v>
      </c>
      <c r="X6" s="266"/>
      <c r="Y6" s="263"/>
      <c r="Z6" s="264"/>
      <c r="AA6" s="264"/>
      <c r="AB6" s="227">
        <f>IF(OR(J6="Fail",ISBLANK(J6)),INDEX('Issue Code Table'!C:C,MATCH(N:N,'Issue Code Table'!A:A,0)),IF(M6="Critical",6,IF(M6="Significant",5,IF(M6="Moderate",3,2))))</f>
        <v>5</v>
      </c>
    </row>
    <row r="7" spans="1:28" ht="211.5" customHeight="1" x14ac:dyDescent="0.25">
      <c r="A7" s="219" t="s">
        <v>1649</v>
      </c>
      <c r="B7" s="219" t="s">
        <v>1650</v>
      </c>
      <c r="C7" s="249" t="s">
        <v>1651</v>
      </c>
      <c r="D7" s="219" t="s">
        <v>132</v>
      </c>
      <c r="E7" s="219" t="s">
        <v>1652</v>
      </c>
      <c r="F7" s="219" t="s">
        <v>1653</v>
      </c>
      <c r="G7" s="219" t="s">
        <v>1654</v>
      </c>
      <c r="H7" s="219" t="s">
        <v>1655</v>
      </c>
      <c r="I7" s="234"/>
      <c r="J7" s="257"/>
      <c r="K7" s="219" t="s">
        <v>1656</v>
      </c>
      <c r="L7" s="219"/>
      <c r="M7" s="294" t="s">
        <v>190</v>
      </c>
      <c r="N7" s="251" t="s">
        <v>1203</v>
      </c>
      <c r="O7" s="251" t="s">
        <v>1204</v>
      </c>
      <c r="P7" s="252"/>
      <c r="Q7" s="234" t="s">
        <v>1223</v>
      </c>
      <c r="R7" s="234" t="s">
        <v>1283</v>
      </c>
      <c r="S7" s="219" t="s">
        <v>1657</v>
      </c>
      <c r="T7" s="219" t="s">
        <v>1658</v>
      </c>
      <c r="U7" s="219" t="s">
        <v>1659</v>
      </c>
      <c r="V7" s="219" t="s">
        <v>1660</v>
      </c>
      <c r="W7" s="219" t="s">
        <v>1661</v>
      </c>
      <c r="X7" s="267"/>
      <c r="Y7" s="254"/>
      <c r="Z7" s="255"/>
      <c r="AA7" s="255"/>
      <c r="AB7" s="222">
        <f>IF(OR(J7="Fail",ISBLANK(J7)),INDEX('Issue Code Table'!C:C,MATCH(N:N,'Issue Code Table'!A:A,0)),IF(M7="Critical",6,IF(M7="Significant",5,IF(M7="Moderate",3,2))))</f>
        <v>4</v>
      </c>
    </row>
    <row r="8" spans="1:28" ht="211.5" customHeight="1" x14ac:dyDescent="0.25">
      <c r="A8" s="224" t="s">
        <v>1662</v>
      </c>
      <c r="B8" s="224" t="s">
        <v>1059</v>
      </c>
      <c r="C8" s="256" t="s">
        <v>1060</v>
      </c>
      <c r="D8" s="224" t="s">
        <v>132</v>
      </c>
      <c r="E8" s="224" t="s">
        <v>3969</v>
      </c>
      <c r="F8" s="224" t="s">
        <v>3970</v>
      </c>
      <c r="G8" s="224" t="s">
        <v>1665</v>
      </c>
      <c r="H8" s="224" t="s">
        <v>1666</v>
      </c>
      <c r="I8" s="229"/>
      <c r="J8" s="257"/>
      <c r="K8" s="224" t="s">
        <v>1667</v>
      </c>
      <c r="L8" s="224"/>
      <c r="M8" s="295" t="s">
        <v>145</v>
      </c>
      <c r="N8" s="259" t="s">
        <v>211</v>
      </c>
      <c r="O8" s="259" t="s">
        <v>212</v>
      </c>
      <c r="P8" s="261"/>
      <c r="Q8" s="229" t="s">
        <v>1223</v>
      </c>
      <c r="R8" s="229" t="s">
        <v>1668</v>
      </c>
      <c r="S8" s="224" t="s">
        <v>1669</v>
      </c>
      <c r="T8" s="224" t="s">
        <v>1670</v>
      </c>
      <c r="U8" s="224" t="s">
        <v>1671</v>
      </c>
      <c r="V8" s="224" t="s">
        <v>1672</v>
      </c>
      <c r="W8" s="224" t="s">
        <v>1673</v>
      </c>
      <c r="X8" s="266"/>
      <c r="Y8" s="263"/>
      <c r="Z8" s="264"/>
      <c r="AA8" s="264"/>
      <c r="AB8" s="227">
        <f>IF(OR(J8="Fail",ISBLANK(J8)),INDEX('Issue Code Table'!C:C,MATCH(N:N,'Issue Code Table'!A:A,0)),IF(M8="Critical",6,IF(M8="Significant",5,IF(M8="Moderate",3,2))))</f>
        <v>6</v>
      </c>
    </row>
    <row r="9" spans="1:28" ht="211.5" customHeight="1" x14ac:dyDescent="0.25">
      <c r="A9" s="219" t="s">
        <v>1674</v>
      </c>
      <c r="B9" s="219" t="s">
        <v>1675</v>
      </c>
      <c r="C9" s="249" t="s">
        <v>1676</v>
      </c>
      <c r="D9" s="219" t="s">
        <v>132</v>
      </c>
      <c r="E9" s="219" t="s">
        <v>1677</v>
      </c>
      <c r="F9" s="219" t="s">
        <v>1678</v>
      </c>
      <c r="G9" s="219" t="s">
        <v>1679</v>
      </c>
      <c r="H9" s="219" t="s">
        <v>1680</v>
      </c>
      <c r="I9" s="234"/>
      <c r="J9" s="257"/>
      <c r="K9" s="219" t="s">
        <v>1681</v>
      </c>
      <c r="L9" s="219"/>
      <c r="M9" s="265" t="s">
        <v>145</v>
      </c>
      <c r="N9" s="251" t="s">
        <v>420</v>
      </c>
      <c r="O9" s="251" t="s">
        <v>421</v>
      </c>
      <c r="P9" s="252"/>
      <c r="Q9" s="234" t="s">
        <v>1223</v>
      </c>
      <c r="R9" s="234" t="s">
        <v>1683</v>
      </c>
      <c r="S9" s="219" t="s">
        <v>1684</v>
      </c>
      <c r="T9" s="219" t="s">
        <v>1685</v>
      </c>
      <c r="U9" s="219" t="s">
        <v>1686</v>
      </c>
      <c r="V9" s="219" t="s">
        <v>1687</v>
      </c>
      <c r="W9" s="219" t="s">
        <v>1688</v>
      </c>
      <c r="X9" s="267"/>
      <c r="Y9" s="254"/>
      <c r="Z9" s="255"/>
      <c r="AA9" s="255"/>
      <c r="AB9" s="222">
        <f>IF(OR(J9="Fail",ISBLANK(J9)),INDEX('Issue Code Table'!C:C,MATCH(N:N,'Issue Code Table'!A:A,0)),IF(M9="Critical",6,IF(M9="Significant",5,IF(M9="Moderate",3,2))))</f>
        <v>5</v>
      </c>
    </row>
    <row r="10" spans="1:28" ht="211.5" customHeight="1" x14ac:dyDescent="0.25">
      <c r="A10" s="224" t="s">
        <v>1689</v>
      </c>
      <c r="B10" s="224" t="s">
        <v>281</v>
      </c>
      <c r="C10" s="256" t="s">
        <v>282</v>
      </c>
      <c r="D10" s="224" t="s">
        <v>132</v>
      </c>
      <c r="E10" s="224" t="s">
        <v>1690</v>
      </c>
      <c r="F10" s="224" t="s">
        <v>1691</v>
      </c>
      <c r="G10" s="224" t="s">
        <v>1692</v>
      </c>
      <c r="H10" s="224" t="s">
        <v>1693</v>
      </c>
      <c r="I10" s="229"/>
      <c r="J10" s="257"/>
      <c r="K10" s="224" t="s">
        <v>1694</v>
      </c>
      <c r="L10" s="224"/>
      <c r="M10" s="260" t="s">
        <v>145</v>
      </c>
      <c r="N10" s="259" t="s">
        <v>286</v>
      </c>
      <c r="O10" s="259" t="s">
        <v>287</v>
      </c>
      <c r="P10" s="261"/>
      <c r="Q10" s="229" t="s">
        <v>1644</v>
      </c>
      <c r="R10" s="229" t="s">
        <v>1695</v>
      </c>
      <c r="S10" s="224" t="s">
        <v>1696</v>
      </c>
      <c r="T10" s="224"/>
      <c r="U10" s="224" t="s">
        <v>1697</v>
      </c>
      <c r="V10" s="224" t="s">
        <v>1698</v>
      </c>
      <c r="W10" s="224" t="s">
        <v>1699</v>
      </c>
      <c r="X10" s="266"/>
      <c r="Y10" s="263"/>
      <c r="Z10" s="264"/>
      <c r="AA10" s="264"/>
      <c r="AB10" s="227">
        <f>IF(OR(J10="Fail",ISBLANK(J10)),INDEX('Issue Code Table'!C:C,MATCH(N:N,'Issue Code Table'!A:A,0)),IF(M10="Critical",6,IF(M10="Significant",5,IF(M10="Moderate",3,2))))</f>
        <v>5</v>
      </c>
    </row>
    <row r="11" spans="1:28" ht="211.5" customHeight="1" x14ac:dyDescent="0.25">
      <c r="A11" s="219" t="s">
        <v>1700</v>
      </c>
      <c r="B11" s="219" t="s">
        <v>1650</v>
      </c>
      <c r="C11" s="249" t="s">
        <v>1651</v>
      </c>
      <c r="D11" s="219" t="s">
        <v>132</v>
      </c>
      <c r="E11" s="219" t="s">
        <v>1701</v>
      </c>
      <c r="F11" s="219" t="s">
        <v>1702</v>
      </c>
      <c r="G11" s="219" t="s">
        <v>1703</v>
      </c>
      <c r="H11" s="219" t="s">
        <v>1704</v>
      </c>
      <c r="I11" s="234"/>
      <c r="J11" s="257"/>
      <c r="K11" s="219" t="s">
        <v>1705</v>
      </c>
      <c r="L11" s="219"/>
      <c r="M11" s="265" t="s">
        <v>190</v>
      </c>
      <c r="N11" s="251" t="s">
        <v>1203</v>
      </c>
      <c r="O11" s="251" t="s">
        <v>1204</v>
      </c>
      <c r="P11" s="252"/>
      <c r="Q11" s="234" t="s">
        <v>1223</v>
      </c>
      <c r="R11" s="234" t="s">
        <v>1706</v>
      </c>
      <c r="S11" s="219" t="s">
        <v>1707</v>
      </c>
      <c r="T11" s="219"/>
      <c r="U11" s="219" t="s">
        <v>1708</v>
      </c>
      <c r="V11" s="219" t="s">
        <v>1709</v>
      </c>
      <c r="W11" s="219" t="s">
        <v>1710</v>
      </c>
      <c r="X11" s="267"/>
      <c r="Y11" s="254"/>
      <c r="Z11" s="255"/>
      <c r="AA11" s="255"/>
      <c r="AB11" s="222">
        <f>IF(OR(J11="Fail",ISBLANK(J11)),INDEX('Issue Code Table'!C:C,MATCH(N:N,'Issue Code Table'!A:A,0)),IF(M11="Critical",6,IF(M11="Significant",5,IF(M11="Moderate",3,2))))</f>
        <v>4</v>
      </c>
    </row>
    <row r="12" spans="1:28" ht="211.5" customHeight="1" x14ac:dyDescent="0.25">
      <c r="A12" s="224" t="s">
        <v>1711</v>
      </c>
      <c r="B12" s="224" t="s">
        <v>397</v>
      </c>
      <c r="C12" s="256" t="s">
        <v>414</v>
      </c>
      <c r="D12" s="224" t="s">
        <v>132</v>
      </c>
      <c r="E12" s="224" t="s">
        <v>1712</v>
      </c>
      <c r="F12" s="224" t="s">
        <v>1713</v>
      </c>
      <c r="G12" s="224" t="s">
        <v>1714</v>
      </c>
      <c r="H12" s="224" t="s">
        <v>1715</v>
      </c>
      <c r="I12" s="229"/>
      <c r="J12" s="257"/>
      <c r="K12" s="224" t="s">
        <v>1716</v>
      </c>
      <c r="L12" s="224"/>
      <c r="M12" s="260" t="s">
        <v>190</v>
      </c>
      <c r="N12" s="259" t="s">
        <v>1717</v>
      </c>
      <c r="O12" s="259" t="s">
        <v>1718</v>
      </c>
      <c r="P12" s="261"/>
      <c r="Q12" s="229" t="s">
        <v>288</v>
      </c>
      <c r="R12" s="229" t="s">
        <v>289</v>
      </c>
      <c r="S12" s="224" t="s">
        <v>1719</v>
      </c>
      <c r="T12" s="224"/>
      <c r="U12" s="224" t="s">
        <v>1720</v>
      </c>
      <c r="V12" s="224" t="s">
        <v>1721</v>
      </c>
      <c r="W12" s="224" t="s">
        <v>1722</v>
      </c>
      <c r="X12" s="266"/>
      <c r="Y12" s="263"/>
      <c r="Z12" s="264"/>
      <c r="AA12" s="264"/>
      <c r="AB12" s="227">
        <f>IF(OR(J12="Fail",ISBLANK(J12)),INDEX('Issue Code Table'!C:C,MATCH(N:N,'Issue Code Table'!A:A,0)),IF(M12="Critical",6,IF(M12="Significant",5,IF(M12="Moderate",3,2))))</f>
        <v>2</v>
      </c>
    </row>
    <row r="13" spans="1:28" ht="211.5" customHeight="1" x14ac:dyDescent="0.25">
      <c r="A13" s="219" t="s">
        <v>1723</v>
      </c>
      <c r="B13" s="219" t="s">
        <v>397</v>
      </c>
      <c r="C13" s="249" t="s">
        <v>414</v>
      </c>
      <c r="D13" s="219" t="s">
        <v>132</v>
      </c>
      <c r="E13" s="219" t="s">
        <v>1724</v>
      </c>
      <c r="F13" s="219" t="s">
        <v>1725</v>
      </c>
      <c r="G13" s="219" t="s">
        <v>1726</v>
      </c>
      <c r="H13" s="219" t="s">
        <v>1727</v>
      </c>
      <c r="I13" s="234"/>
      <c r="J13" s="257"/>
      <c r="K13" s="219" t="s">
        <v>1728</v>
      </c>
      <c r="L13" s="219"/>
      <c r="M13" s="265" t="s">
        <v>145</v>
      </c>
      <c r="N13" s="296" t="s">
        <v>286</v>
      </c>
      <c r="O13" s="234" t="s">
        <v>1729</v>
      </c>
      <c r="P13" s="252"/>
      <c r="Q13" s="234" t="s">
        <v>1730</v>
      </c>
      <c r="R13" s="234" t="s">
        <v>682</v>
      </c>
      <c r="S13" s="219" t="s">
        <v>1731</v>
      </c>
      <c r="T13" s="219" t="s">
        <v>1732</v>
      </c>
      <c r="U13" s="219" t="s">
        <v>1733</v>
      </c>
      <c r="V13" s="219" t="s">
        <v>1734</v>
      </c>
      <c r="W13" s="219" t="s">
        <v>1735</v>
      </c>
      <c r="X13" s="267"/>
      <c r="Y13" s="254"/>
      <c r="Z13" s="255"/>
      <c r="AA13" s="255"/>
      <c r="AB13" s="222">
        <f>IF(OR(J13="Fail",ISBLANK(J13)),INDEX('Issue Code Table'!C:C,MATCH(N:N,'Issue Code Table'!A:A,0)),IF(M13="Critical",6,IF(M13="Significant",5,IF(M13="Moderate",3,2))))</f>
        <v>5</v>
      </c>
    </row>
    <row r="14" spans="1:28" ht="211.5" customHeight="1" x14ac:dyDescent="0.25">
      <c r="A14" s="224" t="s">
        <v>1736</v>
      </c>
      <c r="B14" s="224" t="s">
        <v>690</v>
      </c>
      <c r="C14" s="256" t="s">
        <v>691</v>
      </c>
      <c r="D14" s="224" t="s">
        <v>132</v>
      </c>
      <c r="E14" s="224" t="s">
        <v>1737</v>
      </c>
      <c r="F14" s="224" t="s">
        <v>1738</v>
      </c>
      <c r="G14" s="224" t="s">
        <v>1739</v>
      </c>
      <c r="H14" s="224" t="s">
        <v>1740</v>
      </c>
      <c r="I14" s="229"/>
      <c r="J14" s="257"/>
      <c r="K14" s="224" t="s">
        <v>1741</v>
      </c>
      <c r="L14" s="224"/>
      <c r="M14" s="260" t="s">
        <v>145</v>
      </c>
      <c r="N14" s="259" t="s">
        <v>1742</v>
      </c>
      <c r="O14" s="259" t="s">
        <v>1743</v>
      </c>
      <c r="P14" s="261"/>
      <c r="Q14" s="229" t="s">
        <v>1730</v>
      </c>
      <c r="R14" s="229" t="s">
        <v>579</v>
      </c>
      <c r="S14" s="224" t="s">
        <v>1744</v>
      </c>
      <c r="T14" s="224" t="s">
        <v>1745</v>
      </c>
      <c r="U14" s="224" t="s">
        <v>1746</v>
      </c>
      <c r="V14" s="224" t="s">
        <v>1747</v>
      </c>
      <c r="W14" s="224" t="s">
        <v>1748</v>
      </c>
      <c r="X14" s="266"/>
      <c r="Y14" s="263"/>
      <c r="Z14" s="264"/>
      <c r="AA14" s="264"/>
      <c r="AB14" s="227">
        <f>IF(OR(J14="Fail",ISBLANK(J14)),INDEX('Issue Code Table'!C:C,MATCH(N:N,'Issue Code Table'!A:A,0)),IF(M14="Critical",6,IF(M14="Significant",5,IF(M14="Moderate",3,2))))</f>
        <v>5</v>
      </c>
    </row>
    <row r="15" spans="1:28" ht="211.5" customHeight="1" x14ac:dyDescent="0.25">
      <c r="A15" s="219" t="s">
        <v>1749</v>
      </c>
      <c r="B15" s="219" t="s">
        <v>281</v>
      </c>
      <c r="C15" s="249" t="s">
        <v>282</v>
      </c>
      <c r="D15" s="219" t="s">
        <v>132</v>
      </c>
      <c r="E15" s="219" t="s">
        <v>1750</v>
      </c>
      <c r="F15" s="219" t="s">
        <v>1751</v>
      </c>
      <c r="G15" s="219" t="s">
        <v>1752</v>
      </c>
      <c r="H15" s="219" t="s">
        <v>1753</v>
      </c>
      <c r="I15" s="234"/>
      <c r="J15" s="257"/>
      <c r="K15" s="219" t="s">
        <v>1754</v>
      </c>
      <c r="L15" s="219"/>
      <c r="M15" s="265" t="s">
        <v>145</v>
      </c>
      <c r="N15" s="251" t="s">
        <v>286</v>
      </c>
      <c r="O15" s="251" t="s">
        <v>287</v>
      </c>
      <c r="P15" s="252"/>
      <c r="Q15" s="234" t="s">
        <v>1644</v>
      </c>
      <c r="R15" s="234" t="s">
        <v>1497</v>
      </c>
      <c r="S15" s="219" t="s">
        <v>1755</v>
      </c>
      <c r="T15" s="219"/>
      <c r="U15" s="219" t="s">
        <v>1756</v>
      </c>
      <c r="V15" s="219" t="s">
        <v>1757</v>
      </c>
      <c r="W15" s="219" t="s">
        <v>1758</v>
      </c>
      <c r="X15" s="267"/>
      <c r="Y15" s="254"/>
      <c r="Z15" s="255"/>
      <c r="AA15" s="255"/>
      <c r="AB15" s="222">
        <f>IF(OR(J15="Fail",ISBLANK(J15)),INDEX('Issue Code Table'!C:C,MATCH(N:N,'Issue Code Table'!A:A,0)),IF(M15="Critical",6,IF(M15="Significant",5,IF(M15="Moderate",3,2))))</f>
        <v>5</v>
      </c>
    </row>
    <row r="16" spans="1:28" ht="211.5" customHeight="1" x14ac:dyDescent="0.25">
      <c r="A16" s="224" t="s">
        <v>1759</v>
      </c>
      <c r="B16" s="224" t="s">
        <v>281</v>
      </c>
      <c r="C16" s="256" t="s">
        <v>282</v>
      </c>
      <c r="D16" s="224" t="s">
        <v>132</v>
      </c>
      <c r="E16" s="224" t="s">
        <v>1760</v>
      </c>
      <c r="F16" s="224" t="s">
        <v>1761</v>
      </c>
      <c r="G16" s="224" t="s">
        <v>1762</v>
      </c>
      <c r="H16" s="224" t="s">
        <v>1763</v>
      </c>
      <c r="I16" s="229"/>
      <c r="J16" s="257"/>
      <c r="K16" s="224" t="s">
        <v>1764</v>
      </c>
      <c r="L16" s="224"/>
      <c r="M16" s="260" t="s">
        <v>145</v>
      </c>
      <c r="N16" s="259" t="s">
        <v>286</v>
      </c>
      <c r="O16" s="259" t="s">
        <v>287</v>
      </c>
      <c r="P16" s="261"/>
      <c r="Q16" s="229" t="s">
        <v>1644</v>
      </c>
      <c r="R16" s="229" t="s">
        <v>1765</v>
      </c>
      <c r="S16" s="224" t="s">
        <v>1766</v>
      </c>
      <c r="T16" s="224"/>
      <c r="U16" s="224" t="s">
        <v>1767</v>
      </c>
      <c r="V16" s="224" t="s">
        <v>1768</v>
      </c>
      <c r="W16" s="224" t="s">
        <v>1769</v>
      </c>
      <c r="X16" s="266"/>
      <c r="Y16" s="263"/>
      <c r="Z16" s="264"/>
      <c r="AA16" s="264"/>
      <c r="AB16" s="227">
        <f>IF(OR(J16="Fail",ISBLANK(J16)),INDEX('Issue Code Table'!C:C,MATCH(N:N,'Issue Code Table'!A:A,0)),IF(M16="Critical",6,IF(M16="Significant",5,IF(M16="Moderate",3,2))))</f>
        <v>5</v>
      </c>
    </row>
    <row r="17" spans="1:28" ht="211.5" customHeight="1" x14ac:dyDescent="0.25">
      <c r="A17" s="219" t="s">
        <v>1770</v>
      </c>
      <c r="B17" s="219" t="s">
        <v>281</v>
      </c>
      <c r="C17" s="249" t="s">
        <v>282</v>
      </c>
      <c r="D17" s="219" t="s">
        <v>132</v>
      </c>
      <c r="E17" s="219" t="s">
        <v>1771</v>
      </c>
      <c r="F17" s="219" t="s">
        <v>1772</v>
      </c>
      <c r="G17" s="219" t="s">
        <v>1773</v>
      </c>
      <c r="H17" s="219" t="s">
        <v>1774</v>
      </c>
      <c r="I17" s="234"/>
      <c r="J17" s="257"/>
      <c r="K17" s="219" t="s">
        <v>1775</v>
      </c>
      <c r="L17" s="219"/>
      <c r="M17" s="265" t="s">
        <v>145</v>
      </c>
      <c r="N17" s="251" t="s">
        <v>286</v>
      </c>
      <c r="O17" s="251" t="s">
        <v>287</v>
      </c>
      <c r="P17" s="252"/>
      <c r="Q17" s="234" t="s">
        <v>1644</v>
      </c>
      <c r="R17" s="234" t="s">
        <v>1776</v>
      </c>
      <c r="S17" s="219" t="s">
        <v>1777</v>
      </c>
      <c r="T17" s="219"/>
      <c r="U17" s="219" t="s">
        <v>1778</v>
      </c>
      <c r="V17" s="219" t="s">
        <v>1779</v>
      </c>
      <c r="W17" s="219" t="s">
        <v>1780</v>
      </c>
      <c r="X17" s="267"/>
      <c r="Y17" s="254"/>
      <c r="Z17" s="255"/>
      <c r="AA17" s="255"/>
      <c r="AB17" s="222">
        <f>IF(OR(J17="Fail",ISBLANK(J17)),INDEX('Issue Code Table'!C:C,MATCH(N:N,'Issue Code Table'!A:A,0)),IF(M17="Critical",6,IF(M17="Significant",5,IF(M17="Moderate",3,2))))</f>
        <v>5</v>
      </c>
    </row>
    <row r="18" spans="1:28" ht="211.5" customHeight="1" x14ac:dyDescent="0.25">
      <c r="A18" s="224" t="s">
        <v>1781</v>
      </c>
      <c r="B18" s="224" t="s">
        <v>1663</v>
      </c>
      <c r="C18" s="256" t="s">
        <v>1664</v>
      </c>
      <c r="D18" s="224" t="s">
        <v>132</v>
      </c>
      <c r="E18" s="224" t="s">
        <v>1782</v>
      </c>
      <c r="F18" s="224" t="s">
        <v>1783</v>
      </c>
      <c r="G18" s="224" t="s">
        <v>1784</v>
      </c>
      <c r="H18" s="224" t="s">
        <v>1785</v>
      </c>
      <c r="I18" s="229"/>
      <c r="J18" s="257"/>
      <c r="K18" s="224" t="s">
        <v>1786</v>
      </c>
      <c r="L18" s="224"/>
      <c r="M18" s="260" t="s">
        <v>145</v>
      </c>
      <c r="N18" s="259" t="s">
        <v>286</v>
      </c>
      <c r="O18" s="259" t="s">
        <v>287</v>
      </c>
      <c r="P18" s="261"/>
      <c r="Q18" s="229" t="s">
        <v>1730</v>
      </c>
      <c r="R18" s="229" t="s">
        <v>1787</v>
      </c>
      <c r="S18" s="224" t="s">
        <v>1788</v>
      </c>
      <c r="T18" s="224" t="s">
        <v>1789</v>
      </c>
      <c r="U18" s="224" t="s">
        <v>1790</v>
      </c>
      <c r="V18" s="224" t="s">
        <v>1791</v>
      </c>
      <c r="W18" s="224" t="s">
        <v>1792</v>
      </c>
      <c r="X18" s="266"/>
      <c r="Y18" s="263"/>
      <c r="Z18" s="264"/>
      <c r="AA18" s="264"/>
      <c r="AB18" s="227">
        <f>IF(OR(J18="Fail",ISBLANK(J18)),INDEX('Issue Code Table'!C:C,MATCH(N:N,'Issue Code Table'!A:A,0)),IF(M18="Critical",6,IF(M18="Significant",5,IF(M18="Moderate",3,2))))</f>
        <v>5</v>
      </c>
    </row>
    <row r="19" spans="1:28" ht="211.5" customHeight="1" x14ac:dyDescent="0.25">
      <c r="A19" s="219" t="s">
        <v>1793</v>
      </c>
      <c r="B19" s="219" t="s">
        <v>969</v>
      </c>
      <c r="C19" s="219" t="s">
        <v>1794</v>
      </c>
      <c r="D19" s="219" t="s">
        <v>132</v>
      </c>
      <c r="E19" s="219" t="s">
        <v>1795</v>
      </c>
      <c r="F19" s="219" t="s">
        <v>1796</v>
      </c>
      <c r="G19" s="219" t="s">
        <v>1797</v>
      </c>
      <c r="H19" s="219" t="s">
        <v>1798</v>
      </c>
      <c r="I19" s="234"/>
      <c r="J19" s="257"/>
      <c r="K19" s="219" t="s">
        <v>1799</v>
      </c>
      <c r="L19" s="219"/>
      <c r="M19" s="265" t="s">
        <v>267</v>
      </c>
      <c r="N19" s="251" t="s">
        <v>1621</v>
      </c>
      <c r="O19" s="251" t="s">
        <v>1622</v>
      </c>
      <c r="P19" s="252"/>
      <c r="Q19" s="234" t="s">
        <v>288</v>
      </c>
      <c r="R19" s="234" t="s">
        <v>338</v>
      </c>
      <c r="S19" s="219" t="s">
        <v>1801</v>
      </c>
      <c r="T19" s="219" t="s">
        <v>1802</v>
      </c>
      <c r="U19" s="219" t="s">
        <v>1803</v>
      </c>
      <c r="V19" s="219" t="s">
        <v>1804</v>
      </c>
      <c r="W19" s="219" t="s">
        <v>1805</v>
      </c>
      <c r="X19" s="267"/>
      <c r="Y19" s="254"/>
      <c r="Z19" s="255"/>
      <c r="AA19" s="255"/>
      <c r="AB19" s="222">
        <f>IF(OR(J19="Fail",ISBLANK(J19)),INDEX('Issue Code Table'!C:C,MATCH(N:N,'Issue Code Table'!A:A,0)),IF(M19="Critical",6,IF(M19="Significant",5,IF(M19="Moderate",3,2))))</f>
        <v>4</v>
      </c>
    </row>
    <row r="20" spans="1:28" ht="211.5" customHeight="1" x14ac:dyDescent="0.25">
      <c r="A20" s="224" t="s">
        <v>1806</v>
      </c>
      <c r="B20" s="224" t="s">
        <v>281</v>
      </c>
      <c r="C20" s="256" t="s">
        <v>282</v>
      </c>
      <c r="D20" s="224" t="s">
        <v>132</v>
      </c>
      <c r="E20" s="224" t="s">
        <v>1807</v>
      </c>
      <c r="F20" s="224" t="s">
        <v>1808</v>
      </c>
      <c r="G20" s="224" t="s">
        <v>1809</v>
      </c>
      <c r="H20" s="224" t="s">
        <v>1810</v>
      </c>
      <c r="I20" s="229"/>
      <c r="J20" s="257"/>
      <c r="K20" s="224" t="s">
        <v>1811</v>
      </c>
      <c r="L20" s="224"/>
      <c r="M20" s="260" t="s">
        <v>145</v>
      </c>
      <c r="N20" s="259" t="s">
        <v>286</v>
      </c>
      <c r="O20" s="259" t="s">
        <v>287</v>
      </c>
      <c r="P20" s="261"/>
      <c r="Q20" s="229" t="s">
        <v>1644</v>
      </c>
      <c r="R20" s="229" t="s">
        <v>1812</v>
      </c>
      <c r="S20" s="224" t="s">
        <v>1813</v>
      </c>
      <c r="T20" s="224"/>
      <c r="U20" s="224" t="s">
        <v>1814</v>
      </c>
      <c r="V20" s="224" t="s">
        <v>1815</v>
      </c>
      <c r="W20" s="224" t="s">
        <v>1816</v>
      </c>
      <c r="X20" s="266"/>
      <c r="Y20" s="263"/>
      <c r="Z20" s="264"/>
      <c r="AA20" s="264"/>
      <c r="AB20" s="227">
        <f>IF(OR(J20="Fail",ISBLANK(J20)),INDEX('Issue Code Table'!C:C,MATCH(N:N,'Issue Code Table'!A:A,0)),IF(M20="Critical",6,IF(M20="Significant",5,IF(M20="Moderate",3,2))))</f>
        <v>5</v>
      </c>
    </row>
    <row r="21" spans="1:28" ht="211.5" customHeight="1" x14ac:dyDescent="0.25">
      <c r="A21" s="219" t="s">
        <v>1817</v>
      </c>
      <c r="B21" s="219" t="s">
        <v>969</v>
      </c>
      <c r="C21" s="219" t="s">
        <v>1794</v>
      </c>
      <c r="D21" s="219" t="s">
        <v>132</v>
      </c>
      <c r="E21" s="219" t="s">
        <v>1818</v>
      </c>
      <c r="F21" s="219" t="s">
        <v>1819</v>
      </c>
      <c r="G21" s="219" t="s">
        <v>1820</v>
      </c>
      <c r="H21" s="219" t="s">
        <v>1821</v>
      </c>
      <c r="I21" s="234"/>
      <c r="J21" s="257"/>
      <c r="K21" s="219" t="s">
        <v>1822</v>
      </c>
      <c r="L21" s="219"/>
      <c r="M21" s="265" t="s">
        <v>267</v>
      </c>
      <c r="N21" s="251" t="s">
        <v>1621</v>
      </c>
      <c r="O21" s="251" t="s">
        <v>1622</v>
      </c>
      <c r="P21" s="252"/>
      <c r="Q21" s="234" t="s">
        <v>288</v>
      </c>
      <c r="R21" s="234" t="s">
        <v>319</v>
      </c>
      <c r="S21" s="219" t="s">
        <v>1823</v>
      </c>
      <c r="T21" s="219" t="s">
        <v>1802</v>
      </c>
      <c r="U21" s="219" t="s">
        <v>1824</v>
      </c>
      <c r="V21" s="219" t="s">
        <v>1825</v>
      </c>
      <c r="W21" s="219" t="s">
        <v>1826</v>
      </c>
      <c r="X21" s="267"/>
      <c r="Y21" s="254"/>
      <c r="Z21" s="255"/>
      <c r="AA21" s="255"/>
      <c r="AB21" s="222">
        <f>IF(OR(J21="Fail",ISBLANK(J21)),INDEX('Issue Code Table'!C:C,MATCH(N:N,'Issue Code Table'!A:A,0)),IF(M21="Critical",6,IF(M21="Significant",5,IF(M21="Moderate",3,2))))</f>
        <v>4</v>
      </c>
    </row>
    <row r="22" spans="1:28" ht="211.5" customHeight="1" x14ac:dyDescent="0.25">
      <c r="A22" s="224" t="s">
        <v>1827</v>
      </c>
      <c r="B22" s="224" t="s">
        <v>969</v>
      </c>
      <c r="C22" s="224" t="s">
        <v>1794</v>
      </c>
      <c r="D22" s="224" t="s">
        <v>132</v>
      </c>
      <c r="E22" s="224" t="s">
        <v>1828</v>
      </c>
      <c r="F22" s="224" t="s">
        <v>1829</v>
      </c>
      <c r="G22" s="224" t="s">
        <v>1830</v>
      </c>
      <c r="H22" s="224" t="s">
        <v>1831</v>
      </c>
      <c r="I22" s="229"/>
      <c r="J22" s="257"/>
      <c r="K22" s="224" t="s">
        <v>1832</v>
      </c>
      <c r="L22" s="224"/>
      <c r="M22" s="260" t="s">
        <v>267</v>
      </c>
      <c r="N22" s="259" t="s">
        <v>1621</v>
      </c>
      <c r="O22" s="259" t="s">
        <v>1622</v>
      </c>
      <c r="P22" s="261"/>
      <c r="Q22" s="229" t="s">
        <v>288</v>
      </c>
      <c r="R22" s="229" t="s">
        <v>328</v>
      </c>
      <c r="S22" s="224" t="s">
        <v>1833</v>
      </c>
      <c r="T22" s="224" t="s">
        <v>1802</v>
      </c>
      <c r="U22" s="224" t="s">
        <v>1834</v>
      </c>
      <c r="V22" s="224" t="s">
        <v>1835</v>
      </c>
      <c r="W22" s="224" t="s">
        <v>1836</v>
      </c>
      <c r="X22" s="266"/>
      <c r="Y22" s="263"/>
      <c r="Z22" s="264"/>
      <c r="AA22" s="264"/>
      <c r="AB22" s="227">
        <f>IF(OR(J22="Fail",ISBLANK(J22)),INDEX('Issue Code Table'!C:C,MATCH(N:N,'Issue Code Table'!A:A,0)),IF(M22="Critical",6,IF(M22="Significant",5,IF(M22="Moderate",3,2))))</f>
        <v>4</v>
      </c>
    </row>
    <row r="23" spans="1:28" ht="211.5" customHeight="1" x14ac:dyDescent="0.25">
      <c r="A23" s="219" t="s">
        <v>1837</v>
      </c>
      <c r="B23" s="219" t="s">
        <v>969</v>
      </c>
      <c r="C23" s="219" t="s">
        <v>1794</v>
      </c>
      <c r="D23" s="219" t="s">
        <v>132</v>
      </c>
      <c r="E23" s="219" t="s">
        <v>1838</v>
      </c>
      <c r="F23" s="219" t="s">
        <v>1839</v>
      </c>
      <c r="G23" s="219" t="s">
        <v>1840</v>
      </c>
      <c r="H23" s="219" t="s">
        <v>1841</v>
      </c>
      <c r="I23" s="234"/>
      <c r="J23" s="257"/>
      <c r="K23" s="219" t="s">
        <v>1842</v>
      </c>
      <c r="L23" s="219"/>
      <c r="M23" s="265" t="s">
        <v>267</v>
      </c>
      <c r="N23" s="251" t="s">
        <v>1621</v>
      </c>
      <c r="O23" s="251" t="s">
        <v>1622</v>
      </c>
      <c r="P23" s="252"/>
      <c r="Q23" s="234" t="s">
        <v>288</v>
      </c>
      <c r="R23" s="234" t="s">
        <v>309</v>
      </c>
      <c r="S23" s="219" t="s">
        <v>1843</v>
      </c>
      <c r="T23" s="219" t="s">
        <v>1802</v>
      </c>
      <c r="U23" s="219" t="s">
        <v>1844</v>
      </c>
      <c r="V23" s="219" t="s">
        <v>1845</v>
      </c>
      <c r="W23" s="219" t="s">
        <v>1846</v>
      </c>
      <c r="X23" s="267"/>
      <c r="Y23" s="254"/>
      <c r="Z23" s="255"/>
      <c r="AA23" s="255"/>
      <c r="AB23" s="222">
        <f>IF(OR(J23="Fail",ISBLANK(J23)),INDEX('Issue Code Table'!C:C,MATCH(N:N,'Issue Code Table'!A:A,0)),IF(M23="Critical",6,IF(M23="Significant",5,IF(M23="Moderate",3,2))))</f>
        <v>4</v>
      </c>
    </row>
    <row r="24" spans="1:28" ht="211.5" customHeight="1" x14ac:dyDescent="0.25">
      <c r="A24" s="224" t="s">
        <v>1847</v>
      </c>
      <c r="B24" s="224" t="s">
        <v>1848</v>
      </c>
      <c r="C24" s="256" t="s">
        <v>1849</v>
      </c>
      <c r="D24" s="224" t="s">
        <v>132</v>
      </c>
      <c r="E24" s="224" t="s">
        <v>1850</v>
      </c>
      <c r="F24" s="224" t="s">
        <v>1851</v>
      </c>
      <c r="G24" s="224" t="s">
        <v>1852</v>
      </c>
      <c r="H24" s="224" t="s">
        <v>1853</v>
      </c>
      <c r="I24" s="229"/>
      <c r="J24" s="257"/>
      <c r="K24" s="224" t="s">
        <v>1854</v>
      </c>
      <c r="L24" s="224"/>
      <c r="M24" s="260" t="s">
        <v>145</v>
      </c>
      <c r="N24" s="297" t="s">
        <v>286</v>
      </c>
      <c r="O24" s="259" t="s">
        <v>1729</v>
      </c>
      <c r="P24" s="261"/>
      <c r="Q24" s="229" t="s">
        <v>1730</v>
      </c>
      <c r="R24" s="229" t="s">
        <v>1855</v>
      </c>
      <c r="S24" s="224" t="s">
        <v>1856</v>
      </c>
      <c r="T24" s="224"/>
      <c r="U24" s="224" t="s">
        <v>1857</v>
      </c>
      <c r="V24" s="224" t="s">
        <v>1858</v>
      </c>
      <c r="W24" s="224" t="s">
        <v>1859</v>
      </c>
      <c r="X24" s="266"/>
      <c r="Y24" s="263"/>
      <c r="Z24" s="264"/>
      <c r="AA24" s="264"/>
      <c r="AB24" s="227">
        <f>IF(OR(J24="Fail",ISBLANK(J24)),INDEX('Issue Code Table'!C:C,MATCH(N:N,'Issue Code Table'!A:A,0)),IF(M24="Critical",6,IF(M24="Significant",5,IF(M24="Moderate",3,2))))</f>
        <v>5</v>
      </c>
    </row>
    <row r="25" spans="1:28" ht="211.5" customHeight="1" x14ac:dyDescent="0.25">
      <c r="A25" s="219" t="s">
        <v>1860</v>
      </c>
      <c r="B25" s="219" t="s">
        <v>1059</v>
      </c>
      <c r="C25" s="219" t="s">
        <v>1060</v>
      </c>
      <c r="D25" s="219" t="s">
        <v>132</v>
      </c>
      <c r="E25" s="219" t="s">
        <v>1861</v>
      </c>
      <c r="F25" s="219" t="s">
        <v>1862</v>
      </c>
      <c r="G25" s="219" t="s">
        <v>1863</v>
      </c>
      <c r="H25" s="219" t="s">
        <v>1864</v>
      </c>
      <c r="I25" s="234"/>
      <c r="J25" s="257"/>
      <c r="K25" s="219" t="s">
        <v>1865</v>
      </c>
      <c r="L25" s="219" t="s">
        <v>3908</v>
      </c>
      <c r="M25" s="250" t="s">
        <v>145</v>
      </c>
      <c r="N25" s="218" t="s">
        <v>211</v>
      </c>
      <c r="O25" s="218" t="s">
        <v>212</v>
      </c>
      <c r="P25" s="252"/>
      <c r="Q25" s="234" t="s">
        <v>1866</v>
      </c>
      <c r="R25" s="234" t="s">
        <v>1867</v>
      </c>
      <c r="S25" s="219" t="s">
        <v>1868</v>
      </c>
      <c r="T25" s="219"/>
      <c r="U25" s="219" t="s">
        <v>1869</v>
      </c>
      <c r="V25" s="219" t="s">
        <v>1870</v>
      </c>
      <c r="W25" s="219" t="s">
        <v>1871</v>
      </c>
      <c r="X25" s="267"/>
      <c r="Y25" s="254"/>
      <c r="Z25" s="255"/>
      <c r="AA25" s="255"/>
      <c r="AB25" s="222">
        <f>IF(OR(J25="Fail",ISBLANK(J25)),INDEX('Issue Code Table'!C:C,MATCH(N:N,'Issue Code Table'!A:A,0)),IF(M25="Critical",6,IF(M25="Significant",5,IF(M25="Moderate",3,2))))</f>
        <v>6</v>
      </c>
    </row>
    <row r="26" spans="1:28" ht="211.5" customHeight="1" x14ac:dyDescent="0.25">
      <c r="A26" s="224" t="s">
        <v>1872</v>
      </c>
      <c r="B26" s="224" t="s">
        <v>281</v>
      </c>
      <c r="C26" s="256" t="s">
        <v>282</v>
      </c>
      <c r="D26" s="224" t="s">
        <v>132</v>
      </c>
      <c r="E26" s="224" t="s">
        <v>1873</v>
      </c>
      <c r="F26" s="224" t="s">
        <v>1874</v>
      </c>
      <c r="G26" s="224" t="s">
        <v>1875</v>
      </c>
      <c r="H26" s="224" t="s">
        <v>1876</v>
      </c>
      <c r="I26" s="229"/>
      <c r="J26" s="257"/>
      <c r="K26" s="224" t="s">
        <v>1877</v>
      </c>
      <c r="L26" s="224"/>
      <c r="M26" s="260" t="s">
        <v>145</v>
      </c>
      <c r="N26" s="259" t="s">
        <v>286</v>
      </c>
      <c r="O26" s="259" t="s">
        <v>287</v>
      </c>
      <c r="P26" s="261"/>
      <c r="Q26" s="229" t="s">
        <v>1730</v>
      </c>
      <c r="R26" s="229" t="s">
        <v>1878</v>
      </c>
      <c r="S26" s="224" t="s">
        <v>1879</v>
      </c>
      <c r="T26" s="224"/>
      <c r="U26" s="224" t="s">
        <v>1880</v>
      </c>
      <c r="V26" s="224" t="s">
        <v>1881</v>
      </c>
      <c r="W26" s="224" t="s">
        <v>1882</v>
      </c>
      <c r="X26" s="266"/>
      <c r="Y26" s="263"/>
      <c r="Z26" s="264"/>
      <c r="AA26" s="264"/>
      <c r="AB26" s="227">
        <f>IF(OR(J26="Fail",ISBLANK(J26)),INDEX('Issue Code Table'!C:C,MATCH(N:N,'Issue Code Table'!A:A,0)),IF(M26="Critical",6,IF(M26="Significant",5,IF(M26="Moderate",3,2))))</f>
        <v>5</v>
      </c>
    </row>
    <row r="27" spans="1:28" ht="211.5" customHeight="1" x14ac:dyDescent="0.25">
      <c r="A27" s="219" t="s">
        <v>1883</v>
      </c>
      <c r="B27" s="219" t="s">
        <v>397</v>
      </c>
      <c r="C27" s="249" t="s">
        <v>414</v>
      </c>
      <c r="D27" s="219" t="s">
        <v>132</v>
      </c>
      <c r="E27" s="219" t="s">
        <v>1884</v>
      </c>
      <c r="F27" s="219" t="s">
        <v>1885</v>
      </c>
      <c r="G27" s="219" t="s">
        <v>1886</v>
      </c>
      <c r="H27" s="219" t="s">
        <v>1887</v>
      </c>
      <c r="I27" s="234"/>
      <c r="J27" s="257"/>
      <c r="K27" s="219" t="s">
        <v>1888</v>
      </c>
      <c r="L27" s="219"/>
      <c r="M27" s="265" t="s">
        <v>145</v>
      </c>
      <c r="N27" s="251" t="s">
        <v>2856</v>
      </c>
      <c r="O27" s="251" t="s">
        <v>3942</v>
      </c>
      <c r="P27" s="252"/>
      <c r="Q27" s="234" t="s">
        <v>1223</v>
      </c>
      <c r="R27" s="234" t="s">
        <v>1271</v>
      </c>
      <c r="S27" s="219" t="s">
        <v>1889</v>
      </c>
      <c r="T27" s="219"/>
      <c r="U27" s="219" t="s">
        <v>1890</v>
      </c>
      <c r="V27" s="219" t="s">
        <v>1891</v>
      </c>
      <c r="W27" s="219" t="s">
        <v>1892</v>
      </c>
      <c r="X27" s="267"/>
      <c r="Y27" s="254"/>
      <c r="Z27" s="255"/>
      <c r="AA27" s="255"/>
      <c r="AB27" s="222">
        <f>IF(OR(J27="Fail",ISBLANK(J27)),INDEX('Issue Code Table'!C:C,MATCH(N:N,'Issue Code Table'!A:A,0)),IF(M27="Critical",6,IF(M27="Significant",5,IF(M27="Moderate",3,2))))</f>
        <v>4</v>
      </c>
    </row>
    <row r="28" spans="1:28" ht="211.5" customHeight="1" x14ac:dyDescent="0.25">
      <c r="A28" s="224" t="s">
        <v>1893</v>
      </c>
      <c r="B28" s="224" t="s">
        <v>148</v>
      </c>
      <c r="C28" s="256" t="s">
        <v>149</v>
      </c>
      <c r="D28" s="224" t="s">
        <v>132</v>
      </c>
      <c r="E28" s="224" t="s">
        <v>1894</v>
      </c>
      <c r="F28" s="224" t="s">
        <v>1895</v>
      </c>
      <c r="G28" s="224" t="s">
        <v>1896</v>
      </c>
      <c r="H28" s="224" t="s">
        <v>1897</v>
      </c>
      <c r="I28" s="229"/>
      <c r="J28" s="257"/>
      <c r="K28" s="224" t="s">
        <v>1898</v>
      </c>
      <c r="L28" s="224"/>
      <c r="M28" s="260" t="s">
        <v>145</v>
      </c>
      <c r="N28" s="259" t="s">
        <v>910</v>
      </c>
      <c r="O28" s="259" t="s">
        <v>911</v>
      </c>
      <c r="P28" s="261"/>
      <c r="Q28" s="229" t="s">
        <v>1899</v>
      </c>
      <c r="R28" s="229" t="s">
        <v>390</v>
      </c>
      <c r="S28" s="224" t="s">
        <v>1900</v>
      </c>
      <c r="T28" s="224" t="s">
        <v>1901</v>
      </c>
      <c r="U28" s="224" t="s">
        <v>1902</v>
      </c>
      <c r="V28" s="224" t="s">
        <v>1903</v>
      </c>
      <c r="W28" s="224" t="s">
        <v>1904</v>
      </c>
      <c r="X28" s="266"/>
      <c r="Y28" s="263"/>
      <c r="Z28" s="264"/>
      <c r="AA28" s="264"/>
      <c r="AB28" s="227">
        <f>IF(OR(J28="Fail",ISBLANK(J28)),INDEX('Issue Code Table'!C:C,MATCH(N:N,'Issue Code Table'!A:A,0)),IF(M28="Critical",6,IF(M28="Significant",5,IF(M28="Moderate",3,2))))</f>
        <v>5</v>
      </c>
    </row>
    <row r="29" spans="1:28" ht="211.5" customHeight="1" x14ac:dyDescent="0.25">
      <c r="A29" s="219" t="s">
        <v>1905</v>
      </c>
      <c r="B29" s="270" t="s">
        <v>690</v>
      </c>
      <c r="C29" s="249" t="s">
        <v>691</v>
      </c>
      <c r="D29" s="219" t="s">
        <v>132</v>
      </c>
      <c r="E29" s="219" t="s">
        <v>1906</v>
      </c>
      <c r="F29" s="219" t="s">
        <v>1907</v>
      </c>
      <c r="G29" s="219" t="s">
        <v>1908</v>
      </c>
      <c r="H29" s="219" t="s">
        <v>1909</v>
      </c>
      <c r="I29" s="234"/>
      <c r="J29" s="257"/>
      <c r="K29" s="219" t="s">
        <v>1910</v>
      </c>
      <c r="L29" s="219"/>
      <c r="M29" s="265" t="s">
        <v>190</v>
      </c>
      <c r="N29" s="251" t="s">
        <v>1911</v>
      </c>
      <c r="O29" s="251" t="s">
        <v>1912</v>
      </c>
      <c r="P29" s="252"/>
      <c r="Q29" s="234" t="s">
        <v>1730</v>
      </c>
      <c r="R29" s="234" t="s">
        <v>1913</v>
      </c>
      <c r="S29" s="219" t="s">
        <v>1914</v>
      </c>
      <c r="T29" s="219"/>
      <c r="U29" s="219" t="s">
        <v>1915</v>
      </c>
      <c r="V29" s="219" t="s">
        <v>1916</v>
      </c>
      <c r="W29" s="219" t="s">
        <v>1917</v>
      </c>
      <c r="X29" s="267"/>
      <c r="Y29" s="254"/>
      <c r="Z29" s="255"/>
      <c r="AA29" s="255"/>
      <c r="AB29" s="222">
        <f>IF(OR(J29="Fail",ISBLANK(J29)),INDEX('Issue Code Table'!C:C,MATCH(N:N,'Issue Code Table'!A:A,0)),IF(M29="Critical",6,IF(M29="Significant",5,IF(M29="Moderate",3,2))))</f>
        <v>4</v>
      </c>
    </row>
    <row r="30" spans="1:28" ht="211.5" customHeight="1" x14ac:dyDescent="0.25">
      <c r="A30" s="224" t="s">
        <v>1918</v>
      </c>
      <c r="B30" s="224" t="s">
        <v>1675</v>
      </c>
      <c r="C30" s="256" t="s">
        <v>1676</v>
      </c>
      <c r="D30" s="224" t="s">
        <v>132</v>
      </c>
      <c r="E30" s="224" t="s">
        <v>1919</v>
      </c>
      <c r="F30" s="224" t="s">
        <v>1920</v>
      </c>
      <c r="G30" s="224" t="s">
        <v>1921</v>
      </c>
      <c r="H30" s="224" t="s">
        <v>1922</v>
      </c>
      <c r="I30" s="229"/>
      <c r="J30" s="257"/>
      <c r="K30" s="224" t="s">
        <v>1923</v>
      </c>
      <c r="L30" s="298"/>
      <c r="M30" s="260" t="s">
        <v>145</v>
      </c>
      <c r="N30" s="299" t="s">
        <v>286</v>
      </c>
      <c r="O30" s="229" t="s">
        <v>1729</v>
      </c>
      <c r="P30" s="261"/>
      <c r="Q30" s="229" t="s">
        <v>1730</v>
      </c>
      <c r="R30" s="229" t="s">
        <v>1924</v>
      </c>
      <c r="S30" s="224" t="s">
        <v>1925</v>
      </c>
      <c r="T30" s="224" t="s">
        <v>1926</v>
      </c>
      <c r="U30" s="224" t="s">
        <v>1927</v>
      </c>
      <c r="V30" s="224" t="s">
        <v>1928</v>
      </c>
      <c r="W30" s="224" t="s">
        <v>1929</v>
      </c>
      <c r="X30" s="266"/>
      <c r="Y30" s="263"/>
      <c r="Z30" s="264"/>
      <c r="AA30" s="264"/>
      <c r="AB30" s="227">
        <f>IF(OR(J30="Fail",ISBLANK(J30)),INDEX('Issue Code Table'!C:C,MATCH(N:N,'Issue Code Table'!A:A,0)),IF(M30="Critical",6,IF(M30="Significant",5,IF(M30="Moderate",3,2))))</f>
        <v>5</v>
      </c>
    </row>
    <row r="31" spans="1:28" ht="211.5" customHeight="1" x14ac:dyDescent="0.25">
      <c r="A31" s="219" t="s">
        <v>1930</v>
      </c>
      <c r="B31" s="219" t="s">
        <v>919</v>
      </c>
      <c r="C31" s="249" t="s">
        <v>920</v>
      </c>
      <c r="D31" s="219" t="s">
        <v>132</v>
      </c>
      <c r="E31" s="219" t="s">
        <v>1931</v>
      </c>
      <c r="F31" s="219" t="s">
        <v>1932</v>
      </c>
      <c r="G31" s="219" t="s">
        <v>1933</v>
      </c>
      <c r="H31" s="219" t="s">
        <v>1934</v>
      </c>
      <c r="I31" s="234"/>
      <c r="J31" s="257"/>
      <c r="K31" s="219" t="s">
        <v>1935</v>
      </c>
      <c r="L31" s="219"/>
      <c r="M31" s="265" t="s">
        <v>145</v>
      </c>
      <c r="N31" s="251" t="s">
        <v>286</v>
      </c>
      <c r="O31" s="251" t="s">
        <v>287</v>
      </c>
      <c r="P31" s="252"/>
      <c r="Q31" s="234" t="s">
        <v>1644</v>
      </c>
      <c r="R31" s="234" t="s">
        <v>1936</v>
      </c>
      <c r="S31" s="219" t="s">
        <v>1937</v>
      </c>
      <c r="T31" s="219"/>
      <c r="U31" s="219" t="s">
        <v>1938</v>
      </c>
      <c r="V31" s="219" t="s">
        <v>1939</v>
      </c>
      <c r="W31" s="219" t="s">
        <v>1940</v>
      </c>
      <c r="X31" s="267"/>
      <c r="Y31" s="254"/>
      <c r="Z31" s="255"/>
      <c r="AA31" s="255"/>
      <c r="AB31" s="222">
        <f>IF(OR(J31="Fail",ISBLANK(J31)),INDEX('Issue Code Table'!C:C,MATCH(N:N,'Issue Code Table'!A:A,0)),IF(M31="Critical",6,IF(M31="Significant",5,IF(M31="Moderate",3,2))))</f>
        <v>5</v>
      </c>
    </row>
    <row r="32" spans="1:28" ht="211.5" customHeight="1" x14ac:dyDescent="0.25">
      <c r="A32" s="224" t="s">
        <v>1941</v>
      </c>
      <c r="B32" s="224" t="s">
        <v>919</v>
      </c>
      <c r="C32" s="256" t="s">
        <v>920</v>
      </c>
      <c r="D32" s="224" t="s">
        <v>132</v>
      </c>
      <c r="E32" s="224" t="s">
        <v>1942</v>
      </c>
      <c r="F32" s="224" t="s">
        <v>1943</v>
      </c>
      <c r="G32" s="224" t="s">
        <v>1944</v>
      </c>
      <c r="H32" s="224" t="s">
        <v>1945</v>
      </c>
      <c r="I32" s="229"/>
      <c r="J32" s="257"/>
      <c r="K32" s="224" t="s">
        <v>1946</v>
      </c>
      <c r="L32" s="224"/>
      <c r="M32" s="260" t="s">
        <v>145</v>
      </c>
      <c r="N32" s="259" t="s">
        <v>286</v>
      </c>
      <c r="O32" s="259" t="s">
        <v>287</v>
      </c>
      <c r="P32" s="261"/>
      <c r="Q32" s="229" t="s">
        <v>1644</v>
      </c>
      <c r="R32" s="229" t="s">
        <v>1947</v>
      </c>
      <c r="S32" s="224" t="s">
        <v>1948</v>
      </c>
      <c r="T32" s="224"/>
      <c r="U32" s="224" t="s">
        <v>1949</v>
      </c>
      <c r="V32" s="224" t="s">
        <v>1950</v>
      </c>
      <c r="W32" s="224" t="s">
        <v>1951</v>
      </c>
      <c r="X32" s="266"/>
      <c r="Y32" s="263"/>
      <c r="Z32" s="264"/>
      <c r="AA32" s="264"/>
      <c r="AB32" s="227">
        <f>IF(OR(J32="Fail",ISBLANK(J32)),INDEX('Issue Code Table'!C:C,MATCH(N:N,'Issue Code Table'!A:A,0)),IF(M32="Critical",6,IF(M32="Significant",5,IF(M32="Moderate",3,2))))</f>
        <v>5</v>
      </c>
    </row>
    <row r="33" spans="1:28" ht="211.5" customHeight="1" x14ac:dyDescent="0.25">
      <c r="A33" s="219" t="s">
        <v>1952</v>
      </c>
      <c r="B33" s="219" t="s">
        <v>1675</v>
      </c>
      <c r="C33" s="249" t="s">
        <v>1676</v>
      </c>
      <c r="D33" s="219" t="s">
        <v>132</v>
      </c>
      <c r="E33" s="219" t="s">
        <v>1953</v>
      </c>
      <c r="F33" s="219" t="s">
        <v>1954</v>
      </c>
      <c r="G33" s="219" t="s">
        <v>1955</v>
      </c>
      <c r="H33" s="219" t="s">
        <v>1956</v>
      </c>
      <c r="I33" s="234"/>
      <c r="J33" s="257"/>
      <c r="K33" s="219" t="s">
        <v>1957</v>
      </c>
      <c r="L33" s="219"/>
      <c r="M33" s="218" t="s">
        <v>190</v>
      </c>
      <c r="N33" s="218" t="s">
        <v>1958</v>
      </c>
      <c r="O33" s="218" t="s">
        <v>1959</v>
      </c>
      <c r="P33" s="252"/>
      <c r="Q33" s="234" t="s">
        <v>1899</v>
      </c>
      <c r="R33" s="234" t="s">
        <v>406</v>
      </c>
      <c r="S33" s="219" t="s">
        <v>1960</v>
      </c>
      <c r="T33" s="219"/>
      <c r="U33" s="219" t="s">
        <v>1961</v>
      </c>
      <c r="V33" s="219" t="s">
        <v>1962</v>
      </c>
      <c r="W33" s="219" t="s">
        <v>1963</v>
      </c>
      <c r="X33" s="267"/>
      <c r="Y33" s="254"/>
      <c r="Z33" s="255"/>
      <c r="AA33" s="255"/>
      <c r="AB33" s="222">
        <f>IF(OR(J33="Fail",ISBLANK(J33)),INDEX('Issue Code Table'!C:C,MATCH(N:N,'Issue Code Table'!A:A,0)),IF(M33="Critical",6,IF(M33="Significant",5,IF(M33="Moderate",3,2))))</f>
        <v>4</v>
      </c>
    </row>
    <row r="34" spans="1:28" ht="211.5" customHeight="1" x14ac:dyDescent="0.25">
      <c r="A34" s="224" t="s">
        <v>1964</v>
      </c>
      <c r="B34" s="224" t="s">
        <v>919</v>
      </c>
      <c r="C34" s="256" t="s">
        <v>920</v>
      </c>
      <c r="D34" s="224" t="s">
        <v>132</v>
      </c>
      <c r="E34" s="224" t="s">
        <v>1965</v>
      </c>
      <c r="F34" s="224" t="s">
        <v>1966</v>
      </c>
      <c r="G34" s="224" t="s">
        <v>1967</v>
      </c>
      <c r="H34" s="224" t="s">
        <v>1968</v>
      </c>
      <c r="I34" s="229"/>
      <c r="J34" s="257"/>
      <c r="K34" s="224" t="s">
        <v>1969</v>
      </c>
      <c r="L34" s="224"/>
      <c r="M34" s="224" t="s">
        <v>145</v>
      </c>
      <c r="N34" s="259" t="s">
        <v>2856</v>
      </c>
      <c r="O34" s="259" t="s">
        <v>3942</v>
      </c>
      <c r="P34" s="261"/>
      <c r="Q34" s="229" t="s">
        <v>1644</v>
      </c>
      <c r="R34" s="229" t="s">
        <v>1970</v>
      </c>
      <c r="S34" s="224" t="s">
        <v>1971</v>
      </c>
      <c r="T34" s="224"/>
      <c r="U34" s="224" t="s">
        <v>1972</v>
      </c>
      <c r="V34" s="224" t="s">
        <v>1973</v>
      </c>
      <c r="W34" s="224" t="s">
        <v>1974</v>
      </c>
      <c r="X34" s="266"/>
      <c r="Y34" s="263"/>
      <c r="Z34" s="264"/>
      <c r="AA34" s="264"/>
      <c r="AB34" s="227">
        <f>IF(OR(J34="Fail",ISBLANK(J34)),INDEX('Issue Code Table'!C:C,MATCH(N:N,'Issue Code Table'!A:A,0)),IF(M34="Critical",6,IF(M34="Significant",5,IF(M34="Moderate",3,2))))</f>
        <v>4</v>
      </c>
    </row>
    <row r="35" spans="1:28" ht="211.5" customHeight="1" x14ac:dyDescent="0.25">
      <c r="A35" s="219" t="s">
        <v>1975</v>
      </c>
      <c r="B35" s="219" t="s">
        <v>1976</v>
      </c>
      <c r="C35" s="249" t="s">
        <v>1977</v>
      </c>
      <c r="D35" s="219" t="s">
        <v>132</v>
      </c>
      <c r="E35" s="219" t="s">
        <v>1978</v>
      </c>
      <c r="F35" s="219" t="s">
        <v>1979</v>
      </c>
      <c r="G35" s="219" t="s">
        <v>1980</v>
      </c>
      <c r="H35" s="219" t="s">
        <v>1981</v>
      </c>
      <c r="I35" s="234"/>
      <c r="J35" s="257"/>
      <c r="K35" s="219" t="s">
        <v>1982</v>
      </c>
      <c r="L35" s="219"/>
      <c r="M35" s="218" t="s">
        <v>145</v>
      </c>
      <c r="N35" s="251" t="s">
        <v>1983</v>
      </c>
      <c r="O35" s="235" t="s">
        <v>1984</v>
      </c>
      <c r="P35" s="252"/>
      <c r="Q35" s="234" t="s">
        <v>1899</v>
      </c>
      <c r="R35" s="234" t="s">
        <v>1985</v>
      </c>
      <c r="S35" s="219" t="s">
        <v>1986</v>
      </c>
      <c r="T35" s="219"/>
      <c r="U35" s="219" t="s">
        <v>1987</v>
      </c>
      <c r="V35" s="219" t="s">
        <v>1988</v>
      </c>
      <c r="W35" s="219" t="s">
        <v>1989</v>
      </c>
      <c r="X35" s="267"/>
      <c r="Y35" s="254"/>
      <c r="Z35" s="255"/>
      <c r="AA35" s="255"/>
      <c r="AB35" s="222">
        <f>IF(OR(J35="Fail",ISBLANK(J35)),INDEX('Issue Code Table'!C:C,MATCH(N:N,'Issue Code Table'!A:A,0)),IF(M35="Critical",6,IF(M35="Significant",5,IF(M35="Moderate",3,2))))</f>
        <v>5</v>
      </c>
    </row>
    <row r="36" spans="1:28" ht="211.5" customHeight="1" x14ac:dyDescent="0.25">
      <c r="A36" s="224" t="s">
        <v>1990</v>
      </c>
      <c r="B36" s="224" t="s">
        <v>919</v>
      </c>
      <c r="C36" s="256" t="s">
        <v>920</v>
      </c>
      <c r="D36" s="224" t="s">
        <v>132</v>
      </c>
      <c r="E36" s="224" t="s">
        <v>1991</v>
      </c>
      <c r="F36" s="224" t="s">
        <v>1992</v>
      </c>
      <c r="G36" s="224" t="s">
        <v>1993</v>
      </c>
      <c r="H36" s="224" t="s">
        <v>1994</v>
      </c>
      <c r="I36" s="229"/>
      <c r="J36" s="257"/>
      <c r="K36" s="224" t="s">
        <v>1995</v>
      </c>
      <c r="L36" s="224"/>
      <c r="M36" s="224" t="s">
        <v>145</v>
      </c>
      <c r="N36" s="259" t="s">
        <v>286</v>
      </c>
      <c r="O36" s="259" t="s">
        <v>287</v>
      </c>
      <c r="P36" s="261"/>
      <c r="Q36" s="229" t="s">
        <v>1644</v>
      </c>
      <c r="R36" s="229" t="s">
        <v>1996</v>
      </c>
      <c r="S36" s="224" t="s">
        <v>1997</v>
      </c>
      <c r="T36" s="224"/>
      <c r="U36" s="224" t="s">
        <v>1998</v>
      </c>
      <c r="V36" s="224" t="s">
        <v>1999</v>
      </c>
      <c r="W36" s="224" t="s">
        <v>2000</v>
      </c>
      <c r="X36" s="266"/>
      <c r="Y36" s="263"/>
      <c r="Z36" s="264"/>
      <c r="AA36" s="264"/>
      <c r="AB36" s="227">
        <f>IF(OR(J36="Fail",ISBLANK(J36)),INDEX('Issue Code Table'!C:C,MATCH(N:N,'Issue Code Table'!A:A,0)),IF(M36="Critical",6,IF(M36="Significant",5,IF(M36="Moderate",3,2))))</f>
        <v>5</v>
      </c>
    </row>
    <row r="37" spans="1:28" ht="211.5" customHeight="1" x14ac:dyDescent="0.25">
      <c r="A37" s="219" t="s">
        <v>2001</v>
      </c>
      <c r="B37" s="219" t="s">
        <v>919</v>
      </c>
      <c r="C37" s="249" t="s">
        <v>920</v>
      </c>
      <c r="D37" s="219" t="s">
        <v>132</v>
      </c>
      <c r="E37" s="219" t="s">
        <v>2002</v>
      </c>
      <c r="F37" s="219" t="s">
        <v>2003</v>
      </c>
      <c r="G37" s="219" t="s">
        <v>2004</v>
      </c>
      <c r="H37" s="219" t="s">
        <v>2005</v>
      </c>
      <c r="I37" s="234"/>
      <c r="J37" s="257"/>
      <c r="K37" s="219" t="s">
        <v>2006</v>
      </c>
      <c r="L37" s="219"/>
      <c r="M37" s="219" t="s">
        <v>145</v>
      </c>
      <c r="N37" s="251" t="s">
        <v>2856</v>
      </c>
      <c r="O37" s="251" t="s">
        <v>3942</v>
      </c>
      <c r="P37" s="252"/>
      <c r="Q37" s="234" t="s">
        <v>1644</v>
      </c>
      <c r="R37" s="234" t="s">
        <v>2007</v>
      </c>
      <c r="S37" s="219" t="s">
        <v>2008</v>
      </c>
      <c r="T37" s="219"/>
      <c r="U37" s="219" t="s">
        <v>2009</v>
      </c>
      <c r="V37" s="219" t="s">
        <v>2010</v>
      </c>
      <c r="W37" s="219" t="s">
        <v>2011</v>
      </c>
      <c r="X37" s="267"/>
      <c r="Y37" s="254"/>
      <c r="Z37" s="255"/>
      <c r="AA37" s="255"/>
      <c r="AB37" s="222">
        <f>IF(OR(J37="Fail",ISBLANK(J37)),INDEX('Issue Code Table'!C:C,MATCH(N:N,'Issue Code Table'!A:A,0)),IF(M37="Critical",6,IF(M37="Significant",5,IF(M37="Moderate",3,2))))</f>
        <v>4</v>
      </c>
    </row>
    <row r="38" spans="1:28" ht="211.5" customHeight="1" x14ac:dyDescent="0.25">
      <c r="A38" s="224" t="s">
        <v>2012</v>
      </c>
      <c r="B38" s="224" t="s">
        <v>281</v>
      </c>
      <c r="C38" s="256" t="s">
        <v>282</v>
      </c>
      <c r="D38" s="224" t="s">
        <v>132</v>
      </c>
      <c r="E38" s="224" t="s">
        <v>2013</v>
      </c>
      <c r="F38" s="224" t="s">
        <v>2014</v>
      </c>
      <c r="G38" s="224" t="s">
        <v>2015</v>
      </c>
      <c r="H38" s="224" t="s">
        <v>2016</v>
      </c>
      <c r="I38" s="229"/>
      <c r="J38" s="257"/>
      <c r="K38" s="224" t="s">
        <v>2017</v>
      </c>
      <c r="L38" s="224"/>
      <c r="M38" s="224" t="s">
        <v>145</v>
      </c>
      <c r="N38" s="259" t="s">
        <v>286</v>
      </c>
      <c r="O38" s="259" t="s">
        <v>287</v>
      </c>
      <c r="P38" s="261"/>
      <c r="Q38" s="229" t="s">
        <v>1644</v>
      </c>
      <c r="R38" s="229" t="s">
        <v>2018</v>
      </c>
      <c r="S38" s="224" t="s">
        <v>2019</v>
      </c>
      <c r="T38" s="224"/>
      <c r="U38" s="224" t="s">
        <v>2020</v>
      </c>
      <c r="V38" s="224" t="s">
        <v>2021</v>
      </c>
      <c r="W38" s="224" t="s">
        <v>2022</v>
      </c>
      <c r="X38" s="266"/>
      <c r="Y38" s="263"/>
      <c r="Z38" s="264"/>
      <c r="AA38" s="264"/>
      <c r="AB38" s="227">
        <f>IF(OR(J38="Fail",ISBLANK(J38)),INDEX('Issue Code Table'!C:C,MATCH(N:N,'Issue Code Table'!A:A,0)),IF(M38="Critical",6,IF(M38="Significant",5,IF(M38="Moderate",3,2))))</f>
        <v>5</v>
      </c>
    </row>
    <row r="39" spans="1:28" ht="211.5" customHeight="1" x14ac:dyDescent="0.25">
      <c r="A39" s="219" t="s">
        <v>2023</v>
      </c>
      <c r="B39" s="219" t="s">
        <v>1663</v>
      </c>
      <c r="C39" s="249" t="s">
        <v>1664</v>
      </c>
      <c r="D39" s="219" t="s">
        <v>132</v>
      </c>
      <c r="E39" s="219" t="s">
        <v>2024</v>
      </c>
      <c r="F39" s="219" t="s">
        <v>2025</v>
      </c>
      <c r="G39" s="219" t="s">
        <v>2026</v>
      </c>
      <c r="H39" s="219" t="s">
        <v>2027</v>
      </c>
      <c r="I39" s="234"/>
      <c r="J39" s="257"/>
      <c r="K39" s="219" t="s">
        <v>2028</v>
      </c>
      <c r="L39" s="219"/>
      <c r="M39" s="218" t="s">
        <v>145</v>
      </c>
      <c r="N39" s="251" t="s">
        <v>1026</v>
      </c>
      <c r="O39" s="235" t="s">
        <v>2029</v>
      </c>
      <c r="P39" s="252"/>
      <c r="Q39" s="234" t="s">
        <v>1899</v>
      </c>
      <c r="R39" s="234" t="s">
        <v>2030</v>
      </c>
      <c r="S39" s="219" t="s">
        <v>2031</v>
      </c>
      <c r="T39" s="219" t="s">
        <v>2032</v>
      </c>
      <c r="U39" s="219" t="s">
        <v>2033</v>
      </c>
      <c r="V39" s="219" t="s">
        <v>2034</v>
      </c>
      <c r="W39" s="219" t="s">
        <v>2035</v>
      </c>
      <c r="X39" s="267"/>
      <c r="Y39" s="254"/>
      <c r="Z39" s="255"/>
      <c r="AA39" s="255"/>
      <c r="AB39" s="222">
        <f>IF(OR(J39="Fail",ISBLANK(J39)),INDEX('Issue Code Table'!C:C,MATCH(N:N,'Issue Code Table'!A:A,0)),IF(M39="Critical",6,IF(M39="Significant",5,IF(M39="Moderate",3,2))))</f>
        <v>5</v>
      </c>
    </row>
    <row r="40" spans="1:28" ht="211.5" customHeight="1" x14ac:dyDescent="0.25">
      <c r="A40" s="224" t="s">
        <v>2036</v>
      </c>
      <c r="B40" s="224" t="s">
        <v>281</v>
      </c>
      <c r="C40" s="256" t="s">
        <v>282</v>
      </c>
      <c r="D40" s="224" t="s">
        <v>132</v>
      </c>
      <c r="E40" s="224" t="s">
        <v>2037</v>
      </c>
      <c r="F40" s="224" t="s">
        <v>2038</v>
      </c>
      <c r="G40" s="224" t="s">
        <v>2039</v>
      </c>
      <c r="H40" s="224" t="s">
        <v>2040</v>
      </c>
      <c r="I40" s="229"/>
      <c r="J40" s="257"/>
      <c r="K40" s="224" t="s">
        <v>2041</v>
      </c>
      <c r="L40" s="224"/>
      <c r="M40" s="224" t="s">
        <v>145</v>
      </c>
      <c r="N40" s="259" t="s">
        <v>286</v>
      </c>
      <c r="O40" s="259" t="s">
        <v>287</v>
      </c>
      <c r="P40" s="261"/>
      <c r="Q40" s="229" t="s">
        <v>1644</v>
      </c>
      <c r="R40" s="229" t="s">
        <v>2042</v>
      </c>
      <c r="S40" s="224" t="s">
        <v>2043</v>
      </c>
      <c r="T40" s="224"/>
      <c r="U40" s="224" t="s">
        <v>2044</v>
      </c>
      <c r="V40" s="224" t="s">
        <v>2045</v>
      </c>
      <c r="W40" s="224" t="s">
        <v>2046</v>
      </c>
      <c r="X40" s="266"/>
      <c r="Y40" s="263"/>
      <c r="Z40" s="264"/>
      <c r="AA40" s="264"/>
      <c r="AB40" s="227">
        <f>IF(OR(J40="Fail",ISBLANK(J40)),INDEX('Issue Code Table'!C:C,MATCH(N:N,'Issue Code Table'!A:A,0)),IF(M40="Critical",6,IF(M40="Significant",5,IF(M40="Moderate",3,2))))</f>
        <v>5</v>
      </c>
    </row>
    <row r="41" spans="1:28" ht="211.5" customHeight="1" x14ac:dyDescent="0.25">
      <c r="A41" s="219" t="s">
        <v>2047</v>
      </c>
      <c r="B41" s="219" t="s">
        <v>919</v>
      </c>
      <c r="C41" s="249" t="s">
        <v>920</v>
      </c>
      <c r="D41" s="219" t="s">
        <v>132</v>
      </c>
      <c r="E41" s="219" t="s">
        <v>2048</v>
      </c>
      <c r="F41" s="219" t="s">
        <v>2049</v>
      </c>
      <c r="G41" s="219" t="s">
        <v>2050</v>
      </c>
      <c r="H41" s="219" t="s">
        <v>2051</v>
      </c>
      <c r="I41" s="234"/>
      <c r="J41" s="257"/>
      <c r="K41" s="219" t="s">
        <v>2052</v>
      </c>
      <c r="L41" s="219"/>
      <c r="M41" s="265" t="s">
        <v>145</v>
      </c>
      <c r="N41" s="251" t="s">
        <v>286</v>
      </c>
      <c r="O41" s="251" t="s">
        <v>287</v>
      </c>
      <c r="P41" s="252"/>
      <c r="Q41" s="234" t="s">
        <v>1644</v>
      </c>
      <c r="R41" s="234" t="s">
        <v>2053</v>
      </c>
      <c r="S41" s="219" t="s">
        <v>2054</v>
      </c>
      <c r="T41" s="219"/>
      <c r="U41" s="219" t="s">
        <v>2055</v>
      </c>
      <c r="V41" s="219" t="s">
        <v>2056</v>
      </c>
      <c r="W41" s="219" t="s">
        <v>2057</v>
      </c>
      <c r="X41" s="267"/>
      <c r="Y41" s="254"/>
      <c r="Z41" s="255"/>
      <c r="AA41" s="255"/>
      <c r="AB41" s="222">
        <f>IF(OR(J41="Fail",ISBLANK(J41)),INDEX('Issue Code Table'!C:C,MATCH(N:N,'Issue Code Table'!A:A,0)),IF(M41="Critical",6,IF(M41="Significant",5,IF(M41="Moderate",3,2))))</f>
        <v>5</v>
      </c>
    </row>
    <row r="42" spans="1:28" ht="211.5" customHeight="1" x14ac:dyDescent="0.25">
      <c r="A42" s="224" t="s">
        <v>2058</v>
      </c>
      <c r="B42" s="224" t="s">
        <v>281</v>
      </c>
      <c r="C42" s="256" t="s">
        <v>282</v>
      </c>
      <c r="D42" s="224" t="s">
        <v>132</v>
      </c>
      <c r="E42" s="224" t="s">
        <v>2059</v>
      </c>
      <c r="F42" s="224" t="s">
        <v>2060</v>
      </c>
      <c r="G42" s="224" t="s">
        <v>2061</v>
      </c>
      <c r="H42" s="224" t="s">
        <v>2062</v>
      </c>
      <c r="I42" s="297"/>
      <c r="J42" s="257"/>
      <c r="K42" s="224" t="s">
        <v>2063</v>
      </c>
      <c r="L42" s="224"/>
      <c r="M42" s="260" t="s">
        <v>145</v>
      </c>
      <c r="N42" s="259" t="s">
        <v>286</v>
      </c>
      <c r="O42" s="259" t="s">
        <v>287</v>
      </c>
      <c r="P42" s="261"/>
      <c r="Q42" s="229" t="s">
        <v>1644</v>
      </c>
      <c r="R42" s="229" t="s">
        <v>2064</v>
      </c>
      <c r="S42" s="224" t="s">
        <v>2065</v>
      </c>
      <c r="T42" s="224"/>
      <c r="U42" s="224" t="s">
        <v>2066</v>
      </c>
      <c r="V42" s="224" t="s">
        <v>2067</v>
      </c>
      <c r="W42" s="224" t="s">
        <v>2068</v>
      </c>
      <c r="X42" s="266"/>
      <c r="Y42" s="263"/>
      <c r="Z42" s="264"/>
      <c r="AA42" s="264"/>
      <c r="AB42" s="227">
        <f>IF(OR(J42="Fail",ISBLANK(J42)),INDEX('Issue Code Table'!C:C,MATCH(N:N,'Issue Code Table'!A:A,0)),IF(M42="Critical",6,IF(M42="Significant",5,IF(M42="Moderate",3,2))))</f>
        <v>5</v>
      </c>
    </row>
    <row r="43" spans="1:28" ht="211.5" customHeight="1" x14ac:dyDescent="0.25">
      <c r="A43" s="219" t="s">
        <v>2069</v>
      </c>
      <c r="B43" s="219" t="s">
        <v>281</v>
      </c>
      <c r="C43" s="249" t="s">
        <v>282</v>
      </c>
      <c r="D43" s="219" t="s">
        <v>132</v>
      </c>
      <c r="E43" s="219" t="s">
        <v>2070</v>
      </c>
      <c r="F43" s="219" t="s">
        <v>2071</v>
      </c>
      <c r="G43" s="219" t="s">
        <v>2072</v>
      </c>
      <c r="H43" s="219" t="s">
        <v>2073</v>
      </c>
      <c r="I43" s="234"/>
      <c r="J43" s="257"/>
      <c r="K43" s="219" t="s">
        <v>2074</v>
      </c>
      <c r="L43" s="219"/>
      <c r="M43" s="265" t="s">
        <v>145</v>
      </c>
      <c r="N43" s="251" t="s">
        <v>286</v>
      </c>
      <c r="O43" s="251" t="s">
        <v>287</v>
      </c>
      <c r="P43" s="252"/>
      <c r="Q43" s="234" t="s">
        <v>1644</v>
      </c>
      <c r="R43" s="234" t="s">
        <v>2075</v>
      </c>
      <c r="S43" s="219" t="s">
        <v>2076</v>
      </c>
      <c r="T43" s="219"/>
      <c r="U43" s="219" t="s">
        <v>2077</v>
      </c>
      <c r="V43" s="219" t="s">
        <v>2078</v>
      </c>
      <c r="W43" s="219" t="s">
        <v>2079</v>
      </c>
      <c r="X43" s="267"/>
      <c r="Y43" s="254"/>
      <c r="Z43" s="255"/>
      <c r="AA43" s="255"/>
      <c r="AB43" s="222">
        <f>IF(OR(J43="Fail",ISBLANK(J43)),INDEX('Issue Code Table'!C:C,MATCH(N:N,'Issue Code Table'!A:A,0)),IF(M43="Critical",6,IF(M43="Significant",5,IF(M43="Moderate",3,2))))</f>
        <v>5</v>
      </c>
    </row>
    <row r="44" spans="1:28" ht="211.5" customHeight="1" x14ac:dyDescent="0.25">
      <c r="A44" s="224" t="s">
        <v>2080</v>
      </c>
      <c r="B44" s="224" t="s">
        <v>690</v>
      </c>
      <c r="C44" s="256" t="s">
        <v>691</v>
      </c>
      <c r="D44" s="224" t="s">
        <v>132</v>
      </c>
      <c r="E44" s="224" t="s">
        <v>2081</v>
      </c>
      <c r="F44" s="224" t="s">
        <v>2082</v>
      </c>
      <c r="G44" s="224" t="s">
        <v>2083</v>
      </c>
      <c r="H44" s="224" t="s">
        <v>2084</v>
      </c>
      <c r="I44" s="229"/>
      <c r="J44" s="257"/>
      <c r="K44" s="224" t="s">
        <v>2085</v>
      </c>
      <c r="L44" s="224"/>
      <c r="M44" s="232" t="s">
        <v>145</v>
      </c>
      <c r="N44" s="232" t="s">
        <v>420</v>
      </c>
      <c r="O44" s="232" t="s">
        <v>421</v>
      </c>
      <c r="P44" s="261"/>
      <c r="Q44" s="229" t="s">
        <v>1730</v>
      </c>
      <c r="R44" s="229" t="s">
        <v>1450</v>
      </c>
      <c r="S44" s="224" t="s">
        <v>2086</v>
      </c>
      <c r="T44" s="224"/>
      <c r="U44" s="224" t="s">
        <v>2087</v>
      </c>
      <c r="V44" s="224" t="s">
        <v>2088</v>
      </c>
      <c r="W44" s="224" t="s">
        <v>2089</v>
      </c>
      <c r="X44" s="266"/>
      <c r="Y44" s="263"/>
      <c r="Z44" s="264"/>
      <c r="AA44" s="264"/>
      <c r="AB44" s="227">
        <f>IF(OR(J44="Fail",ISBLANK(J44)),INDEX('Issue Code Table'!C:C,MATCH(N:N,'Issue Code Table'!A:A,0)),IF(M44="Critical",6,IF(M44="Significant",5,IF(M44="Moderate",3,2))))</f>
        <v>5</v>
      </c>
    </row>
    <row r="45" spans="1:28" ht="211.5" customHeight="1" x14ac:dyDescent="0.25">
      <c r="A45" s="219" t="s">
        <v>2090</v>
      </c>
      <c r="B45" s="219" t="s">
        <v>172</v>
      </c>
      <c r="C45" s="219" t="s">
        <v>173</v>
      </c>
      <c r="D45" s="219" t="s">
        <v>132</v>
      </c>
      <c r="E45" s="219" t="s">
        <v>2091</v>
      </c>
      <c r="F45" s="219" t="s">
        <v>2092</v>
      </c>
      <c r="G45" s="219" t="s">
        <v>2093</v>
      </c>
      <c r="H45" s="219" t="s">
        <v>2094</v>
      </c>
      <c r="I45" s="234"/>
      <c r="J45" s="257"/>
      <c r="K45" s="219" t="s">
        <v>2095</v>
      </c>
      <c r="L45" s="219" t="s">
        <v>3908</v>
      </c>
      <c r="M45" s="218" t="s">
        <v>190</v>
      </c>
      <c r="N45" s="218" t="s">
        <v>2096</v>
      </c>
      <c r="O45" s="218" t="s">
        <v>2323</v>
      </c>
      <c r="P45" s="252"/>
      <c r="Q45" s="234" t="s">
        <v>1866</v>
      </c>
      <c r="R45" s="234" t="s">
        <v>2098</v>
      </c>
      <c r="S45" s="219" t="s">
        <v>2099</v>
      </c>
      <c r="T45" s="219"/>
      <c r="U45" s="219" t="s">
        <v>2100</v>
      </c>
      <c r="V45" s="219" t="s">
        <v>2101</v>
      </c>
      <c r="W45" s="219" t="s">
        <v>2102</v>
      </c>
      <c r="X45" s="267"/>
      <c r="Y45" s="254"/>
      <c r="Z45" s="255"/>
      <c r="AA45" s="255"/>
      <c r="AB45" s="222">
        <f>IF(OR(J45="Fail",ISBLANK(J45)),INDEX('Issue Code Table'!C:C,MATCH(N:N,'Issue Code Table'!A:A,0)),IF(M45="Critical",6,IF(M45="Significant",5,IF(M45="Moderate",3,2))))</f>
        <v>3</v>
      </c>
    </row>
    <row r="46" spans="1:28" ht="211.5" customHeight="1" x14ac:dyDescent="0.25">
      <c r="A46" s="224" t="s">
        <v>2103</v>
      </c>
      <c r="B46" s="224" t="s">
        <v>2104</v>
      </c>
      <c r="C46" s="256" t="s">
        <v>2105</v>
      </c>
      <c r="D46" s="224" t="s">
        <v>132</v>
      </c>
      <c r="E46" s="224" t="s">
        <v>2106</v>
      </c>
      <c r="F46" s="224" t="s">
        <v>2107</v>
      </c>
      <c r="G46" s="224" t="s">
        <v>2108</v>
      </c>
      <c r="H46" s="224" t="s">
        <v>2109</v>
      </c>
      <c r="I46" s="229"/>
      <c r="J46" s="257"/>
      <c r="K46" s="224" t="s">
        <v>2110</v>
      </c>
      <c r="L46" s="224"/>
      <c r="M46" s="257" t="s">
        <v>145</v>
      </c>
      <c r="N46" s="259" t="s">
        <v>1026</v>
      </c>
      <c r="O46" s="231" t="s">
        <v>2029</v>
      </c>
      <c r="P46" s="261"/>
      <c r="Q46" s="229" t="s">
        <v>1899</v>
      </c>
      <c r="R46" s="229" t="s">
        <v>2111</v>
      </c>
      <c r="S46" s="224" t="s">
        <v>2112</v>
      </c>
      <c r="T46" s="224"/>
      <c r="U46" s="224" t="s">
        <v>2113</v>
      </c>
      <c r="V46" s="224" t="s">
        <v>2114</v>
      </c>
      <c r="W46" s="224" t="s">
        <v>2115</v>
      </c>
      <c r="X46" s="266"/>
      <c r="Y46" s="263"/>
      <c r="Z46" s="264"/>
      <c r="AA46" s="264"/>
      <c r="AB46" s="227">
        <f>IF(OR(J46="Fail",ISBLANK(J46)),INDEX('Issue Code Table'!C:C,MATCH(N:N,'Issue Code Table'!A:A,0)),IF(M46="Critical",6,IF(M46="Significant",5,IF(M46="Moderate",3,2))))</f>
        <v>5</v>
      </c>
    </row>
    <row r="47" spans="1:28" ht="211.5" customHeight="1" x14ac:dyDescent="0.25">
      <c r="A47" s="219" t="s">
        <v>2116</v>
      </c>
      <c r="B47" s="219" t="s">
        <v>1848</v>
      </c>
      <c r="C47" s="249" t="s">
        <v>1849</v>
      </c>
      <c r="D47" s="219" t="s">
        <v>132</v>
      </c>
      <c r="E47" s="219" t="s">
        <v>2117</v>
      </c>
      <c r="F47" s="219" t="s">
        <v>2118</v>
      </c>
      <c r="G47" s="219" t="s">
        <v>2119</v>
      </c>
      <c r="H47" s="219" t="s">
        <v>2120</v>
      </c>
      <c r="I47" s="234"/>
      <c r="J47" s="257"/>
      <c r="K47" s="219" t="s">
        <v>2121</v>
      </c>
      <c r="L47" s="219" t="s">
        <v>3908</v>
      </c>
      <c r="M47" s="250" t="s">
        <v>145</v>
      </c>
      <c r="N47" s="218" t="s">
        <v>2122</v>
      </c>
      <c r="O47" s="218" t="s">
        <v>2123</v>
      </c>
      <c r="P47" s="252"/>
      <c r="Q47" s="234" t="s">
        <v>1866</v>
      </c>
      <c r="R47" s="234" t="s">
        <v>2124</v>
      </c>
      <c r="S47" s="219" t="s">
        <v>2125</v>
      </c>
      <c r="T47" s="219" t="s">
        <v>2126</v>
      </c>
      <c r="U47" s="219" t="s">
        <v>2127</v>
      </c>
      <c r="V47" s="219" t="s">
        <v>2128</v>
      </c>
      <c r="W47" s="219" t="s">
        <v>2129</v>
      </c>
      <c r="X47" s="267"/>
      <c r="Y47" s="254"/>
      <c r="Z47" s="255"/>
      <c r="AA47" s="255"/>
      <c r="AB47" s="222">
        <f>IF(OR(J47="Fail",ISBLANK(J47)),INDEX('Issue Code Table'!C:C,MATCH(N:N,'Issue Code Table'!A:A,0)),IF(M47="Critical",6,IF(M47="Significant",5,IF(M47="Moderate",3,2))))</f>
        <v>5</v>
      </c>
    </row>
    <row r="48" spans="1:28" ht="211.5" customHeight="1" x14ac:dyDescent="0.25">
      <c r="A48" s="224" t="s">
        <v>2130</v>
      </c>
      <c r="B48" s="224" t="s">
        <v>397</v>
      </c>
      <c r="C48" s="256" t="s">
        <v>414</v>
      </c>
      <c r="D48" s="224" t="s">
        <v>132</v>
      </c>
      <c r="E48" s="224" t="s">
        <v>2131</v>
      </c>
      <c r="F48" s="224" t="s">
        <v>2132</v>
      </c>
      <c r="G48" s="224" t="s">
        <v>2133</v>
      </c>
      <c r="H48" s="224" t="s">
        <v>2134</v>
      </c>
      <c r="I48" s="229"/>
      <c r="J48" s="257"/>
      <c r="K48" s="224" t="s">
        <v>2135</v>
      </c>
      <c r="L48" s="224"/>
      <c r="M48" s="260" t="s">
        <v>145</v>
      </c>
      <c r="N48" s="259" t="s">
        <v>420</v>
      </c>
      <c r="O48" s="259" t="s">
        <v>421</v>
      </c>
      <c r="P48" s="261"/>
      <c r="Q48" s="229" t="s">
        <v>2136</v>
      </c>
      <c r="R48" s="229" t="s">
        <v>2137</v>
      </c>
      <c r="S48" s="224" t="s">
        <v>2138</v>
      </c>
      <c r="T48" s="224" t="s">
        <v>2139</v>
      </c>
      <c r="U48" s="224" t="s">
        <v>2140</v>
      </c>
      <c r="V48" s="224" t="s">
        <v>2141</v>
      </c>
      <c r="W48" s="224" t="s">
        <v>2142</v>
      </c>
      <c r="X48" s="266"/>
      <c r="Y48" s="263"/>
      <c r="Z48" s="264"/>
      <c r="AA48" s="264"/>
      <c r="AB48" s="227">
        <f>IF(OR(J48="Fail",ISBLANK(J48)),INDEX('Issue Code Table'!C:C,MATCH(N:N,'Issue Code Table'!A:A,0)),IF(M48="Critical",6,IF(M48="Significant",5,IF(M48="Moderate",3,2))))</f>
        <v>5</v>
      </c>
    </row>
    <row r="49" spans="1:28" ht="211.5" customHeight="1" x14ac:dyDescent="0.25">
      <c r="A49" s="219" t="s">
        <v>2143</v>
      </c>
      <c r="B49" s="219" t="s">
        <v>2144</v>
      </c>
      <c r="C49" s="249" t="s">
        <v>2145</v>
      </c>
      <c r="D49" s="219" t="s">
        <v>132</v>
      </c>
      <c r="E49" s="219" t="s">
        <v>2146</v>
      </c>
      <c r="F49" s="219" t="s">
        <v>2147</v>
      </c>
      <c r="G49" s="219" t="s">
        <v>2148</v>
      </c>
      <c r="H49" s="219" t="s">
        <v>2149</v>
      </c>
      <c r="I49" s="234"/>
      <c r="J49" s="257"/>
      <c r="K49" s="219" t="s">
        <v>2150</v>
      </c>
      <c r="L49" s="219"/>
      <c r="M49" s="265" t="s">
        <v>190</v>
      </c>
      <c r="N49" s="251" t="s">
        <v>1203</v>
      </c>
      <c r="O49" s="251" t="s">
        <v>1204</v>
      </c>
      <c r="P49" s="252"/>
      <c r="Q49" s="234" t="s">
        <v>1730</v>
      </c>
      <c r="R49" s="234" t="s">
        <v>2151</v>
      </c>
      <c r="S49" s="219" t="s">
        <v>2152</v>
      </c>
      <c r="T49" s="219" t="s">
        <v>2153</v>
      </c>
      <c r="U49" s="219" t="s">
        <v>2154</v>
      </c>
      <c r="V49" s="219" t="s">
        <v>2155</v>
      </c>
      <c r="W49" s="219" t="s">
        <v>2156</v>
      </c>
      <c r="X49" s="267"/>
      <c r="Y49" s="254"/>
      <c r="Z49" s="255"/>
      <c r="AA49" s="255"/>
      <c r="AB49" s="222">
        <f>IF(OR(J49="Fail",ISBLANK(J49)),INDEX('Issue Code Table'!C:C,MATCH(N:N,'Issue Code Table'!A:A,0)),IF(M49="Critical",6,IF(M49="Significant",5,IF(M49="Moderate",3,2))))</f>
        <v>4</v>
      </c>
    </row>
    <row r="50" spans="1:28" ht="211.5" customHeight="1" x14ac:dyDescent="0.25">
      <c r="A50" s="224" t="s">
        <v>2157</v>
      </c>
      <c r="B50" s="224" t="s">
        <v>140</v>
      </c>
      <c r="C50" s="256" t="s">
        <v>141</v>
      </c>
      <c r="D50" s="224" t="s">
        <v>132</v>
      </c>
      <c r="E50" s="224" t="s">
        <v>2158</v>
      </c>
      <c r="F50" s="224" t="s">
        <v>2159</v>
      </c>
      <c r="G50" s="224" t="s">
        <v>2160</v>
      </c>
      <c r="H50" s="224" t="s">
        <v>2161</v>
      </c>
      <c r="I50" s="229"/>
      <c r="J50" s="257"/>
      <c r="K50" s="224" t="s">
        <v>2162</v>
      </c>
      <c r="L50" s="224"/>
      <c r="M50" s="260" t="s">
        <v>145</v>
      </c>
      <c r="N50" s="259" t="s">
        <v>2163</v>
      </c>
      <c r="O50" s="231" t="s">
        <v>2164</v>
      </c>
      <c r="P50" s="261"/>
      <c r="Q50" s="229" t="s">
        <v>832</v>
      </c>
      <c r="R50" s="229" t="s">
        <v>844</v>
      </c>
      <c r="S50" s="224" t="s">
        <v>2165</v>
      </c>
      <c r="T50" s="224" t="s">
        <v>2166</v>
      </c>
      <c r="U50" s="224" t="s">
        <v>2167</v>
      </c>
      <c r="V50" s="224" t="s">
        <v>2168</v>
      </c>
      <c r="W50" s="224" t="s">
        <v>2169</v>
      </c>
      <c r="X50" s="266"/>
      <c r="Y50" s="263"/>
      <c r="Z50" s="264"/>
      <c r="AA50" s="264"/>
      <c r="AB50" s="227" t="e">
        <f>IF(OR(J50="Fail",ISBLANK(J50)),INDEX('Issue Code Table'!C:C,MATCH(N:N,'Issue Code Table'!A:A,0)),IF(M50="Critical",6,IF(M50="Significant",5,IF(M50="Moderate",3,2))))</f>
        <v>#N/A</v>
      </c>
    </row>
    <row r="51" spans="1:28" ht="211.5" customHeight="1" x14ac:dyDescent="0.25">
      <c r="A51" s="219" t="s">
        <v>2170</v>
      </c>
      <c r="B51" s="219" t="s">
        <v>281</v>
      </c>
      <c r="C51" s="249" t="s">
        <v>282</v>
      </c>
      <c r="D51" s="219" t="s">
        <v>132</v>
      </c>
      <c r="E51" s="219" t="s">
        <v>2171</v>
      </c>
      <c r="F51" s="219" t="s">
        <v>2172</v>
      </c>
      <c r="G51" s="219" t="s">
        <v>2173</v>
      </c>
      <c r="H51" s="219" t="s">
        <v>2174</v>
      </c>
      <c r="I51" s="234"/>
      <c r="J51" s="257"/>
      <c r="K51" s="219" t="s">
        <v>2175</v>
      </c>
      <c r="L51" s="219"/>
      <c r="M51" s="265" t="s">
        <v>145</v>
      </c>
      <c r="N51" s="251" t="s">
        <v>286</v>
      </c>
      <c r="O51" s="251" t="s">
        <v>287</v>
      </c>
      <c r="P51" s="252"/>
      <c r="Q51" s="234" t="s">
        <v>1730</v>
      </c>
      <c r="R51" s="234" t="s">
        <v>2176</v>
      </c>
      <c r="S51" s="219" t="s">
        <v>2177</v>
      </c>
      <c r="T51" s="219" t="s">
        <v>2178</v>
      </c>
      <c r="U51" s="219" t="s">
        <v>2179</v>
      </c>
      <c r="V51" s="219" t="s">
        <v>2180</v>
      </c>
      <c r="W51" s="219" t="s">
        <v>2181</v>
      </c>
      <c r="X51" s="267"/>
      <c r="Y51" s="254"/>
      <c r="Z51" s="255"/>
      <c r="AA51" s="255"/>
      <c r="AB51" s="222">
        <f>IF(OR(J51="Fail",ISBLANK(J51)),INDEX('Issue Code Table'!C:C,MATCH(N:N,'Issue Code Table'!A:A,0)),IF(M51="Critical",6,IF(M51="Significant",5,IF(M51="Moderate",3,2))))</f>
        <v>5</v>
      </c>
    </row>
    <row r="52" spans="1:28" ht="211.5" customHeight="1" x14ac:dyDescent="0.25">
      <c r="A52" s="224" t="s">
        <v>2182</v>
      </c>
      <c r="B52" s="224" t="s">
        <v>2104</v>
      </c>
      <c r="C52" s="256" t="s">
        <v>2105</v>
      </c>
      <c r="D52" s="224" t="s">
        <v>132</v>
      </c>
      <c r="E52" s="224" t="s">
        <v>2183</v>
      </c>
      <c r="F52" s="224" t="s">
        <v>2184</v>
      </c>
      <c r="G52" s="224" t="s">
        <v>2185</v>
      </c>
      <c r="H52" s="224" t="s">
        <v>2186</v>
      </c>
      <c r="I52" s="229"/>
      <c r="J52" s="257"/>
      <c r="K52" s="224" t="s">
        <v>2187</v>
      </c>
      <c r="L52" s="224"/>
      <c r="M52" s="260" t="s">
        <v>145</v>
      </c>
      <c r="N52" s="259" t="s">
        <v>286</v>
      </c>
      <c r="O52" s="259" t="s">
        <v>287</v>
      </c>
      <c r="P52" s="261"/>
      <c r="Q52" s="229" t="s">
        <v>1730</v>
      </c>
      <c r="R52" s="229" t="s">
        <v>2188</v>
      </c>
      <c r="S52" s="224" t="s">
        <v>2189</v>
      </c>
      <c r="T52" s="224" t="s">
        <v>2190</v>
      </c>
      <c r="U52" s="224" t="s">
        <v>2191</v>
      </c>
      <c r="V52" s="224" t="s">
        <v>2192</v>
      </c>
      <c r="W52" s="224" t="s">
        <v>2193</v>
      </c>
      <c r="X52" s="266"/>
      <c r="Y52" s="263"/>
      <c r="Z52" s="264"/>
      <c r="AA52" s="264"/>
      <c r="AB52" s="227">
        <f>IF(OR(J52="Fail",ISBLANK(J52)),INDEX('Issue Code Table'!C:C,MATCH(N:N,'Issue Code Table'!A:A,0)),IF(M52="Critical",6,IF(M52="Significant",5,IF(M52="Moderate",3,2))))</f>
        <v>5</v>
      </c>
    </row>
    <row r="53" spans="1:28" ht="211.5" customHeight="1" x14ac:dyDescent="0.25">
      <c r="A53" s="219" t="s">
        <v>2194</v>
      </c>
      <c r="B53" s="219" t="s">
        <v>690</v>
      </c>
      <c r="C53" s="249" t="s">
        <v>691</v>
      </c>
      <c r="D53" s="219" t="s">
        <v>132</v>
      </c>
      <c r="E53" s="219" t="s">
        <v>2195</v>
      </c>
      <c r="F53" s="219" t="s">
        <v>2196</v>
      </c>
      <c r="G53" s="219" t="s">
        <v>2197</v>
      </c>
      <c r="H53" s="219" t="s">
        <v>2198</v>
      </c>
      <c r="I53" s="234"/>
      <c r="J53" s="257"/>
      <c r="K53" s="219" t="s">
        <v>2199</v>
      </c>
      <c r="L53" s="219"/>
      <c r="M53" s="250" t="s">
        <v>145</v>
      </c>
      <c r="N53" s="218" t="s">
        <v>420</v>
      </c>
      <c r="O53" s="218" t="s">
        <v>421</v>
      </c>
      <c r="P53" s="252"/>
      <c r="Q53" s="234" t="s">
        <v>1899</v>
      </c>
      <c r="R53" s="234" t="s">
        <v>564</v>
      </c>
      <c r="S53" s="219" t="s">
        <v>2200</v>
      </c>
      <c r="T53" s="219"/>
      <c r="U53" s="219" t="s">
        <v>2201</v>
      </c>
      <c r="V53" s="219" t="s">
        <v>2202</v>
      </c>
      <c r="W53" s="219" t="s">
        <v>2203</v>
      </c>
      <c r="X53" s="267"/>
      <c r="Y53" s="254"/>
      <c r="Z53" s="255"/>
      <c r="AA53" s="255"/>
      <c r="AB53" s="222">
        <f>IF(OR(J53="Fail",ISBLANK(J53)),INDEX('Issue Code Table'!C:C,MATCH(N:N,'Issue Code Table'!A:A,0)),IF(M53="Critical",6,IF(M53="Significant",5,IF(M53="Moderate",3,2))))</f>
        <v>5</v>
      </c>
    </row>
    <row r="54" spans="1:28" ht="211.5" customHeight="1" x14ac:dyDescent="0.25">
      <c r="A54" s="224" t="s">
        <v>2204</v>
      </c>
      <c r="B54" s="272" t="s">
        <v>869</v>
      </c>
      <c r="C54" s="269" t="s">
        <v>870</v>
      </c>
      <c r="D54" s="224" t="s">
        <v>132</v>
      </c>
      <c r="E54" s="224" t="s">
        <v>2205</v>
      </c>
      <c r="F54" s="224" t="s">
        <v>2206</v>
      </c>
      <c r="G54" s="224" t="s">
        <v>2207</v>
      </c>
      <c r="H54" s="224" t="s">
        <v>2208</v>
      </c>
      <c r="I54" s="229"/>
      <c r="J54" s="257"/>
      <c r="K54" s="224" t="s">
        <v>2209</v>
      </c>
      <c r="L54" s="224"/>
      <c r="M54" s="260" t="s">
        <v>145</v>
      </c>
      <c r="N54" s="259" t="s">
        <v>286</v>
      </c>
      <c r="O54" s="259" t="s">
        <v>287</v>
      </c>
      <c r="P54" s="261"/>
      <c r="Q54" s="229" t="s">
        <v>1730</v>
      </c>
      <c r="R54" s="229" t="s">
        <v>2210</v>
      </c>
      <c r="S54" s="224" t="s">
        <v>2211</v>
      </c>
      <c r="T54" s="224"/>
      <c r="U54" s="224" t="s">
        <v>2212</v>
      </c>
      <c r="V54" s="224" t="s">
        <v>2213</v>
      </c>
      <c r="W54" s="224" t="s">
        <v>2214</v>
      </c>
      <c r="X54" s="266"/>
      <c r="Y54" s="263"/>
      <c r="Z54" s="264"/>
      <c r="AA54" s="264"/>
      <c r="AB54" s="227">
        <f>IF(OR(J54="Fail",ISBLANK(J54)),INDEX('Issue Code Table'!C:C,MATCH(N:N,'Issue Code Table'!A:A,0)),IF(M54="Critical",6,IF(M54="Significant",5,IF(M54="Moderate",3,2))))</f>
        <v>5</v>
      </c>
    </row>
    <row r="55" spans="1:28" ht="211.5" customHeight="1" x14ac:dyDescent="0.25">
      <c r="A55" s="219" t="s">
        <v>2215</v>
      </c>
      <c r="B55" s="219" t="s">
        <v>1663</v>
      </c>
      <c r="C55" s="249" t="s">
        <v>1664</v>
      </c>
      <c r="D55" s="219" t="s">
        <v>132</v>
      </c>
      <c r="E55" s="219" t="s">
        <v>2216</v>
      </c>
      <c r="F55" s="219" t="s">
        <v>2217</v>
      </c>
      <c r="G55" s="219" t="s">
        <v>2218</v>
      </c>
      <c r="H55" s="219" t="s">
        <v>2219</v>
      </c>
      <c r="I55" s="234"/>
      <c r="J55" s="257"/>
      <c r="K55" s="219" t="s">
        <v>2220</v>
      </c>
      <c r="L55" s="219"/>
      <c r="M55" s="265" t="s">
        <v>145</v>
      </c>
      <c r="N55" s="251" t="s">
        <v>286</v>
      </c>
      <c r="O55" s="251" t="s">
        <v>287</v>
      </c>
      <c r="P55" s="252"/>
      <c r="Q55" s="234" t="s">
        <v>1730</v>
      </c>
      <c r="R55" s="234" t="s">
        <v>2221</v>
      </c>
      <c r="S55" s="219" t="s">
        <v>2222</v>
      </c>
      <c r="T55" s="219"/>
      <c r="U55" s="219" t="s">
        <v>2223</v>
      </c>
      <c r="V55" s="219" t="s">
        <v>2224</v>
      </c>
      <c r="W55" s="219" t="s">
        <v>2225</v>
      </c>
      <c r="X55" s="267"/>
      <c r="Y55" s="254"/>
      <c r="Z55" s="255"/>
      <c r="AA55" s="255"/>
      <c r="AB55" s="222">
        <f>IF(OR(J55="Fail",ISBLANK(J55)),INDEX('Issue Code Table'!C:C,MATCH(N:N,'Issue Code Table'!A:A,0)),IF(M55="Critical",6,IF(M55="Significant",5,IF(M55="Moderate",3,2))))</f>
        <v>5</v>
      </c>
    </row>
    <row r="56" spans="1:28" ht="211.5" customHeight="1" x14ac:dyDescent="0.25">
      <c r="A56" s="224" t="s">
        <v>2226</v>
      </c>
      <c r="B56" s="224" t="s">
        <v>690</v>
      </c>
      <c r="C56" s="256" t="s">
        <v>691</v>
      </c>
      <c r="D56" s="224" t="s">
        <v>132</v>
      </c>
      <c r="E56" s="224" t="s">
        <v>2227</v>
      </c>
      <c r="F56" s="224" t="s">
        <v>2228</v>
      </c>
      <c r="G56" s="224" t="s">
        <v>2229</v>
      </c>
      <c r="H56" s="224" t="s">
        <v>2230</v>
      </c>
      <c r="I56" s="229"/>
      <c r="J56" s="257"/>
      <c r="K56" s="224" t="s">
        <v>2231</v>
      </c>
      <c r="L56" s="224"/>
      <c r="M56" s="260" t="s">
        <v>145</v>
      </c>
      <c r="N56" s="259" t="s">
        <v>286</v>
      </c>
      <c r="O56" s="259" t="s">
        <v>287</v>
      </c>
      <c r="P56" s="261"/>
      <c r="Q56" s="229" t="s">
        <v>1223</v>
      </c>
      <c r="R56" s="229" t="s">
        <v>2232</v>
      </c>
      <c r="S56" s="224" t="s">
        <v>2233</v>
      </c>
      <c r="T56" s="224"/>
      <c r="U56" s="224" t="s">
        <v>2234</v>
      </c>
      <c r="V56" s="224" t="s">
        <v>2235</v>
      </c>
      <c r="W56" s="224" t="s">
        <v>2236</v>
      </c>
      <c r="X56" s="266"/>
      <c r="Y56" s="263"/>
      <c r="Z56" s="264"/>
      <c r="AA56" s="264"/>
      <c r="AB56" s="227">
        <f>IF(OR(J56="Fail",ISBLANK(J56)),INDEX('Issue Code Table'!C:C,MATCH(N:N,'Issue Code Table'!A:A,0)),IF(M56="Critical",6,IF(M56="Significant",5,IF(M56="Moderate",3,2))))</f>
        <v>5</v>
      </c>
    </row>
    <row r="57" spans="1:28" ht="211.5" customHeight="1" x14ac:dyDescent="0.25">
      <c r="A57" s="219" t="s">
        <v>2237</v>
      </c>
      <c r="B57" s="219" t="s">
        <v>1663</v>
      </c>
      <c r="C57" s="249" t="s">
        <v>1664</v>
      </c>
      <c r="D57" s="219" t="s">
        <v>132</v>
      </c>
      <c r="E57" s="219" t="s">
        <v>2238</v>
      </c>
      <c r="F57" s="219" t="s">
        <v>2239</v>
      </c>
      <c r="G57" s="219" t="s">
        <v>2240</v>
      </c>
      <c r="H57" s="219" t="s">
        <v>2241</v>
      </c>
      <c r="I57" s="234"/>
      <c r="J57" s="257"/>
      <c r="K57" s="219" t="s">
        <v>2242</v>
      </c>
      <c r="L57" s="300"/>
      <c r="M57" s="265" t="s">
        <v>145</v>
      </c>
      <c r="N57" s="251" t="s">
        <v>420</v>
      </c>
      <c r="O57" s="251" t="s">
        <v>421</v>
      </c>
      <c r="P57" s="252"/>
      <c r="Q57" s="234" t="s">
        <v>1730</v>
      </c>
      <c r="R57" s="234" t="s">
        <v>2243</v>
      </c>
      <c r="S57" s="219" t="s">
        <v>2244</v>
      </c>
      <c r="T57" s="219"/>
      <c r="U57" s="219" t="s">
        <v>2245</v>
      </c>
      <c r="V57" s="219" t="s">
        <v>2246</v>
      </c>
      <c r="W57" s="219" t="s">
        <v>2247</v>
      </c>
      <c r="X57" s="267"/>
      <c r="Y57" s="254"/>
      <c r="Z57" s="255"/>
      <c r="AA57" s="255"/>
      <c r="AB57" s="222">
        <f>IF(OR(J57="Fail",ISBLANK(J57)),INDEX('Issue Code Table'!C:C,MATCH(N:N,'Issue Code Table'!A:A,0)),IF(M57="Critical",6,IF(M57="Significant",5,IF(M57="Moderate",3,2))))</f>
        <v>5</v>
      </c>
    </row>
    <row r="58" spans="1:28" ht="211.5" customHeight="1" x14ac:dyDescent="0.25">
      <c r="A58" s="224" t="s">
        <v>2248</v>
      </c>
      <c r="B58" s="224" t="s">
        <v>690</v>
      </c>
      <c r="C58" s="256" t="s">
        <v>691</v>
      </c>
      <c r="D58" s="224" t="s">
        <v>132</v>
      </c>
      <c r="E58" s="224" t="s">
        <v>2249</v>
      </c>
      <c r="F58" s="224" t="s">
        <v>2250</v>
      </c>
      <c r="G58" s="224" t="s">
        <v>2251</v>
      </c>
      <c r="H58" s="224" t="s">
        <v>2252</v>
      </c>
      <c r="I58" s="229"/>
      <c r="J58" s="257"/>
      <c r="K58" s="224" t="s">
        <v>2253</v>
      </c>
      <c r="L58" s="224"/>
      <c r="M58" s="260" t="s">
        <v>145</v>
      </c>
      <c r="N58" s="259" t="s">
        <v>420</v>
      </c>
      <c r="O58" s="259" t="s">
        <v>421</v>
      </c>
      <c r="P58" s="261"/>
      <c r="Q58" s="229" t="s">
        <v>1730</v>
      </c>
      <c r="R58" s="229" t="s">
        <v>2254</v>
      </c>
      <c r="S58" s="224" t="s">
        <v>2255</v>
      </c>
      <c r="T58" s="224"/>
      <c r="U58" s="224" t="s">
        <v>2256</v>
      </c>
      <c r="V58" s="224" t="s">
        <v>2257</v>
      </c>
      <c r="W58" s="224" t="s">
        <v>2258</v>
      </c>
      <c r="X58" s="266"/>
      <c r="Y58" s="263"/>
      <c r="Z58" s="264"/>
      <c r="AA58" s="264"/>
      <c r="AB58" s="227">
        <f>IF(OR(J58="Fail",ISBLANK(J58)),INDEX('Issue Code Table'!C:C,MATCH(N:N,'Issue Code Table'!A:A,0)),IF(M58="Critical",6,IF(M58="Significant",5,IF(M58="Moderate",3,2))))</f>
        <v>5</v>
      </c>
    </row>
    <row r="59" spans="1:28" ht="211.5" customHeight="1" x14ac:dyDescent="0.25">
      <c r="A59" s="219" t="s">
        <v>2259</v>
      </c>
      <c r="B59" s="219" t="s">
        <v>1848</v>
      </c>
      <c r="C59" s="249" t="s">
        <v>1849</v>
      </c>
      <c r="D59" s="219" t="s">
        <v>132</v>
      </c>
      <c r="E59" s="219" t="s">
        <v>2260</v>
      </c>
      <c r="F59" s="219" t="s">
        <v>2261</v>
      </c>
      <c r="G59" s="219" t="s">
        <v>2262</v>
      </c>
      <c r="H59" s="219" t="s">
        <v>2263</v>
      </c>
      <c r="I59" s="234"/>
      <c r="J59" s="257"/>
      <c r="K59" s="219" t="s">
        <v>2264</v>
      </c>
      <c r="L59" s="219"/>
      <c r="M59" s="301" t="s">
        <v>145</v>
      </c>
      <c r="N59" s="302" t="s">
        <v>1742</v>
      </c>
      <c r="O59" s="303" t="s">
        <v>1743</v>
      </c>
      <c r="P59" s="252"/>
      <c r="Q59" s="234" t="s">
        <v>1730</v>
      </c>
      <c r="R59" s="234" t="s">
        <v>2265</v>
      </c>
      <c r="S59" s="219" t="s">
        <v>2266</v>
      </c>
      <c r="T59" s="219" t="s">
        <v>2267</v>
      </c>
      <c r="U59" s="219" t="s">
        <v>2268</v>
      </c>
      <c r="V59" s="219" t="s">
        <v>2269</v>
      </c>
      <c r="W59" s="219" t="s">
        <v>2270</v>
      </c>
      <c r="X59" s="267"/>
      <c r="Y59" s="254"/>
      <c r="Z59" s="255"/>
      <c r="AA59" s="255"/>
      <c r="AB59" s="222">
        <f>IF(OR(J59="Fail",ISBLANK(J59)),INDEX('Issue Code Table'!C:C,MATCH(N:N,'Issue Code Table'!A:A,0)),IF(M59="Critical",6,IF(M59="Significant",5,IF(M59="Moderate",3,2))))</f>
        <v>5</v>
      </c>
    </row>
    <row r="60" spans="1:28" ht="211.5" customHeight="1" x14ac:dyDescent="0.25">
      <c r="A60" s="224" t="s">
        <v>2271</v>
      </c>
      <c r="B60" s="224" t="s">
        <v>281</v>
      </c>
      <c r="C60" s="256" t="s">
        <v>282</v>
      </c>
      <c r="D60" s="224" t="s">
        <v>132</v>
      </c>
      <c r="E60" s="224" t="s">
        <v>2272</v>
      </c>
      <c r="F60" s="224" t="s">
        <v>2273</v>
      </c>
      <c r="G60" s="224" t="s">
        <v>2274</v>
      </c>
      <c r="H60" s="224" t="s">
        <v>2275</v>
      </c>
      <c r="I60" s="229"/>
      <c r="J60" s="257"/>
      <c r="K60" s="224" t="s">
        <v>2276</v>
      </c>
      <c r="L60" s="224"/>
      <c r="M60" s="260" t="s">
        <v>145</v>
      </c>
      <c r="N60" s="259" t="s">
        <v>286</v>
      </c>
      <c r="O60" s="259" t="s">
        <v>287</v>
      </c>
      <c r="P60" s="261"/>
      <c r="Q60" s="229" t="s">
        <v>1730</v>
      </c>
      <c r="R60" s="229" t="s">
        <v>2277</v>
      </c>
      <c r="S60" s="224" t="s">
        <v>2278</v>
      </c>
      <c r="T60" s="224" t="s">
        <v>2279</v>
      </c>
      <c r="U60" s="224" t="s">
        <v>2280</v>
      </c>
      <c r="V60" s="224" t="s">
        <v>2281</v>
      </c>
      <c r="W60" s="224" t="s">
        <v>2282</v>
      </c>
      <c r="X60" s="266"/>
      <c r="Y60" s="263"/>
      <c r="Z60" s="264"/>
      <c r="AA60" s="264"/>
      <c r="AB60" s="227">
        <f>IF(OR(J60="Fail",ISBLANK(J60)),INDEX('Issue Code Table'!C:C,MATCH(N:N,'Issue Code Table'!A:A,0)),IF(M60="Critical",6,IF(M60="Significant",5,IF(M60="Moderate",3,2))))</f>
        <v>5</v>
      </c>
    </row>
    <row r="61" spans="1:28" ht="211.5" customHeight="1" x14ac:dyDescent="0.25">
      <c r="A61" s="219" t="s">
        <v>2283</v>
      </c>
      <c r="B61" s="219" t="s">
        <v>2144</v>
      </c>
      <c r="C61" s="249" t="s">
        <v>2145</v>
      </c>
      <c r="D61" s="219" t="s">
        <v>132</v>
      </c>
      <c r="E61" s="219" t="s">
        <v>2284</v>
      </c>
      <c r="F61" s="219" t="s">
        <v>2285</v>
      </c>
      <c r="G61" s="219" t="s">
        <v>2286</v>
      </c>
      <c r="H61" s="219" t="s">
        <v>2287</v>
      </c>
      <c r="I61" s="234"/>
      <c r="J61" s="257"/>
      <c r="K61" s="219" t="s">
        <v>2288</v>
      </c>
      <c r="L61" s="219"/>
      <c r="M61" s="265" t="s">
        <v>145</v>
      </c>
      <c r="N61" s="251" t="s">
        <v>420</v>
      </c>
      <c r="O61" s="251" t="s">
        <v>421</v>
      </c>
      <c r="P61" s="252"/>
      <c r="Q61" s="234" t="s">
        <v>1730</v>
      </c>
      <c r="R61" s="234" t="s">
        <v>2289</v>
      </c>
      <c r="S61" s="219" t="s">
        <v>2290</v>
      </c>
      <c r="T61" s="219"/>
      <c r="U61" s="219" t="s">
        <v>2291</v>
      </c>
      <c r="V61" s="219" t="s">
        <v>2292</v>
      </c>
      <c r="W61" s="219" t="s">
        <v>2293</v>
      </c>
      <c r="X61" s="267"/>
      <c r="Y61" s="254"/>
      <c r="Z61" s="255"/>
      <c r="AA61" s="255"/>
      <c r="AB61" s="222">
        <f>IF(OR(J61="Fail",ISBLANK(J61)),INDEX('Issue Code Table'!C:C,MATCH(N:N,'Issue Code Table'!A:A,0)),IF(M61="Critical",6,IF(M61="Significant",5,IF(M61="Moderate",3,2))))</f>
        <v>5</v>
      </c>
    </row>
    <row r="62" spans="1:28" ht="211.5" customHeight="1" x14ac:dyDescent="0.25">
      <c r="A62" s="224" t="s">
        <v>2294</v>
      </c>
      <c r="B62" s="224" t="s">
        <v>2144</v>
      </c>
      <c r="C62" s="256" t="s">
        <v>2145</v>
      </c>
      <c r="D62" s="224" t="s">
        <v>132</v>
      </c>
      <c r="E62" s="224" t="s">
        <v>2295</v>
      </c>
      <c r="F62" s="224" t="s">
        <v>2296</v>
      </c>
      <c r="G62" s="224" t="s">
        <v>2297</v>
      </c>
      <c r="H62" s="224" t="s">
        <v>2298</v>
      </c>
      <c r="I62" s="229"/>
      <c r="J62" s="257"/>
      <c r="K62" s="224" t="s">
        <v>2299</v>
      </c>
      <c r="L62" s="224"/>
      <c r="M62" s="260" t="s">
        <v>145</v>
      </c>
      <c r="N62" s="259" t="s">
        <v>420</v>
      </c>
      <c r="O62" s="259" t="s">
        <v>421</v>
      </c>
      <c r="P62" s="261"/>
      <c r="Q62" s="229" t="s">
        <v>1730</v>
      </c>
      <c r="R62" s="229" t="s">
        <v>2300</v>
      </c>
      <c r="S62" s="224" t="s">
        <v>3971</v>
      </c>
      <c r="T62" s="224" t="s">
        <v>2301</v>
      </c>
      <c r="U62" s="224" t="s">
        <v>2302</v>
      </c>
      <c r="V62" s="224" t="s">
        <v>2303</v>
      </c>
      <c r="W62" s="224" t="s">
        <v>2304</v>
      </c>
      <c r="X62" s="266"/>
      <c r="Y62" s="263"/>
      <c r="Z62" s="264"/>
      <c r="AA62" s="264"/>
      <c r="AB62" s="227">
        <f>IF(OR(J62="Fail",ISBLANK(J62)),INDEX('Issue Code Table'!C:C,MATCH(N:N,'Issue Code Table'!A:A,0)),IF(M62="Critical",6,IF(M62="Significant",5,IF(M62="Moderate",3,2))))</f>
        <v>5</v>
      </c>
    </row>
    <row r="63" spans="1:28" ht="211.5" customHeight="1" x14ac:dyDescent="0.25">
      <c r="A63" s="219" t="s">
        <v>2305</v>
      </c>
      <c r="B63" s="219" t="s">
        <v>2144</v>
      </c>
      <c r="C63" s="249" t="s">
        <v>2145</v>
      </c>
      <c r="D63" s="219" t="s">
        <v>132</v>
      </c>
      <c r="E63" s="219" t="s">
        <v>2306</v>
      </c>
      <c r="F63" s="219" t="s">
        <v>2307</v>
      </c>
      <c r="G63" s="219" t="s">
        <v>2308</v>
      </c>
      <c r="H63" s="219" t="s">
        <v>2309</v>
      </c>
      <c r="I63" s="234"/>
      <c r="J63" s="257"/>
      <c r="K63" s="219" t="s">
        <v>2310</v>
      </c>
      <c r="L63" s="219"/>
      <c r="M63" s="265" t="s">
        <v>145</v>
      </c>
      <c r="N63" s="251" t="s">
        <v>420</v>
      </c>
      <c r="O63" s="251" t="s">
        <v>421</v>
      </c>
      <c r="P63" s="252"/>
      <c r="Q63" s="234" t="s">
        <v>1730</v>
      </c>
      <c r="R63" s="234" t="s">
        <v>2311</v>
      </c>
      <c r="S63" s="219" t="s">
        <v>2312</v>
      </c>
      <c r="T63" s="219" t="s">
        <v>2313</v>
      </c>
      <c r="U63" s="219" t="s">
        <v>2314</v>
      </c>
      <c r="V63" s="219" t="s">
        <v>2315</v>
      </c>
      <c r="W63" s="219" t="s">
        <v>2316</v>
      </c>
      <c r="X63" s="267"/>
      <c r="Y63" s="254"/>
      <c r="Z63" s="255"/>
      <c r="AA63" s="255"/>
      <c r="AB63" s="222">
        <f>IF(OR(J63="Fail",ISBLANK(J63)),INDEX('Issue Code Table'!C:C,MATCH(N:N,'Issue Code Table'!A:A,0)),IF(M63="Critical",6,IF(M63="Significant",5,IF(M63="Moderate",3,2))))</f>
        <v>5</v>
      </c>
    </row>
    <row r="64" spans="1:28" ht="211.5" customHeight="1" x14ac:dyDescent="0.25">
      <c r="A64" s="224" t="s">
        <v>2317</v>
      </c>
      <c r="B64" s="224" t="s">
        <v>2104</v>
      </c>
      <c r="C64" s="256" t="s">
        <v>2105</v>
      </c>
      <c r="D64" s="224" t="s">
        <v>132</v>
      </c>
      <c r="E64" s="224" t="s">
        <v>2318</v>
      </c>
      <c r="F64" s="224" t="s">
        <v>2319</v>
      </c>
      <c r="G64" s="224" t="s">
        <v>2320</v>
      </c>
      <c r="H64" s="224" t="s">
        <v>2321</v>
      </c>
      <c r="I64" s="229"/>
      <c r="J64" s="257"/>
      <c r="K64" s="224" t="s">
        <v>2322</v>
      </c>
      <c r="L64" s="224"/>
      <c r="M64" s="260" t="s">
        <v>190</v>
      </c>
      <c r="N64" s="259" t="s">
        <v>2096</v>
      </c>
      <c r="O64" s="259" t="s">
        <v>2323</v>
      </c>
      <c r="P64" s="261"/>
      <c r="Q64" s="229" t="s">
        <v>1730</v>
      </c>
      <c r="R64" s="229" t="s">
        <v>2324</v>
      </c>
      <c r="S64" s="224" t="s">
        <v>2325</v>
      </c>
      <c r="T64" s="224" t="s">
        <v>2326</v>
      </c>
      <c r="U64" s="224" t="s">
        <v>2327</v>
      </c>
      <c r="V64" s="224" t="s">
        <v>2328</v>
      </c>
      <c r="W64" s="224" t="s">
        <v>2329</v>
      </c>
      <c r="X64" s="266"/>
      <c r="Y64" s="263"/>
      <c r="Z64" s="264"/>
      <c r="AA64" s="264"/>
      <c r="AB64" s="227">
        <f>IF(OR(J64="Fail",ISBLANK(J64)),INDEX('Issue Code Table'!C:C,MATCH(N:N,'Issue Code Table'!A:A,0)),IF(M64="Critical",6,IF(M64="Significant",5,IF(M64="Moderate",3,2))))</f>
        <v>3</v>
      </c>
    </row>
    <row r="65" spans="1:28" ht="211.5" customHeight="1" x14ac:dyDescent="0.25">
      <c r="A65" s="219" t="s">
        <v>2330</v>
      </c>
      <c r="B65" s="219" t="s">
        <v>1848</v>
      </c>
      <c r="C65" s="249" t="s">
        <v>1849</v>
      </c>
      <c r="D65" s="219" t="s">
        <v>132</v>
      </c>
      <c r="E65" s="219" t="s">
        <v>2331</v>
      </c>
      <c r="F65" s="219" t="s">
        <v>2332</v>
      </c>
      <c r="G65" s="219" t="s">
        <v>2333</v>
      </c>
      <c r="H65" s="219" t="s">
        <v>2334</v>
      </c>
      <c r="I65" s="234"/>
      <c r="J65" s="257"/>
      <c r="K65" s="219" t="s">
        <v>2335</v>
      </c>
      <c r="L65" s="219"/>
      <c r="M65" s="265" t="s">
        <v>145</v>
      </c>
      <c r="N65" s="251" t="s">
        <v>420</v>
      </c>
      <c r="O65" s="251" t="s">
        <v>421</v>
      </c>
      <c r="P65" s="252"/>
      <c r="Q65" s="234" t="s">
        <v>1730</v>
      </c>
      <c r="R65" s="234" t="s">
        <v>2336</v>
      </c>
      <c r="S65" s="219" t="s">
        <v>2337</v>
      </c>
      <c r="T65" s="219"/>
      <c r="U65" s="219" t="s">
        <v>2338</v>
      </c>
      <c r="V65" s="219" t="s">
        <v>2339</v>
      </c>
      <c r="W65" s="219" t="s">
        <v>2340</v>
      </c>
      <c r="X65" s="267"/>
      <c r="Y65" s="254"/>
      <c r="Z65" s="255"/>
      <c r="AA65" s="255"/>
      <c r="AB65" s="222">
        <f>IF(OR(J65="Fail",ISBLANK(J65)),INDEX('Issue Code Table'!C:C,MATCH(N:N,'Issue Code Table'!A:A,0)),IF(M65="Critical",6,IF(M65="Significant",5,IF(M65="Moderate",3,2))))</f>
        <v>5</v>
      </c>
    </row>
    <row r="66" spans="1:28" ht="211.5" customHeight="1" x14ac:dyDescent="0.25">
      <c r="A66" s="224" t="s">
        <v>2341</v>
      </c>
      <c r="B66" s="224" t="s">
        <v>919</v>
      </c>
      <c r="C66" s="256" t="s">
        <v>920</v>
      </c>
      <c r="D66" s="224" t="s">
        <v>132</v>
      </c>
      <c r="E66" s="224" t="s">
        <v>2342</v>
      </c>
      <c r="F66" s="224" t="s">
        <v>2343</v>
      </c>
      <c r="G66" s="224" t="s">
        <v>2344</v>
      </c>
      <c r="H66" s="224" t="s">
        <v>2345</v>
      </c>
      <c r="I66" s="229"/>
      <c r="J66" s="257"/>
      <c r="K66" s="224" t="s">
        <v>2346</v>
      </c>
      <c r="L66" s="224"/>
      <c r="M66" s="260" t="s">
        <v>145</v>
      </c>
      <c r="N66" s="259" t="s">
        <v>286</v>
      </c>
      <c r="O66" s="259" t="s">
        <v>287</v>
      </c>
      <c r="P66" s="261"/>
      <c r="Q66" s="229" t="s">
        <v>1730</v>
      </c>
      <c r="R66" s="229" t="s">
        <v>2347</v>
      </c>
      <c r="S66" s="224" t="s">
        <v>2348</v>
      </c>
      <c r="T66" s="224"/>
      <c r="U66" s="224" t="s">
        <v>2349</v>
      </c>
      <c r="V66" s="224" t="s">
        <v>2350</v>
      </c>
      <c r="W66" s="224" t="s">
        <v>2351</v>
      </c>
      <c r="X66" s="266"/>
      <c r="Y66" s="263"/>
      <c r="Z66" s="264"/>
      <c r="AA66" s="264"/>
      <c r="AB66" s="227">
        <f>IF(OR(J66="Fail",ISBLANK(J66)),INDEX('Issue Code Table'!C:C,MATCH(N:N,'Issue Code Table'!A:A,0)),IF(M66="Critical",6,IF(M66="Significant",5,IF(M66="Moderate",3,2))))</f>
        <v>5</v>
      </c>
    </row>
    <row r="67" spans="1:28" ht="211.5" customHeight="1" x14ac:dyDescent="0.25">
      <c r="A67" s="219" t="s">
        <v>2352</v>
      </c>
      <c r="B67" s="219" t="s">
        <v>2144</v>
      </c>
      <c r="C67" s="249" t="s">
        <v>2145</v>
      </c>
      <c r="D67" s="219" t="s">
        <v>132</v>
      </c>
      <c r="E67" s="219" t="s">
        <v>2353</v>
      </c>
      <c r="F67" s="219" t="s">
        <v>2354</v>
      </c>
      <c r="G67" s="219" t="s">
        <v>2355</v>
      </c>
      <c r="H67" s="219" t="s">
        <v>2356</v>
      </c>
      <c r="I67" s="234"/>
      <c r="J67" s="257"/>
      <c r="K67" s="219" t="s">
        <v>2357</v>
      </c>
      <c r="L67" s="219"/>
      <c r="M67" s="265" t="s">
        <v>145</v>
      </c>
      <c r="N67" s="251" t="s">
        <v>1026</v>
      </c>
      <c r="O67" s="235" t="s">
        <v>2029</v>
      </c>
      <c r="P67" s="252"/>
      <c r="Q67" s="234" t="s">
        <v>1730</v>
      </c>
      <c r="R67" s="234" t="s">
        <v>2358</v>
      </c>
      <c r="S67" s="219" t="s">
        <v>2359</v>
      </c>
      <c r="T67" s="219" t="s">
        <v>2360</v>
      </c>
      <c r="U67" s="219" t="s">
        <v>2361</v>
      </c>
      <c r="V67" s="219" t="s">
        <v>2362</v>
      </c>
      <c r="W67" s="219" t="s">
        <v>2363</v>
      </c>
      <c r="X67" s="267"/>
      <c r="Y67" s="254"/>
      <c r="Z67" s="255"/>
      <c r="AA67" s="255"/>
      <c r="AB67" s="222">
        <f>IF(OR(J67="Fail",ISBLANK(J67)),INDEX('Issue Code Table'!C:C,MATCH(N:N,'Issue Code Table'!A:A,0)),IF(M67="Critical",6,IF(M67="Significant",5,IF(M67="Moderate",3,2))))</f>
        <v>5</v>
      </c>
    </row>
    <row r="68" spans="1:28" ht="211.5" customHeight="1" x14ac:dyDescent="0.25">
      <c r="A68" s="224" t="s">
        <v>2364</v>
      </c>
      <c r="B68" s="224" t="s">
        <v>397</v>
      </c>
      <c r="C68" s="256" t="s">
        <v>414</v>
      </c>
      <c r="D68" s="224" t="s">
        <v>132</v>
      </c>
      <c r="E68" s="224" t="s">
        <v>2365</v>
      </c>
      <c r="F68" s="224" t="s">
        <v>2366</v>
      </c>
      <c r="G68" s="224" t="s">
        <v>2367</v>
      </c>
      <c r="H68" s="224" t="s">
        <v>2368</v>
      </c>
      <c r="I68" s="229"/>
      <c r="J68" s="257"/>
      <c r="K68" s="224" t="s">
        <v>2369</v>
      </c>
      <c r="L68" s="224" t="s">
        <v>3908</v>
      </c>
      <c r="M68" s="260" t="s">
        <v>190</v>
      </c>
      <c r="N68" s="259" t="s">
        <v>2096</v>
      </c>
      <c r="O68" s="259" t="s">
        <v>2097</v>
      </c>
      <c r="P68" s="261"/>
      <c r="Q68" s="229" t="s">
        <v>1866</v>
      </c>
      <c r="R68" s="229" t="s">
        <v>2370</v>
      </c>
      <c r="S68" s="224" t="s">
        <v>2371</v>
      </c>
      <c r="T68" s="224"/>
      <c r="U68" s="224" t="s">
        <v>2372</v>
      </c>
      <c r="V68" s="224" t="s">
        <v>2373</v>
      </c>
      <c r="W68" s="224" t="s">
        <v>2374</v>
      </c>
      <c r="X68" s="266"/>
      <c r="Y68" s="263"/>
      <c r="Z68" s="264"/>
      <c r="AA68" s="264"/>
      <c r="AB68" s="227">
        <f>IF(OR(J68="Fail",ISBLANK(J68)),INDEX('Issue Code Table'!C:C,MATCH(N:N,'Issue Code Table'!A:A,0)),IF(M68="Critical",6,IF(M68="Significant",5,IF(M68="Moderate",3,2))))</f>
        <v>3</v>
      </c>
    </row>
    <row r="69" spans="1:28" ht="211.5" customHeight="1" x14ac:dyDescent="0.25">
      <c r="A69" s="219" t="s">
        <v>2375</v>
      </c>
      <c r="B69" s="219" t="s">
        <v>1848</v>
      </c>
      <c r="C69" s="249" t="s">
        <v>1849</v>
      </c>
      <c r="D69" s="219" t="s">
        <v>132</v>
      </c>
      <c r="E69" s="219" t="s">
        <v>2376</v>
      </c>
      <c r="F69" s="219" t="s">
        <v>2377</v>
      </c>
      <c r="G69" s="219" t="s">
        <v>2378</v>
      </c>
      <c r="H69" s="219" t="s">
        <v>2379</v>
      </c>
      <c r="I69" s="234"/>
      <c r="J69" s="257"/>
      <c r="K69" s="219" t="s">
        <v>2380</v>
      </c>
      <c r="L69" s="300" t="s">
        <v>3908</v>
      </c>
      <c r="M69" s="250" t="s">
        <v>145</v>
      </c>
      <c r="N69" s="218" t="s">
        <v>2122</v>
      </c>
      <c r="O69" s="218" t="s">
        <v>2123</v>
      </c>
      <c r="P69" s="252"/>
      <c r="Q69" s="234" t="s">
        <v>1866</v>
      </c>
      <c r="R69" s="234" t="s">
        <v>2381</v>
      </c>
      <c r="S69" s="219" t="s">
        <v>2382</v>
      </c>
      <c r="T69" s="219"/>
      <c r="U69" s="219" t="s">
        <v>2383</v>
      </c>
      <c r="V69" s="219" t="s">
        <v>2384</v>
      </c>
      <c r="W69" s="219" t="s">
        <v>2385</v>
      </c>
      <c r="X69" s="267"/>
      <c r="Y69" s="254"/>
      <c r="Z69" s="255"/>
      <c r="AA69" s="255"/>
      <c r="AB69" s="222">
        <f>IF(OR(J69="Fail",ISBLANK(J69)),INDEX('Issue Code Table'!C:C,MATCH(N:N,'Issue Code Table'!A:A,0)),IF(M69="Critical",6,IF(M69="Significant",5,IF(M69="Moderate",3,2))))</f>
        <v>5</v>
      </c>
    </row>
    <row r="70" spans="1:28" ht="211.5" customHeight="1" x14ac:dyDescent="0.25">
      <c r="A70" s="224" t="s">
        <v>2386</v>
      </c>
      <c r="B70" s="224" t="s">
        <v>397</v>
      </c>
      <c r="C70" s="256" t="s">
        <v>414</v>
      </c>
      <c r="D70" s="224" t="s">
        <v>132</v>
      </c>
      <c r="E70" s="224" t="s">
        <v>2387</v>
      </c>
      <c r="F70" s="224" t="s">
        <v>2388</v>
      </c>
      <c r="G70" s="224" t="s">
        <v>2389</v>
      </c>
      <c r="H70" s="224" t="s">
        <v>2390</v>
      </c>
      <c r="I70" s="229"/>
      <c r="J70" s="257"/>
      <c r="K70" s="224" t="s">
        <v>2391</v>
      </c>
      <c r="L70" s="224"/>
      <c r="M70" s="260" t="s">
        <v>145</v>
      </c>
      <c r="N70" s="259" t="s">
        <v>420</v>
      </c>
      <c r="O70" s="259" t="s">
        <v>421</v>
      </c>
      <c r="P70" s="261"/>
      <c r="Q70" s="229" t="s">
        <v>2136</v>
      </c>
      <c r="R70" s="229" t="s">
        <v>2392</v>
      </c>
      <c r="S70" s="224" t="s">
        <v>2393</v>
      </c>
      <c r="T70" s="224" t="s">
        <v>2394</v>
      </c>
      <c r="U70" s="224" t="s">
        <v>2395</v>
      </c>
      <c r="V70" s="224" t="s">
        <v>2396</v>
      </c>
      <c r="W70" s="224" t="s">
        <v>2397</v>
      </c>
      <c r="X70" s="266"/>
      <c r="Y70" s="263"/>
      <c r="Z70" s="264"/>
      <c r="AA70" s="264"/>
      <c r="AB70" s="227">
        <f>IF(OR(J70="Fail",ISBLANK(J70)),INDEX('Issue Code Table'!C:C,MATCH(N:N,'Issue Code Table'!A:A,0)),IF(M70="Critical",6,IF(M70="Significant",5,IF(M70="Moderate",3,2))))</f>
        <v>5</v>
      </c>
    </row>
    <row r="71" spans="1:28" ht="211.5" customHeight="1" x14ac:dyDescent="0.25">
      <c r="A71" s="219" t="s">
        <v>2398</v>
      </c>
      <c r="B71" s="219" t="s">
        <v>281</v>
      </c>
      <c r="C71" s="249" t="s">
        <v>282</v>
      </c>
      <c r="D71" s="219" t="s">
        <v>132</v>
      </c>
      <c r="E71" s="219" t="s">
        <v>2399</v>
      </c>
      <c r="F71" s="219" t="s">
        <v>2400</v>
      </c>
      <c r="G71" s="219" t="s">
        <v>2401</v>
      </c>
      <c r="H71" s="219" t="s">
        <v>2402</v>
      </c>
      <c r="I71" s="234"/>
      <c r="J71" s="257"/>
      <c r="K71" s="219" t="s">
        <v>2403</v>
      </c>
      <c r="L71" s="219"/>
      <c r="M71" s="265" t="s">
        <v>145</v>
      </c>
      <c r="N71" s="251" t="s">
        <v>286</v>
      </c>
      <c r="O71" s="251" t="s">
        <v>287</v>
      </c>
      <c r="P71" s="252"/>
      <c r="Q71" s="234" t="s">
        <v>288</v>
      </c>
      <c r="R71" s="234" t="s">
        <v>300</v>
      </c>
      <c r="S71" s="219" t="s">
        <v>2404</v>
      </c>
      <c r="T71" s="219" t="s">
        <v>2405</v>
      </c>
      <c r="U71" s="219" t="s">
        <v>2406</v>
      </c>
      <c r="V71" s="219" t="s">
        <v>2407</v>
      </c>
      <c r="W71" s="219" t="s">
        <v>2408</v>
      </c>
      <c r="X71" s="267"/>
      <c r="Y71" s="254"/>
      <c r="Z71" s="255"/>
      <c r="AA71" s="255"/>
      <c r="AB71" s="222">
        <f>IF(OR(J71="Fail",ISBLANK(J71)),INDEX('Issue Code Table'!C:C,MATCH(N:N,'Issue Code Table'!A:A,0)),IF(M71="Critical",6,IF(M71="Significant",5,IF(M71="Moderate",3,2))))</f>
        <v>5</v>
      </c>
    </row>
    <row r="72" spans="1:28" ht="211.5" customHeight="1" x14ac:dyDescent="0.25">
      <c r="A72" s="224" t="s">
        <v>2409</v>
      </c>
      <c r="B72" s="224" t="s">
        <v>281</v>
      </c>
      <c r="C72" s="256" t="s">
        <v>282</v>
      </c>
      <c r="D72" s="224" t="s">
        <v>132</v>
      </c>
      <c r="E72" s="224" t="s">
        <v>2410</v>
      </c>
      <c r="F72" s="224" t="s">
        <v>2411</v>
      </c>
      <c r="G72" s="224" t="s">
        <v>2412</v>
      </c>
      <c r="H72" s="224" t="s">
        <v>2413</v>
      </c>
      <c r="I72" s="229"/>
      <c r="J72" s="257"/>
      <c r="K72" s="224" t="s">
        <v>2414</v>
      </c>
      <c r="L72" s="224"/>
      <c r="M72" s="224" t="s">
        <v>145</v>
      </c>
      <c r="N72" s="259" t="s">
        <v>286</v>
      </c>
      <c r="O72" s="259" t="s">
        <v>287</v>
      </c>
      <c r="P72" s="261"/>
      <c r="Q72" s="229" t="s">
        <v>1223</v>
      </c>
      <c r="R72" s="229" t="s">
        <v>1224</v>
      </c>
      <c r="S72" s="224" t="s">
        <v>2415</v>
      </c>
      <c r="T72" s="224" t="s">
        <v>2416</v>
      </c>
      <c r="U72" s="224" t="s">
        <v>2417</v>
      </c>
      <c r="V72" s="224" t="s">
        <v>2418</v>
      </c>
      <c r="W72" s="224" t="s">
        <v>2419</v>
      </c>
      <c r="X72" s="266"/>
      <c r="Y72" s="263"/>
      <c r="Z72" s="264"/>
      <c r="AA72" s="264"/>
      <c r="AB72" s="227">
        <f>IF(OR(J72="Fail",ISBLANK(J72)),INDEX('Issue Code Table'!C:C,MATCH(N:N,'Issue Code Table'!A:A,0)),IF(M72="Critical",6,IF(M72="Significant",5,IF(M72="Moderate",3,2))))</f>
        <v>5</v>
      </c>
    </row>
    <row r="73" spans="1:28" ht="211.5" customHeight="1" x14ac:dyDescent="0.25">
      <c r="A73" s="219" t="s">
        <v>2420</v>
      </c>
      <c r="B73" s="219" t="s">
        <v>1059</v>
      </c>
      <c r="C73" s="219" t="s">
        <v>1060</v>
      </c>
      <c r="D73" s="219" t="s">
        <v>132</v>
      </c>
      <c r="E73" s="219" t="s">
        <v>2421</v>
      </c>
      <c r="F73" s="219" t="s">
        <v>2422</v>
      </c>
      <c r="G73" s="219" t="s">
        <v>2423</v>
      </c>
      <c r="H73" s="219" t="s">
        <v>2424</v>
      </c>
      <c r="I73" s="234"/>
      <c r="J73" s="257"/>
      <c r="K73" s="219" t="s">
        <v>2425</v>
      </c>
      <c r="L73" s="219" t="s">
        <v>3908</v>
      </c>
      <c r="M73" s="218" t="s">
        <v>145</v>
      </c>
      <c r="N73" s="218" t="s">
        <v>211</v>
      </c>
      <c r="O73" s="218" t="s">
        <v>212</v>
      </c>
      <c r="P73" s="252"/>
      <c r="Q73" s="234" t="s">
        <v>1866</v>
      </c>
      <c r="R73" s="234" t="s">
        <v>2426</v>
      </c>
      <c r="S73" s="219" t="s">
        <v>2427</v>
      </c>
      <c r="T73" s="219"/>
      <c r="U73" s="219" t="s">
        <v>2428</v>
      </c>
      <c r="V73" s="219" t="s">
        <v>2429</v>
      </c>
      <c r="W73" s="219" t="s">
        <v>2430</v>
      </c>
      <c r="X73" s="267"/>
      <c r="Y73" s="254"/>
      <c r="Z73" s="255"/>
      <c r="AA73" s="255"/>
      <c r="AB73" s="222">
        <f>IF(OR(J73="Fail",ISBLANK(J73)),INDEX('Issue Code Table'!C:C,MATCH(N:N,'Issue Code Table'!A:A,0)),IF(M73="Critical",6,IF(M73="Significant",5,IF(M73="Moderate",3,2))))</f>
        <v>6</v>
      </c>
    </row>
    <row r="74" spans="1:28" ht="211.5" customHeight="1" x14ac:dyDescent="0.25">
      <c r="A74" s="224" t="s">
        <v>2431</v>
      </c>
      <c r="B74" s="224" t="s">
        <v>1059</v>
      </c>
      <c r="C74" s="224" t="s">
        <v>1060</v>
      </c>
      <c r="D74" s="224" t="s">
        <v>132</v>
      </c>
      <c r="E74" s="224" t="s">
        <v>2432</v>
      </c>
      <c r="F74" s="224" t="s">
        <v>2433</v>
      </c>
      <c r="G74" s="224" t="s">
        <v>2434</v>
      </c>
      <c r="H74" s="224" t="s">
        <v>2435</v>
      </c>
      <c r="I74" s="229"/>
      <c r="J74" s="257"/>
      <c r="K74" s="224" t="s">
        <v>2436</v>
      </c>
      <c r="L74" s="224" t="s">
        <v>3908</v>
      </c>
      <c r="M74" s="257" t="s">
        <v>145</v>
      </c>
      <c r="N74" s="223" t="s">
        <v>211</v>
      </c>
      <c r="O74" s="223" t="s">
        <v>212</v>
      </c>
      <c r="P74" s="261"/>
      <c r="Q74" s="229" t="s">
        <v>1866</v>
      </c>
      <c r="R74" s="229" t="s">
        <v>2437</v>
      </c>
      <c r="S74" s="224" t="s">
        <v>2438</v>
      </c>
      <c r="T74" s="224" t="s">
        <v>2439</v>
      </c>
      <c r="U74" s="224" t="s">
        <v>2440</v>
      </c>
      <c r="V74" s="224" t="s">
        <v>2441</v>
      </c>
      <c r="W74" s="224" t="s">
        <v>2442</v>
      </c>
      <c r="X74" s="266"/>
      <c r="Y74" s="263"/>
      <c r="Z74" s="264"/>
      <c r="AA74" s="264"/>
      <c r="AB74" s="227">
        <f>IF(OR(J74="Fail",ISBLANK(J74)),INDEX('Issue Code Table'!C:C,MATCH(N:N,'Issue Code Table'!A:A,0)),IF(M74="Critical",6,IF(M74="Significant",5,IF(M74="Moderate",3,2))))</f>
        <v>6</v>
      </c>
    </row>
    <row r="75" spans="1:28" ht="211.5" customHeight="1" x14ac:dyDescent="0.25">
      <c r="A75" s="219" t="s">
        <v>2443</v>
      </c>
      <c r="B75" s="219" t="s">
        <v>397</v>
      </c>
      <c r="C75" s="249" t="s">
        <v>414</v>
      </c>
      <c r="D75" s="219" t="s">
        <v>132</v>
      </c>
      <c r="E75" s="219" t="s">
        <v>2444</v>
      </c>
      <c r="F75" s="219" t="s">
        <v>2445</v>
      </c>
      <c r="G75" s="219" t="s">
        <v>2446</v>
      </c>
      <c r="H75" s="219" t="s">
        <v>2447</v>
      </c>
      <c r="I75" s="234"/>
      <c r="J75" s="257"/>
      <c r="K75" s="219" t="s">
        <v>2448</v>
      </c>
      <c r="L75" s="219"/>
      <c r="M75" s="265" t="s">
        <v>190</v>
      </c>
      <c r="N75" s="251" t="s">
        <v>2096</v>
      </c>
      <c r="O75" s="251" t="s">
        <v>2097</v>
      </c>
      <c r="P75" s="252"/>
      <c r="Q75" s="234" t="s">
        <v>1899</v>
      </c>
      <c r="R75" s="234" t="s">
        <v>2449</v>
      </c>
      <c r="S75" s="219" t="s">
        <v>2450</v>
      </c>
      <c r="T75" s="219"/>
      <c r="U75" s="219" t="s">
        <v>2451</v>
      </c>
      <c r="V75" s="219" t="s">
        <v>2452</v>
      </c>
      <c r="W75" s="219" t="s">
        <v>2453</v>
      </c>
      <c r="X75" s="267"/>
      <c r="Y75" s="254"/>
      <c r="Z75" s="255"/>
      <c r="AA75" s="255"/>
      <c r="AB75" s="222">
        <f>IF(OR(J75="Fail",ISBLANK(J75)),INDEX('Issue Code Table'!C:C,MATCH(N:N,'Issue Code Table'!A:A,0)),IF(M75="Critical",6,IF(M75="Significant",5,IF(M75="Moderate",3,2))))</f>
        <v>3</v>
      </c>
    </row>
    <row r="76" spans="1:28" ht="211.5" customHeight="1" x14ac:dyDescent="0.25">
      <c r="A76" s="224" t="s">
        <v>2454</v>
      </c>
      <c r="B76" s="224" t="s">
        <v>397</v>
      </c>
      <c r="C76" s="256" t="s">
        <v>414</v>
      </c>
      <c r="D76" s="224" t="s">
        <v>132</v>
      </c>
      <c r="E76" s="224" t="s">
        <v>2455</v>
      </c>
      <c r="F76" s="224" t="s">
        <v>2456</v>
      </c>
      <c r="G76" s="224" t="s">
        <v>2457</v>
      </c>
      <c r="H76" s="224" t="s">
        <v>2458</v>
      </c>
      <c r="I76" s="229"/>
      <c r="J76" s="257"/>
      <c r="K76" s="224" t="s">
        <v>2459</v>
      </c>
      <c r="L76" s="224"/>
      <c r="M76" s="224" t="s">
        <v>190</v>
      </c>
      <c r="N76" s="259" t="s">
        <v>2096</v>
      </c>
      <c r="O76" s="259" t="s">
        <v>2097</v>
      </c>
      <c r="P76" s="261"/>
      <c r="Q76" s="229" t="s">
        <v>832</v>
      </c>
      <c r="R76" s="229" t="s">
        <v>833</v>
      </c>
      <c r="S76" s="224" t="s">
        <v>2460</v>
      </c>
      <c r="T76" s="224"/>
      <c r="U76" s="224" t="s">
        <v>2461</v>
      </c>
      <c r="V76" s="224" t="s">
        <v>2462</v>
      </c>
      <c r="W76" s="224" t="s">
        <v>2463</v>
      </c>
      <c r="X76" s="266"/>
      <c r="Y76" s="263"/>
      <c r="Z76" s="264"/>
      <c r="AA76" s="264"/>
      <c r="AB76" s="227">
        <f>IF(OR(J76="Fail",ISBLANK(J76)),INDEX('Issue Code Table'!C:C,MATCH(N:N,'Issue Code Table'!A:A,0)),IF(M76="Critical",6,IF(M76="Significant",5,IF(M76="Moderate",3,2))))</f>
        <v>3</v>
      </c>
    </row>
    <row r="77" spans="1:28" ht="211.5" customHeight="1" x14ac:dyDescent="0.25">
      <c r="A77" s="219" t="s">
        <v>2464</v>
      </c>
      <c r="B77" s="219" t="s">
        <v>172</v>
      </c>
      <c r="C77" s="219" t="s">
        <v>173</v>
      </c>
      <c r="D77" s="219" t="s">
        <v>132</v>
      </c>
      <c r="E77" s="219" t="s">
        <v>2465</v>
      </c>
      <c r="F77" s="219" t="s">
        <v>2466</v>
      </c>
      <c r="G77" s="219" t="s">
        <v>2467</v>
      </c>
      <c r="H77" s="219" t="s">
        <v>2468</v>
      </c>
      <c r="I77" s="234"/>
      <c r="J77" s="257"/>
      <c r="K77" s="219" t="s">
        <v>2469</v>
      </c>
      <c r="L77" s="219" t="s">
        <v>3908</v>
      </c>
      <c r="M77" s="250" t="s">
        <v>190</v>
      </c>
      <c r="N77" s="218" t="s">
        <v>2096</v>
      </c>
      <c r="O77" s="218" t="s">
        <v>2097</v>
      </c>
      <c r="P77" s="252"/>
      <c r="Q77" s="234" t="s">
        <v>1866</v>
      </c>
      <c r="R77" s="234" t="s">
        <v>2470</v>
      </c>
      <c r="S77" s="219" t="s">
        <v>2471</v>
      </c>
      <c r="T77" s="219"/>
      <c r="U77" s="219" t="s">
        <v>2472</v>
      </c>
      <c r="V77" s="219" t="s">
        <v>2473</v>
      </c>
      <c r="W77" s="219" t="s">
        <v>2474</v>
      </c>
      <c r="X77" s="267"/>
      <c r="Y77" s="254"/>
      <c r="Z77" s="255"/>
      <c r="AA77" s="255"/>
      <c r="AB77" s="222">
        <f>IF(OR(J77="Fail",ISBLANK(J77)),INDEX('Issue Code Table'!C:C,MATCH(N:N,'Issue Code Table'!A:A,0)),IF(M77="Critical",6,IF(M77="Significant",5,IF(M77="Moderate",3,2))))</f>
        <v>3</v>
      </c>
    </row>
    <row r="78" spans="1:28" ht="211.5" customHeight="1" x14ac:dyDescent="0.25">
      <c r="A78" s="224" t="s">
        <v>2475</v>
      </c>
      <c r="B78" s="224" t="s">
        <v>1059</v>
      </c>
      <c r="C78" s="224" t="s">
        <v>1060</v>
      </c>
      <c r="D78" s="224" t="s">
        <v>132</v>
      </c>
      <c r="E78" s="224" t="s">
        <v>2476</v>
      </c>
      <c r="F78" s="224" t="s">
        <v>2477</v>
      </c>
      <c r="G78" s="224" t="s">
        <v>2478</v>
      </c>
      <c r="H78" s="224" t="s">
        <v>2479</v>
      </c>
      <c r="I78" s="229"/>
      <c r="J78" s="257"/>
      <c r="K78" s="224" t="s">
        <v>2480</v>
      </c>
      <c r="L78" s="224" t="s">
        <v>3908</v>
      </c>
      <c r="M78" s="223" t="s">
        <v>145</v>
      </c>
      <c r="N78" s="223" t="s">
        <v>211</v>
      </c>
      <c r="O78" s="223" t="s">
        <v>212</v>
      </c>
      <c r="P78" s="261"/>
      <c r="Q78" s="229" t="s">
        <v>1866</v>
      </c>
      <c r="R78" s="229" t="s">
        <v>2481</v>
      </c>
      <c r="S78" s="224" t="s">
        <v>2482</v>
      </c>
      <c r="T78" s="224"/>
      <c r="U78" s="224" t="s">
        <v>2483</v>
      </c>
      <c r="V78" s="224" t="s">
        <v>2484</v>
      </c>
      <c r="W78" s="224" t="s">
        <v>2485</v>
      </c>
      <c r="X78" s="266"/>
      <c r="Y78" s="263"/>
      <c r="Z78" s="264"/>
      <c r="AA78" s="264"/>
      <c r="AB78" s="227">
        <f>IF(OR(J78="Fail",ISBLANK(J78)),INDEX('Issue Code Table'!C:C,MATCH(N:N,'Issue Code Table'!A:A,0)),IF(M78="Critical",6,IF(M78="Significant",5,IF(M78="Moderate",3,2))))</f>
        <v>6</v>
      </c>
    </row>
    <row r="79" spans="1:28" ht="211.5" customHeight="1" x14ac:dyDescent="0.25">
      <c r="A79" s="219" t="s">
        <v>2486</v>
      </c>
      <c r="B79" s="219" t="s">
        <v>397</v>
      </c>
      <c r="C79" s="249" t="s">
        <v>414</v>
      </c>
      <c r="D79" s="219" t="s">
        <v>132</v>
      </c>
      <c r="E79" s="219" t="s">
        <v>2487</v>
      </c>
      <c r="F79" s="219" t="s">
        <v>2488</v>
      </c>
      <c r="G79" s="219" t="s">
        <v>2489</v>
      </c>
      <c r="H79" s="219" t="s">
        <v>2490</v>
      </c>
      <c r="I79" s="234"/>
      <c r="J79" s="257"/>
      <c r="K79" s="219" t="s">
        <v>2491</v>
      </c>
      <c r="L79" s="219"/>
      <c r="M79" s="219" t="s">
        <v>145</v>
      </c>
      <c r="N79" s="251" t="s">
        <v>1026</v>
      </c>
      <c r="O79" s="235" t="s">
        <v>2029</v>
      </c>
      <c r="P79" s="252"/>
      <c r="Q79" s="234" t="s">
        <v>1730</v>
      </c>
      <c r="R79" s="234" t="s">
        <v>2492</v>
      </c>
      <c r="S79" s="219" t="s">
        <v>2493</v>
      </c>
      <c r="T79" s="219"/>
      <c r="U79" s="219" t="s">
        <v>2494</v>
      </c>
      <c r="V79" s="219" t="s">
        <v>2495</v>
      </c>
      <c r="W79" s="219" t="s">
        <v>2496</v>
      </c>
      <c r="X79" s="267"/>
      <c r="Y79" s="254"/>
      <c r="Z79" s="255"/>
      <c r="AA79" s="255"/>
      <c r="AB79" s="222">
        <f>IF(OR(J79="Fail",ISBLANK(J79)),INDEX('Issue Code Table'!C:C,MATCH(N:N,'Issue Code Table'!A:A,0)),IF(M79="Critical",6,IF(M79="Significant",5,IF(M79="Moderate",3,2))))</f>
        <v>5</v>
      </c>
    </row>
    <row r="80" spans="1:28" ht="211.5" customHeight="1" x14ac:dyDescent="0.25">
      <c r="A80" s="224" t="s">
        <v>2497</v>
      </c>
      <c r="B80" s="224" t="s">
        <v>2144</v>
      </c>
      <c r="C80" s="256" t="s">
        <v>2145</v>
      </c>
      <c r="D80" s="224" t="s">
        <v>132</v>
      </c>
      <c r="E80" s="224" t="s">
        <v>2498</v>
      </c>
      <c r="F80" s="224" t="s">
        <v>2499</v>
      </c>
      <c r="G80" s="224" t="s">
        <v>2500</v>
      </c>
      <c r="H80" s="224" t="s">
        <v>2501</v>
      </c>
      <c r="I80" s="229"/>
      <c r="J80" s="257"/>
      <c r="K80" s="224" t="s">
        <v>2502</v>
      </c>
      <c r="L80" s="224"/>
      <c r="M80" s="260" t="s">
        <v>145</v>
      </c>
      <c r="N80" s="259" t="s">
        <v>2503</v>
      </c>
      <c r="O80" s="259" t="s">
        <v>2504</v>
      </c>
      <c r="P80" s="261"/>
      <c r="Q80" s="229" t="s">
        <v>1730</v>
      </c>
      <c r="R80" s="229" t="s">
        <v>2505</v>
      </c>
      <c r="S80" s="224" t="s">
        <v>2506</v>
      </c>
      <c r="T80" s="224" t="s">
        <v>2507</v>
      </c>
      <c r="U80" s="224" t="s">
        <v>2508</v>
      </c>
      <c r="V80" s="224" t="s">
        <v>2509</v>
      </c>
      <c r="W80" s="224" t="s">
        <v>2510</v>
      </c>
      <c r="X80" s="266"/>
      <c r="Y80" s="263"/>
      <c r="Z80" s="264"/>
      <c r="AA80" s="264"/>
      <c r="AB80" s="227">
        <f>IF(OR(J80="Fail",ISBLANK(J80)),INDEX('Issue Code Table'!C:C,MATCH(N:N,'Issue Code Table'!A:A,0)),IF(M80="Critical",6,IF(M80="Significant",5,IF(M80="Moderate",3,2))))</f>
        <v>5</v>
      </c>
    </row>
    <row r="81" spans="1:28" ht="211.5" customHeight="1" x14ac:dyDescent="0.25">
      <c r="A81" s="219" t="s">
        <v>2511</v>
      </c>
      <c r="B81" s="219" t="s">
        <v>148</v>
      </c>
      <c r="C81" s="249" t="s">
        <v>149</v>
      </c>
      <c r="D81" s="219" t="s">
        <v>132</v>
      </c>
      <c r="E81" s="219" t="s">
        <v>2512</v>
      </c>
      <c r="F81" s="219" t="s">
        <v>2513</v>
      </c>
      <c r="G81" s="219" t="s">
        <v>2514</v>
      </c>
      <c r="H81" s="219" t="s">
        <v>2515</v>
      </c>
      <c r="I81" s="234"/>
      <c r="J81" s="257"/>
      <c r="K81" s="219" t="s">
        <v>2516</v>
      </c>
      <c r="L81" s="219"/>
      <c r="M81" s="265" t="s">
        <v>145</v>
      </c>
      <c r="N81" s="251" t="s">
        <v>286</v>
      </c>
      <c r="O81" s="251" t="s">
        <v>287</v>
      </c>
      <c r="P81" s="252"/>
      <c r="Q81" s="234" t="s">
        <v>1223</v>
      </c>
      <c r="R81" s="234" t="s">
        <v>2517</v>
      </c>
      <c r="S81" s="219" t="s">
        <v>2518</v>
      </c>
      <c r="T81" s="219" t="s">
        <v>2519</v>
      </c>
      <c r="U81" s="219" t="s">
        <v>2520</v>
      </c>
      <c r="V81" s="219" t="s">
        <v>2521</v>
      </c>
      <c r="W81" s="219" t="s">
        <v>2522</v>
      </c>
      <c r="X81" s="267"/>
      <c r="Y81" s="254"/>
      <c r="Z81" s="255"/>
      <c r="AA81" s="255"/>
      <c r="AB81" s="222">
        <f>IF(OR(J81="Fail",ISBLANK(J81)),INDEX('Issue Code Table'!C:C,MATCH(N:N,'Issue Code Table'!A:A,0)),IF(M81="Critical",6,IF(M81="Significant",5,IF(M81="Moderate",3,2))))</f>
        <v>5</v>
      </c>
    </row>
    <row r="82" spans="1:28" ht="211.5" customHeight="1" x14ac:dyDescent="0.25">
      <c r="A82" s="224" t="s">
        <v>2523</v>
      </c>
      <c r="B82" s="224" t="s">
        <v>690</v>
      </c>
      <c r="C82" s="256" t="s">
        <v>691</v>
      </c>
      <c r="D82" s="224" t="s">
        <v>132</v>
      </c>
      <c r="E82" s="224" t="s">
        <v>2524</v>
      </c>
      <c r="F82" s="224" t="s">
        <v>2525</v>
      </c>
      <c r="G82" s="224" t="s">
        <v>2526</v>
      </c>
      <c r="H82" s="224" t="s">
        <v>2527</v>
      </c>
      <c r="I82" s="229"/>
      <c r="J82" s="257"/>
      <c r="K82" s="224" t="s">
        <v>2528</v>
      </c>
      <c r="L82" s="224"/>
      <c r="M82" s="260" t="s">
        <v>145</v>
      </c>
      <c r="N82" s="259" t="s">
        <v>420</v>
      </c>
      <c r="O82" s="259" t="s">
        <v>421</v>
      </c>
      <c r="P82" s="261"/>
      <c r="Q82" s="229" t="s">
        <v>1223</v>
      </c>
      <c r="R82" s="229" t="s">
        <v>2529</v>
      </c>
      <c r="S82" s="224" t="s">
        <v>2530</v>
      </c>
      <c r="T82" s="224" t="s">
        <v>2531</v>
      </c>
      <c r="U82" s="224" t="s">
        <v>2532</v>
      </c>
      <c r="V82" s="224" t="s">
        <v>2533</v>
      </c>
      <c r="W82" s="224" t="s">
        <v>2534</v>
      </c>
      <c r="X82" s="266"/>
      <c r="Y82" s="263"/>
      <c r="Z82" s="264"/>
      <c r="AA82" s="264"/>
      <c r="AB82" s="227">
        <f>IF(OR(J82="Fail",ISBLANK(J82)),INDEX('Issue Code Table'!C:C,MATCH(N:N,'Issue Code Table'!A:A,0)),IF(M82="Critical",6,IF(M82="Significant",5,IF(M82="Moderate",3,2))))</f>
        <v>5</v>
      </c>
    </row>
    <row r="83" spans="1:28" ht="211.5" customHeight="1" x14ac:dyDescent="0.25">
      <c r="A83" s="219" t="s">
        <v>2535</v>
      </c>
      <c r="B83" s="219" t="s">
        <v>281</v>
      </c>
      <c r="C83" s="249" t="s">
        <v>282</v>
      </c>
      <c r="D83" s="219" t="s">
        <v>132</v>
      </c>
      <c r="E83" s="219" t="s">
        <v>2536</v>
      </c>
      <c r="F83" s="219" t="s">
        <v>2537</v>
      </c>
      <c r="G83" s="219" t="s">
        <v>2538</v>
      </c>
      <c r="H83" s="219" t="s">
        <v>2539</v>
      </c>
      <c r="I83" s="234"/>
      <c r="J83" s="257"/>
      <c r="K83" s="219" t="s">
        <v>2540</v>
      </c>
      <c r="L83" s="219"/>
      <c r="M83" s="265" t="s">
        <v>145</v>
      </c>
      <c r="N83" s="251" t="s">
        <v>286</v>
      </c>
      <c r="O83" s="251" t="s">
        <v>287</v>
      </c>
      <c r="P83" s="252"/>
      <c r="Q83" s="234" t="s">
        <v>1644</v>
      </c>
      <c r="R83" s="234" t="s">
        <v>2541</v>
      </c>
      <c r="S83" s="219" t="s">
        <v>2542</v>
      </c>
      <c r="T83" s="219"/>
      <c r="U83" s="219" t="s">
        <v>2543</v>
      </c>
      <c r="V83" s="219" t="s">
        <v>2544</v>
      </c>
      <c r="W83" s="219" t="s">
        <v>2545</v>
      </c>
      <c r="X83" s="267"/>
      <c r="Y83" s="254"/>
      <c r="Z83" s="255"/>
      <c r="AA83" s="255"/>
      <c r="AB83" s="222">
        <f>IF(OR(J83="Fail",ISBLANK(J83)),INDEX('Issue Code Table'!C:C,MATCH(N:N,'Issue Code Table'!A:A,0)),IF(M83="Critical",6,IF(M83="Significant",5,IF(M83="Moderate",3,2))))</f>
        <v>5</v>
      </c>
    </row>
    <row r="84" spans="1:28" ht="211.5" customHeight="1" x14ac:dyDescent="0.25">
      <c r="A84" s="224" t="s">
        <v>2546</v>
      </c>
      <c r="B84" s="224" t="s">
        <v>281</v>
      </c>
      <c r="C84" s="256" t="s">
        <v>282</v>
      </c>
      <c r="D84" s="224" t="s">
        <v>132</v>
      </c>
      <c r="E84" s="224" t="s">
        <v>2547</v>
      </c>
      <c r="F84" s="224" t="s">
        <v>2548</v>
      </c>
      <c r="G84" s="224" t="s">
        <v>2549</v>
      </c>
      <c r="H84" s="224" t="s">
        <v>2550</v>
      </c>
      <c r="I84" s="229"/>
      <c r="J84" s="257"/>
      <c r="K84" s="224" t="s">
        <v>2551</v>
      </c>
      <c r="L84" s="224"/>
      <c r="M84" s="224" t="s">
        <v>145</v>
      </c>
      <c r="N84" s="259" t="s">
        <v>286</v>
      </c>
      <c r="O84" s="259" t="s">
        <v>287</v>
      </c>
      <c r="P84" s="261"/>
      <c r="Q84" s="229" t="s">
        <v>1644</v>
      </c>
      <c r="R84" s="229" t="s">
        <v>2552</v>
      </c>
      <c r="S84" s="224" t="s">
        <v>2553</v>
      </c>
      <c r="T84" s="224"/>
      <c r="U84" s="224" t="s">
        <v>2554</v>
      </c>
      <c r="V84" s="224" t="s">
        <v>2555</v>
      </c>
      <c r="W84" s="224" t="s">
        <v>2556</v>
      </c>
      <c r="X84" s="266"/>
      <c r="Y84" s="263"/>
      <c r="Z84" s="264"/>
      <c r="AA84" s="264"/>
      <c r="AB84" s="227">
        <f>IF(OR(J84="Fail",ISBLANK(J84)),INDEX('Issue Code Table'!C:C,MATCH(N:N,'Issue Code Table'!A:A,0)),IF(M84="Critical",6,IF(M84="Significant",5,IF(M84="Moderate",3,2))))</f>
        <v>5</v>
      </c>
    </row>
    <row r="85" spans="1:28" ht="211.5" customHeight="1" x14ac:dyDescent="0.25">
      <c r="A85" s="219" t="s">
        <v>2557</v>
      </c>
      <c r="B85" s="219" t="s">
        <v>281</v>
      </c>
      <c r="C85" s="249" t="s">
        <v>282</v>
      </c>
      <c r="D85" s="219" t="s">
        <v>132</v>
      </c>
      <c r="E85" s="219" t="s">
        <v>2558</v>
      </c>
      <c r="F85" s="219" t="s">
        <v>2559</v>
      </c>
      <c r="G85" s="219" t="s">
        <v>2560</v>
      </c>
      <c r="H85" s="219" t="s">
        <v>2561</v>
      </c>
      <c r="I85" s="234"/>
      <c r="J85" s="257"/>
      <c r="K85" s="219" t="s">
        <v>2562</v>
      </c>
      <c r="L85" s="219"/>
      <c r="M85" s="219" t="s">
        <v>145</v>
      </c>
      <c r="N85" s="251" t="s">
        <v>286</v>
      </c>
      <c r="O85" s="251" t="s">
        <v>287</v>
      </c>
      <c r="P85" s="252"/>
      <c r="Q85" s="234" t="s">
        <v>1730</v>
      </c>
      <c r="R85" s="234" t="s">
        <v>2563</v>
      </c>
      <c r="S85" s="219" t="s">
        <v>2564</v>
      </c>
      <c r="T85" s="219" t="s">
        <v>2565</v>
      </c>
      <c r="U85" s="219" t="s">
        <v>2566</v>
      </c>
      <c r="V85" s="219" t="s">
        <v>2567</v>
      </c>
      <c r="W85" s="219" t="s">
        <v>2568</v>
      </c>
      <c r="X85" s="267"/>
      <c r="Y85" s="254"/>
      <c r="Z85" s="255"/>
      <c r="AA85" s="255"/>
      <c r="AB85" s="222">
        <f>IF(OR(J85="Fail",ISBLANK(J85)),INDEX('Issue Code Table'!C:C,MATCH(N:N,'Issue Code Table'!A:A,0)),IF(M85="Critical",6,IF(M85="Significant",5,IF(M85="Moderate",3,2))))</f>
        <v>5</v>
      </c>
    </row>
    <row r="86" spans="1:28" ht="211.5" customHeight="1" x14ac:dyDescent="0.25">
      <c r="A86" s="224" t="s">
        <v>2569</v>
      </c>
      <c r="B86" s="224" t="s">
        <v>1675</v>
      </c>
      <c r="C86" s="256" t="s">
        <v>1676</v>
      </c>
      <c r="D86" s="224" t="s">
        <v>132</v>
      </c>
      <c r="E86" s="224" t="s">
        <v>2570</v>
      </c>
      <c r="F86" s="224" t="s">
        <v>2571</v>
      </c>
      <c r="G86" s="224" t="s">
        <v>2572</v>
      </c>
      <c r="H86" s="224" t="s">
        <v>2573</v>
      </c>
      <c r="I86" s="229"/>
      <c r="J86" s="257"/>
      <c r="K86" s="224" t="s">
        <v>2574</v>
      </c>
      <c r="L86" s="224"/>
      <c r="M86" s="257" t="s">
        <v>145</v>
      </c>
      <c r="N86" s="259" t="s">
        <v>1026</v>
      </c>
      <c r="O86" s="231" t="s">
        <v>2029</v>
      </c>
      <c r="P86" s="261"/>
      <c r="Q86" s="229" t="s">
        <v>1899</v>
      </c>
      <c r="R86" s="229" t="s">
        <v>2575</v>
      </c>
      <c r="S86" s="224" t="s">
        <v>2576</v>
      </c>
      <c r="T86" s="224" t="s">
        <v>2577</v>
      </c>
      <c r="U86" s="224" t="s">
        <v>2578</v>
      </c>
      <c r="V86" s="224" t="s">
        <v>2579</v>
      </c>
      <c r="W86" s="224" t="s">
        <v>2580</v>
      </c>
      <c r="X86" s="266"/>
      <c r="Y86" s="263"/>
      <c r="Z86" s="264"/>
      <c r="AA86" s="264"/>
      <c r="AB86" s="227">
        <f>IF(OR(J86="Fail",ISBLANK(J86)),INDEX('Issue Code Table'!C:C,MATCH(N:N,'Issue Code Table'!A:A,0)),IF(M86="Critical",6,IF(M86="Significant",5,IF(M86="Moderate",3,2))))</f>
        <v>5</v>
      </c>
    </row>
    <row r="87" spans="1:28" ht="211.5" customHeight="1" x14ac:dyDescent="0.25">
      <c r="A87" s="219" t="s">
        <v>2581</v>
      </c>
      <c r="B87" s="219" t="s">
        <v>2104</v>
      </c>
      <c r="C87" s="249" t="s">
        <v>2105</v>
      </c>
      <c r="D87" s="219" t="s">
        <v>132</v>
      </c>
      <c r="E87" s="219" t="s">
        <v>2582</v>
      </c>
      <c r="F87" s="219" t="s">
        <v>2583</v>
      </c>
      <c r="G87" s="219" t="s">
        <v>2584</v>
      </c>
      <c r="H87" s="219" t="s">
        <v>2585</v>
      </c>
      <c r="I87" s="234"/>
      <c r="J87" s="257"/>
      <c r="K87" s="219" t="s">
        <v>2586</v>
      </c>
      <c r="L87" s="219"/>
      <c r="M87" s="265" t="s">
        <v>145</v>
      </c>
      <c r="N87" s="251" t="s">
        <v>420</v>
      </c>
      <c r="O87" s="251" t="s">
        <v>421</v>
      </c>
      <c r="P87" s="252"/>
      <c r="Q87" s="234" t="s">
        <v>1730</v>
      </c>
      <c r="R87" s="234" t="s">
        <v>2587</v>
      </c>
      <c r="S87" s="219" t="s">
        <v>2588</v>
      </c>
      <c r="T87" s="219"/>
      <c r="U87" s="219" t="s">
        <v>2589</v>
      </c>
      <c r="V87" s="219" t="s">
        <v>2590</v>
      </c>
      <c r="W87" s="219" t="s">
        <v>2591</v>
      </c>
      <c r="X87" s="267"/>
      <c r="Y87" s="254"/>
      <c r="Z87" s="255"/>
      <c r="AA87" s="255"/>
      <c r="AB87" s="222">
        <f>IF(OR(J87="Fail",ISBLANK(J87)),INDEX('Issue Code Table'!C:C,MATCH(N:N,'Issue Code Table'!A:A,0)),IF(M87="Critical",6,IF(M87="Significant",5,IF(M87="Moderate",3,2))))</f>
        <v>5</v>
      </c>
    </row>
    <row r="88" spans="1:28" ht="211.5" customHeight="1" x14ac:dyDescent="0.25">
      <c r="A88" s="238" t="s">
        <v>2592</v>
      </c>
      <c r="B88" s="238" t="s">
        <v>1675</v>
      </c>
      <c r="C88" s="304" t="s">
        <v>1676</v>
      </c>
      <c r="D88" s="238" t="s">
        <v>132</v>
      </c>
      <c r="E88" s="238" t="s">
        <v>2593</v>
      </c>
      <c r="F88" s="238" t="s">
        <v>2594</v>
      </c>
      <c r="G88" s="238" t="s">
        <v>2595</v>
      </c>
      <c r="H88" s="238" t="s">
        <v>2596</v>
      </c>
      <c r="I88" s="305"/>
      <c r="J88" s="257"/>
      <c r="K88" s="238" t="s">
        <v>2597</v>
      </c>
      <c r="L88" s="238"/>
      <c r="M88" s="306" t="s">
        <v>145</v>
      </c>
      <c r="N88" s="307" t="s">
        <v>1026</v>
      </c>
      <c r="O88" s="308" t="s">
        <v>2029</v>
      </c>
      <c r="P88" s="309"/>
      <c r="Q88" s="305" t="s">
        <v>1899</v>
      </c>
      <c r="R88" s="305" t="s">
        <v>2598</v>
      </c>
      <c r="S88" s="238" t="s">
        <v>2599</v>
      </c>
      <c r="T88" s="238"/>
      <c r="U88" s="238" t="s">
        <v>2600</v>
      </c>
      <c r="V88" s="238" t="s">
        <v>2601</v>
      </c>
      <c r="W88" s="238" t="s">
        <v>2602</v>
      </c>
      <c r="X88" s="310"/>
      <c r="Y88" s="311"/>
      <c r="Z88" s="241"/>
      <c r="AA88" s="241"/>
      <c r="AB88" s="239">
        <f>IF(OR(J88="Fail",ISBLANK(J88)),INDEX('Issue Code Table'!C:C,MATCH(N:N,'Issue Code Table'!A:A,0)),IF(M88="Critical",6,IF(M88="Significant",5,IF(M88="Moderate",3,2))))</f>
        <v>5</v>
      </c>
    </row>
    <row r="89" spans="1:28" ht="211.5" customHeight="1" x14ac:dyDescent="0.25">
      <c r="A89" s="48"/>
      <c r="B89" s="48"/>
      <c r="C89" s="48"/>
      <c r="D89" s="48"/>
      <c r="E89" s="48"/>
      <c r="F89" s="48"/>
      <c r="G89" s="48"/>
      <c r="H89" s="48"/>
      <c r="I89" s="48"/>
      <c r="J89" s="48"/>
      <c r="K89" s="48"/>
      <c r="L89" s="323"/>
      <c r="M89" s="48"/>
      <c r="N89" s="48"/>
      <c r="O89" s="48"/>
      <c r="P89" s="48"/>
      <c r="Q89" s="48"/>
      <c r="R89" s="48"/>
      <c r="S89" s="48"/>
      <c r="T89" s="48"/>
      <c r="U89" s="48"/>
      <c r="V89" s="104"/>
      <c r="W89" s="48"/>
      <c r="X89" s="48"/>
      <c r="Y89" s="48"/>
      <c r="Z89" s="48"/>
      <c r="AA89" s="48"/>
      <c r="AB89" s="48"/>
    </row>
    <row r="90" spans="1:28" ht="211.5" customHeight="1" x14ac:dyDescent="0.25">
      <c r="H90" s="24" t="s">
        <v>59</v>
      </c>
    </row>
    <row r="91" spans="1:28" ht="211.5" customHeight="1" x14ac:dyDescent="0.25">
      <c r="H91" s="24" t="s">
        <v>60</v>
      </c>
    </row>
    <row r="92" spans="1:28" ht="211.5" customHeight="1" x14ac:dyDescent="0.25">
      <c r="H92" s="24" t="s">
        <v>48</v>
      </c>
    </row>
    <row r="93" spans="1:28" ht="211.5" customHeight="1" x14ac:dyDescent="0.25">
      <c r="H93" s="24" t="s">
        <v>265</v>
      </c>
    </row>
    <row r="95" spans="1:28" ht="211.5" customHeight="1" x14ac:dyDescent="0.25">
      <c r="H95" s="24" t="s">
        <v>266</v>
      </c>
    </row>
    <row r="96" spans="1:28" ht="211.5" customHeight="1" x14ac:dyDescent="0.25">
      <c r="H96" s="24" t="s">
        <v>136</v>
      </c>
    </row>
    <row r="97" spans="8:8" ht="211.5" customHeight="1" x14ac:dyDescent="0.25">
      <c r="H97" s="24" t="s">
        <v>145</v>
      </c>
    </row>
    <row r="98" spans="8:8" ht="211.5" customHeight="1" x14ac:dyDescent="0.25">
      <c r="H98" s="24" t="s">
        <v>190</v>
      </c>
    </row>
    <row r="99" spans="8:8" ht="211.5" customHeight="1" x14ac:dyDescent="0.25">
      <c r="H99" s="24" t="s">
        <v>267</v>
      </c>
    </row>
  </sheetData>
  <protectedRanges>
    <protectedRange password="E1A2" sqref="N2:O2 AB2 Z24:Z29 Y2:Z2 V2" name="Range1"/>
    <protectedRange password="E1A2" sqref="Z14" name="Range1_2"/>
    <protectedRange password="E1A2" sqref="Z17" name="Range1_3"/>
    <protectedRange password="E1A2" sqref="Z18" name="Range1_4"/>
    <protectedRange password="E1A2" sqref="Z33:Z39 Z84:Z88 Z47 Z30 Z49:Z79" name="Range1_6"/>
    <protectedRange password="E1A2" sqref="O89:O120" name="Range1_1_3"/>
    <protectedRange password="E1A2" sqref="L3:L5" name="Range1_1_8_1"/>
    <protectedRange password="E1A2" sqref="N89:N119" name="Range1_12_4_1"/>
    <protectedRange password="E1A2" sqref="N120" name="Range1_12_4_2"/>
    <protectedRange password="E1A2" sqref="O83 O79:O81 O73:O74 O70 O85:O86 O46:O49 O9 O3" name="Range1_1_3_57"/>
    <protectedRange password="E1A2" sqref="O32" name="Range1_1_3_80_1"/>
    <protectedRange password="E1A2" sqref="O40:O41" name="Range1_1_3_32"/>
    <protectedRange password="E1A2" sqref="N40:N41" name="Range1_15_1"/>
    <protectedRange password="E1A2" sqref="O51:O68" name="Range1_1_3_71_3_2"/>
    <protectedRange password="E1A2" sqref="N51:N68" name="Range1_6_16_4_2_2"/>
    <protectedRange password="E1A2" sqref="N84:O84" name="Range1_4_1"/>
  </protectedRanges>
  <autoFilter ref="A2:O88" xr:uid="{4A3DD2D9-BEE8-4609-8CB1-7281F1610DDD}"/>
  <mergeCells count="1">
    <mergeCell ref="A1:F1"/>
  </mergeCells>
  <phoneticPr fontId="22" type="noConversion"/>
  <conditionalFormatting sqref="F3:F88">
    <cfRule type="duplicateValues" dxfId="23" priority="16"/>
  </conditionalFormatting>
  <conditionalFormatting sqref="J3:J88">
    <cfRule type="cellIs" dxfId="22" priority="1" stopIfTrue="1" operator="equal">
      <formula>"Fail"</formula>
    </cfRule>
    <cfRule type="cellIs" dxfId="21" priority="2" stopIfTrue="1" operator="equal">
      <formula>"Pass"</formula>
    </cfRule>
    <cfRule type="cellIs" dxfId="20" priority="130" stopIfTrue="1" operator="equal">
      <formula>"Info"</formula>
    </cfRule>
    <cfRule type="expression" dxfId="19" priority="131">
      <formula>EVEN(ROW())=ROW()</formula>
    </cfRule>
    <cfRule type="expression" dxfId="18" priority="132">
      <formula>ODD(ROW())=ROW()</formula>
    </cfRule>
  </conditionalFormatting>
  <conditionalFormatting sqref="L3:L5 O24:O32 O37:O39 O69:O71">
    <cfRule type="expression" dxfId="17" priority="134" stopIfTrue="1">
      <formula>ISERROR(AA3)</formula>
    </cfRule>
  </conditionalFormatting>
  <conditionalFormatting sqref="N8:N21 N85:N88">
    <cfRule type="expression" dxfId="16" priority="7" stopIfTrue="1">
      <formula>ISERROR(AB8)</formula>
    </cfRule>
  </conditionalFormatting>
  <conditionalFormatting sqref="N22:N23">
    <cfRule type="expression" dxfId="15" priority="111" stopIfTrue="1">
      <formula>ISERROR(AB21)</formula>
    </cfRule>
  </conditionalFormatting>
  <conditionalFormatting sqref="N24:N83">
    <cfRule type="expression" dxfId="14" priority="40" stopIfTrue="1">
      <formula>ISERROR(AB24)</formula>
    </cfRule>
  </conditionalFormatting>
  <conditionalFormatting sqref="N84">
    <cfRule type="expression" dxfId="13" priority="3">
      <formula>ISERROR(AB84)</formula>
    </cfRule>
  </conditionalFormatting>
  <conditionalFormatting sqref="O8:O21">
    <cfRule type="expression" dxfId="12" priority="6" stopIfTrue="1">
      <formula>ISERROR(AD8)</formula>
    </cfRule>
  </conditionalFormatting>
  <conditionalFormatting sqref="O22:O23">
    <cfRule type="expression" dxfId="11" priority="110" stopIfTrue="1">
      <formula>ISERROR(AD21)</formula>
    </cfRule>
  </conditionalFormatting>
  <conditionalFormatting sqref="O42:O43">
    <cfRule type="expression" dxfId="10" priority="69" stopIfTrue="1">
      <formula>ISERROR(AD42)</formula>
    </cfRule>
  </conditionalFormatting>
  <conditionalFormatting sqref="O45:O50">
    <cfRule type="expression" dxfId="9" priority="10" stopIfTrue="1">
      <formula>ISERROR(AD45)</formula>
    </cfRule>
  </conditionalFormatting>
  <conditionalFormatting sqref="O73:O74">
    <cfRule type="expression" dxfId="8" priority="48" stopIfTrue="1">
      <formula>ISERROR(AD73)</formula>
    </cfRule>
  </conditionalFormatting>
  <conditionalFormatting sqref="O76:O83">
    <cfRule type="expression" dxfId="7" priority="44" stopIfTrue="1">
      <formula>ISERROR(AD76)</formula>
    </cfRule>
  </conditionalFormatting>
  <conditionalFormatting sqref="O85:O88">
    <cfRule type="expression" dxfId="6" priority="11" stopIfTrue="1">
      <formula>ISERROR(AD85)</formula>
    </cfRule>
  </conditionalFormatting>
  <dataValidations count="2">
    <dataValidation type="list" allowBlank="1" showInputMessage="1" showErrorMessage="1" sqref="M3:M88" xr:uid="{E342C4DA-481D-4617-9096-566B1961A2D3}">
      <formula1>$H$96:$H$99</formula1>
    </dataValidation>
    <dataValidation type="list" allowBlank="1" showInputMessage="1" showErrorMessage="1" sqref="J3:J88" xr:uid="{FF3CF7C5-32A7-4AF5-B17E-C516B42E952B}">
      <formula1>$H$90:$H$93</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CF2C4-940A-4B26-B1BA-A63CD7820D54}">
  <dimension ref="A1:AB40"/>
  <sheetViews>
    <sheetView showGridLines="0" zoomScale="80" zoomScaleNormal="80" workbookViewId="0">
      <pane xSplit="1" ySplit="2" topLeftCell="B3" activePane="bottomRight" state="frozen"/>
      <selection pane="topRight" activeCell="B1" sqref="B1"/>
      <selection pane="bottomLeft" activeCell="A3" sqref="A3"/>
      <selection pane="bottomRight" activeCell="A2" sqref="A2"/>
    </sheetView>
  </sheetViews>
  <sheetFormatPr defaultColWidth="9.28515625" defaultRowHeight="51.75" customHeight="1" zeroHeight="1" x14ac:dyDescent="0.25"/>
  <cols>
    <col min="1" max="1" width="14.28515625" style="76" customWidth="1"/>
    <col min="2" max="2" width="13.7109375" style="76" customWidth="1"/>
    <col min="3" max="3" width="18.7109375" style="102" customWidth="1"/>
    <col min="4" max="4" width="17.7109375" style="76" customWidth="1"/>
    <col min="5" max="5" width="31.42578125" style="76" customWidth="1"/>
    <col min="6" max="6" width="28" style="76" customWidth="1"/>
    <col min="7" max="7" width="56" style="76" customWidth="1"/>
    <col min="8" max="8" width="38.28515625" style="76" customWidth="1"/>
    <col min="9" max="9" width="23" style="76" customWidth="1"/>
    <col min="10" max="10" width="21.7109375" style="76" customWidth="1"/>
    <col min="11" max="11" width="30.28515625" style="76" hidden="1" customWidth="1"/>
    <col min="12" max="12" width="23" style="76" customWidth="1"/>
    <col min="13" max="13" width="12.7109375" style="47" customWidth="1"/>
    <col min="14" max="14" width="19.7109375" style="47" customWidth="1"/>
    <col min="15" max="15" width="40" style="78" customWidth="1"/>
    <col min="16" max="16" width="3.42578125" style="76" customWidth="1"/>
    <col min="17" max="17" width="24.28515625" style="76" customWidth="1"/>
    <col min="18" max="18" width="23" style="76" customWidth="1"/>
    <col min="19" max="20" width="43.7109375" style="76" customWidth="1"/>
    <col min="21" max="21" width="84.7109375" style="76" customWidth="1"/>
    <col min="22" max="22" width="44" style="99" hidden="1" customWidth="1"/>
    <col min="23" max="23" width="39.7109375" style="97" hidden="1" customWidth="1"/>
    <col min="24" max="24" width="2.28515625" style="95" hidden="1" customWidth="1"/>
    <col min="25" max="25" width="2.42578125" style="96" hidden="1" customWidth="1"/>
    <col min="26" max="26" width="2.28515625" hidden="1" customWidth="1"/>
    <col min="27" max="27" width="2.42578125" hidden="1" customWidth="1"/>
    <col min="28" max="28" width="24.28515625" style="1" hidden="1" customWidth="1"/>
    <col min="29" max="44" width="0" style="76" hidden="1" customWidth="1"/>
    <col min="45" max="16384" width="9.28515625" style="76"/>
  </cols>
  <sheetData>
    <row r="1" spans="1:28" s="1" customFormat="1" ht="15" x14ac:dyDescent="0.25">
      <c r="A1" s="168" t="s">
        <v>58</v>
      </c>
      <c r="B1" s="109"/>
      <c r="C1" s="109"/>
      <c r="D1" s="109"/>
      <c r="E1" s="109"/>
      <c r="F1" s="109"/>
      <c r="G1" s="109"/>
      <c r="H1" s="109"/>
      <c r="I1" s="109"/>
      <c r="J1" s="109"/>
      <c r="K1" s="63"/>
      <c r="L1" s="63"/>
      <c r="M1" s="63"/>
      <c r="N1" s="63"/>
      <c r="O1" s="77"/>
      <c r="P1" s="63"/>
      <c r="Q1" s="63"/>
      <c r="R1" s="63"/>
      <c r="S1" s="63"/>
      <c r="T1" s="63"/>
      <c r="U1" s="63"/>
      <c r="V1" s="63"/>
      <c r="W1" s="63"/>
      <c r="X1" s="63"/>
      <c r="Y1" s="63"/>
      <c r="Z1" s="63"/>
      <c r="AA1" s="63"/>
      <c r="AB1" s="63"/>
    </row>
    <row r="2" spans="1:28" ht="32.25" customHeight="1" x14ac:dyDescent="0.2">
      <c r="A2" s="286" t="s">
        <v>116</v>
      </c>
      <c r="B2" s="286" t="s">
        <v>117</v>
      </c>
      <c r="C2" s="286" t="s">
        <v>118</v>
      </c>
      <c r="D2" s="286" t="s">
        <v>119</v>
      </c>
      <c r="E2" s="286" t="s">
        <v>268</v>
      </c>
      <c r="F2" s="286" t="s">
        <v>120</v>
      </c>
      <c r="G2" s="286" t="s">
        <v>121</v>
      </c>
      <c r="H2" s="286" t="s">
        <v>122</v>
      </c>
      <c r="I2" s="286" t="s">
        <v>123</v>
      </c>
      <c r="J2" s="286" t="s">
        <v>124</v>
      </c>
      <c r="K2" s="318" t="s">
        <v>269</v>
      </c>
      <c r="L2" s="286" t="s">
        <v>125</v>
      </c>
      <c r="M2" s="286" t="s">
        <v>270</v>
      </c>
      <c r="N2" s="286" t="s">
        <v>271</v>
      </c>
      <c r="O2" s="286" t="s">
        <v>272</v>
      </c>
      <c r="P2" s="286"/>
      <c r="Q2" s="286" t="s">
        <v>273</v>
      </c>
      <c r="R2" s="286" t="s">
        <v>274</v>
      </c>
      <c r="S2" s="286" t="s">
        <v>275</v>
      </c>
      <c r="T2" s="286" t="s">
        <v>276</v>
      </c>
      <c r="U2" s="286" t="s">
        <v>277</v>
      </c>
      <c r="V2" s="318" t="s">
        <v>278</v>
      </c>
      <c r="W2" s="318" t="s">
        <v>279</v>
      </c>
      <c r="X2" s="286"/>
      <c r="Y2" s="286"/>
      <c r="Z2" s="286"/>
      <c r="AA2" s="286"/>
      <c r="AB2" s="312" t="s">
        <v>128</v>
      </c>
    </row>
    <row r="3" spans="1:28" ht="101.25" customHeight="1" x14ac:dyDescent="0.25">
      <c r="A3" s="219" t="s">
        <v>2603</v>
      </c>
      <c r="B3" s="219" t="s">
        <v>2604</v>
      </c>
      <c r="C3" s="219" t="s">
        <v>2605</v>
      </c>
      <c r="D3" s="219" t="s">
        <v>132</v>
      </c>
      <c r="E3" s="219" t="s">
        <v>2606</v>
      </c>
      <c r="F3" s="219" t="s">
        <v>3945</v>
      </c>
      <c r="G3" s="219" t="s">
        <v>2607</v>
      </c>
      <c r="H3" s="219" t="s">
        <v>3944</v>
      </c>
      <c r="I3" s="234"/>
      <c r="J3" s="250"/>
      <c r="K3" s="233" t="s">
        <v>2608</v>
      </c>
      <c r="L3" s="234" t="s">
        <v>3943</v>
      </c>
      <c r="M3" s="313" t="s">
        <v>190</v>
      </c>
      <c r="N3" s="251" t="s">
        <v>263</v>
      </c>
      <c r="O3" s="251" t="s">
        <v>264</v>
      </c>
      <c r="P3" s="314"/>
      <c r="Q3" s="234" t="s">
        <v>832</v>
      </c>
      <c r="R3" s="234" t="s">
        <v>1041</v>
      </c>
      <c r="S3" s="219" t="s">
        <v>992</v>
      </c>
      <c r="T3" s="219"/>
      <c r="U3" s="219" t="s">
        <v>2609</v>
      </c>
      <c r="V3" s="219" t="s">
        <v>2610</v>
      </c>
      <c r="W3" s="219" t="s">
        <v>2611</v>
      </c>
      <c r="X3" s="267"/>
      <c r="Y3" s="254"/>
      <c r="Z3" s="255"/>
      <c r="AA3" s="255"/>
      <c r="AB3" s="222">
        <f>IF(OR(J3="Fail",ISBLANK(J3)),INDEX('Issue Code Table'!C:C,MATCH(N:N,'Issue Code Table'!A:A,0)),IF(M3="Critical",6,IF(M3="Significant",5,IF(M3="Moderate",3,2))))</f>
        <v>2</v>
      </c>
    </row>
    <row r="4" spans="1:28" ht="101.25" customHeight="1" x14ac:dyDescent="0.25">
      <c r="A4" s="224" t="s">
        <v>2612</v>
      </c>
      <c r="B4" s="224" t="s">
        <v>206</v>
      </c>
      <c r="C4" s="224" t="s">
        <v>207</v>
      </c>
      <c r="D4" s="224" t="s">
        <v>132</v>
      </c>
      <c r="E4" s="224" t="s">
        <v>1116</v>
      </c>
      <c r="F4" s="224" t="s">
        <v>1117</v>
      </c>
      <c r="G4" s="224" t="s">
        <v>2613</v>
      </c>
      <c r="H4" s="224" t="s">
        <v>2614</v>
      </c>
      <c r="I4" s="229"/>
      <c r="J4" s="250"/>
      <c r="K4" s="224" t="s">
        <v>2615</v>
      </c>
      <c r="L4" s="229"/>
      <c r="M4" s="295" t="s">
        <v>145</v>
      </c>
      <c r="N4" s="259" t="s">
        <v>211</v>
      </c>
      <c r="O4" s="259" t="s">
        <v>212</v>
      </c>
      <c r="P4" s="314"/>
      <c r="Q4" s="229" t="s">
        <v>832</v>
      </c>
      <c r="R4" s="229" t="s">
        <v>2616</v>
      </c>
      <c r="S4" s="224" t="s">
        <v>1122</v>
      </c>
      <c r="T4" s="224" t="s">
        <v>2617</v>
      </c>
      <c r="U4" s="224" t="s">
        <v>2618</v>
      </c>
      <c r="V4" s="224" t="s">
        <v>2619</v>
      </c>
      <c r="W4" s="224" t="s">
        <v>2620</v>
      </c>
      <c r="X4" s="266"/>
      <c r="Y4" s="263"/>
      <c r="Z4" s="264"/>
      <c r="AA4" s="264"/>
      <c r="AB4" s="227">
        <f>IF(OR(J4="Fail",ISBLANK(J4)),INDEX('Issue Code Table'!C:C,MATCH(N:N,'Issue Code Table'!A:A,0)),IF(M4="Critical",6,IF(M4="Significant",5,IF(M4="Moderate",3,2))))</f>
        <v>6</v>
      </c>
    </row>
    <row r="5" spans="1:28" ht="101.25" customHeight="1" x14ac:dyDescent="0.25">
      <c r="A5" s="219" t="s">
        <v>2621</v>
      </c>
      <c r="B5" s="219" t="s">
        <v>397</v>
      </c>
      <c r="C5" s="219" t="s">
        <v>414</v>
      </c>
      <c r="D5" s="219" t="s">
        <v>132</v>
      </c>
      <c r="E5" s="219" t="s">
        <v>2622</v>
      </c>
      <c r="F5" s="219" t="s">
        <v>2623</v>
      </c>
      <c r="G5" s="219" t="s">
        <v>2624</v>
      </c>
      <c r="H5" s="219" t="s">
        <v>2625</v>
      </c>
      <c r="I5" s="234"/>
      <c r="J5" s="250"/>
      <c r="K5" s="219" t="s">
        <v>2626</v>
      </c>
      <c r="L5" s="234"/>
      <c r="M5" s="294" t="s">
        <v>145</v>
      </c>
      <c r="N5" s="251" t="s">
        <v>286</v>
      </c>
      <c r="O5" s="251" t="s">
        <v>287</v>
      </c>
      <c r="P5" s="314"/>
      <c r="Q5" s="234" t="s">
        <v>406</v>
      </c>
      <c r="R5" s="234" t="s">
        <v>407</v>
      </c>
      <c r="S5" s="219" t="s">
        <v>2627</v>
      </c>
      <c r="T5" s="219" t="s">
        <v>2628</v>
      </c>
      <c r="U5" s="219" t="s">
        <v>2629</v>
      </c>
      <c r="V5" s="219" t="s">
        <v>2630</v>
      </c>
      <c r="W5" s="219" t="s">
        <v>2631</v>
      </c>
      <c r="X5" s="267"/>
      <c r="Y5" s="254"/>
      <c r="Z5" s="255"/>
      <c r="AA5" s="255"/>
      <c r="AB5" s="222">
        <f>IF(OR(J5="Fail",ISBLANK(J5)),INDEX('Issue Code Table'!C:C,MATCH(N:N,'Issue Code Table'!A:A,0)),IF(M5="Critical",6,IF(M5="Significant",5,IF(M5="Moderate",3,2))))</f>
        <v>5</v>
      </c>
    </row>
    <row r="6" spans="1:28" ht="101.25" customHeight="1" x14ac:dyDescent="0.25">
      <c r="A6" s="224" t="s">
        <v>2632</v>
      </c>
      <c r="B6" s="224" t="s">
        <v>156</v>
      </c>
      <c r="C6" s="224" t="s">
        <v>398</v>
      </c>
      <c r="D6" s="224" t="s">
        <v>132</v>
      </c>
      <c r="E6" s="224" t="s">
        <v>399</v>
      </c>
      <c r="F6" s="224" t="s">
        <v>400</v>
      </c>
      <c r="G6" s="224" t="s">
        <v>2633</v>
      </c>
      <c r="H6" s="224" t="s">
        <v>2634</v>
      </c>
      <c r="I6" s="229"/>
      <c r="J6" s="250"/>
      <c r="K6" s="224" t="s">
        <v>403</v>
      </c>
      <c r="L6" s="315"/>
      <c r="M6" s="295" t="s">
        <v>145</v>
      </c>
      <c r="N6" s="259" t="s">
        <v>286</v>
      </c>
      <c r="O6" s="259" t="s">
        <v>287</v>
      </c>
      <c r="P6" s="314"/>
      <c r="Q6" s="229" t="s">
        <v>406</v>
      </c>
      <c r="R6" s="229" t="s">
        <v>433</v>
      </c>
      <c r="S6" s="224" t="s">
        <v>408</v>
      </c>
      <c r="T6" s="224" t="s">
        <v>409</v>
      </c>
      <c r="U6" s="224" t="s">
        <v>2635</v>
      </c>
      <c r="V6" s="224" t="s">
        <v>2636</v>
      </c>
      <c r="W6" s="224" t="s">
        <v>2637</v>
      </c>
      <c r="X6" s="266"/>
      <c r="Y6" s="263"/>
      <c r="Z6" s="264"/>
      <c r="AA6" s="264"/>
      <c r="AB6" s="227">
        <f>IF(OR(J6="Fail",ISBLANK(J6)),INDEX('Issue Code Table'!C:C,MATCH(N:N,'Issue Code Table'!A:A,0)),IF(M6="Critical",6,IF(M6="Significant",5,IF(M6="Moderate",3,2))))</f>
        <v>5</v>
      </c>
    </row>
    <row r="7" spans="1:28" ht="101.25" customHeight="1" x14ac:dyDescent="0.25">
      <c r="A7" s="219" t="s">
        <v>2638</v>
      </c>
      <c r="B7" s="219" t="s">
        <v>919</v>
      </c>
      <c r="C7" s="219" t="s">
        <v>920</v>
      </c>
      <c r="D7" s="219" t="s">
        <v>132</v>
      </c>
      <c r="E7" s="219" t="s">
        <v>2639</v>
      </c>
      <c r="F7" s="219" t="s">
        <v>502</v>
      </c>
      <c r="G7" s="219" t="s">
        <v>2640</v>
      </c>
      <c r="H7" s="219" t="s">
        <v>2641</v>
      </c>
      <c r="I7" s="234"/>
      <c r="J7" s="250"/>
      <c r="K7" s="233" t="s">
        <v>2642</v>
      </c>
      <c r="L7" s="234"/>
      <c r="M7" s="294" t="s">
        <v>145</v>
      </c>
      <c r="N7" s="251" t="s">
        <v>286</v>
      </c>
      <c r="O7" s="251" t="s">
        <v>287</v>
      </c>
      <c r="P7" s="314"/>
      <c r="Q7" s="234" t="s">
        <v>406</v>
      </c>
      <c r="R7" s="234" t="s">
        <v>529</v>
      </c>
      <c r="S7" s="219" t="s">
        <v>507</v>
      </c>
      <c r="T7" s="219" t="s">
        <v>508</v>
      </c>
      <c r="U7" s="219" t="s">
        <v>2643</v>
      </c>
      <c r="V7" s="219" t="s">
        <v>2644</v>
      </c>
      <c r="W7" s="219" t="s">
        <v>2645</v>
      </c>
      <c r="X7" s="267"/>
      <c r="Y7" s="254"/>
      <c r="Z7" s="255"/>
      <c r="AA7" s="255"/>
      <c r="AB7" s="222">
        <f>IF(OR(J7="Fail",ISBLANK(J7)),INDEX('Issue Code Table'!C:C,MATCH(N:N,'Issue Code Table'!A:A,0)),IF(M7="Critical",6,IF(M7="Significant",5,IF(M7="Moderate",3,2))))</f>
        <v>5</v>
      </c>
    </row>
    <row r="8" spans="1:28" ht="101.25" customHeight="1" x14ac:dyDescent="0.25">
      <c r="A8" s="224" t="s">
        <v>2646</v>
      </c>
      <c r="B8" s="224" t="s">
        <v>397</v>
      </c>
      <c r="C8" s="224" t="s">
        <v>414</v>
      </c>
      <c r="D8" s="224" t="s">
        <v>132</v>
      </c>
      <c r="E8" s="224" t="s">
        <v>524</v>
      </c>
      <c r="F8" s="224" t="s">
        <v>525</v>
      </c>
      <c r="G8" s="224" t="s">
        <v>2647</v>
      </c>
      <c r="H8" s="224" t="s">
        <v>527</v>
      </c>
      <c r="I8" s="229"/>
      <c r="J8" s="250"/>
      <c r="K8" s="258" t="s">
        <v>2648</v>
      </c>
      <c r="L8" s="229"/>
      <c r="M8" s="295" t="s">
        <v>145</v>
      </c>
      <c r="N8" s="259" t="s">
        <v>286</v>
      </c>
      <c r="O8" s="259" t="s">
        <v>287</v>
      </c>
      <c r="P8" s="314"/>
      <c r="Q8" s="229" t="s">
        <v>406</v>
      </c>
      <c r="R8" s="229" t="s">
        <v>457</v>
      </c>
      <c r="S8" s="224" t="s">
        <v>530</v>
      </c>
      <c r="T8" s="224" t="s">
        <v>531</v>
      </c>
      <c r="U8" s="224" t="s">
        <v>2649</v>
      </c>
      <c r="V8" s="224" t="s">
        <v>2650</v>
      </c>
      <c r="W8" s="224" t="s">
        <v>2651</v>
      </c>
      <c r="X8" s="266"/>
      <c r="Y8" s="263"/>
      <c r="Z8" s="264"/>
      <c r="AA8" s="264"/>
      <c r="AB8" s="227">
        <f>IF(OR(J8="Fail",ISBLANK(J8)),INDEX('Issue Code Table'!C:C,MATCH(N:N,'Issue Code Table'!A:A,0)),IF(M8="Critical",6,IF(M8="Significant",5,IF(M8="Moderate",3,2))))</f>
        <v>5</v>
      </c>
    </row>
    <row r="9" spans="1:28" ht="101.25" customHeight="1" x14ac:dyDescent="0.25">
      <c r="A9" s="219" t="s">
        <v>2652</v>
      </c>
      <c r="B9" s="219" t="s">
        <v>156</v>
      </c>
      <c r="C9" s="219" t="s">
        <v>398</v>
      </c>
      <c r="D9" s="219" t="s">
        <v>132</v>
      </c>
      <c r="E9" s="219" t="s">
        <v>475</v>
      </c>
      <c r="F9" s="219" t="s">
        <v>476</v>
      </c>
      <c r="G9" s="219" t="s">
        <v>2653</v>
      </c>
      <c r="H9" s="219" t="s">
        <v>2654</v>
      </c>
      <c r="I9" s="234"/>
      <c r="J9" s="250"/>
      <c r="K9" s="233" t="s">
        <v>2655</v>
      </c>
      <c r="L9" s="234"/>
      <c r="M9" s="294" t="s">
        <v>145</v>
      </c>
      <c r="N9" s="251" t="s">
        <v>2656</v>
      </c>
      <c r="O9" s="251" t="s">
        <v>3960</v>
      </c>
      <c r="P9" s="314"/>
      <c r="Q9" s="234" t="s">
        <v>406</v>
      </c>
      <c r="R9" s="234" t="s">
        <v>482</v>
      </c>
      <c r="S9" s="219" t="s">
        <v>483</v>
      </c>
      <c r="T9" s="219" t="s">
        <v>484</v>
      </c>
      <c r="U9" s="219" t="s">
        <v>2658</v>
      </c>
      <c r="V9" s="219" t="s">
        <v>2659</v>
      </c>
      <c r="W9" s="219" t="s">
        <v>2660</v>
      </c>
      <c r="X9" s="267"/>
      <c r="Y9" s="254"/>
      <c r="Z9" s="255"/>
      <c r="AA9" s="255"/>
      <c r="AB9" s="222">
        <f>IF(OR(J9="Fail",ISBLANK(J9)),INDEX('Issue Code Table'!C:C,MATCH(N:N,'Issue Code Table'!A:A,0)),IF(M9="Critical",6,IF(M9="Significant",5,IF(M9="Moderate",3,2))))</f>
        <v>5</v>
      </c>
    </row>
    <row r="10" spans="1:28" ht="101.25" customHeight="1" x14ac:dyDescent="0.25">
      <c r="A10" s="224" t="s">
        <v>2661</v>
      </c>
      <c r="B10" s="224" t="s">
        <v>397</v>
      </c>
      <c r="C10" s="224" t="s">
        <v>414</v>
      </c>
      <c r="D10" s="224" t="s">
        <v>132</v>
      </c>
      <c r="E10" s="224" t="s">
        <v>1302</v>
      </c>
      <c r="F10" s="224" t="s">
        <v>1303</v>
      </c>
      <c r="G10" s="224" t="s">
        <v>2662</v>
      </c>
      <c r="H10" s="224" t="s">
        <v>2663</v>
      </c>
      <c r="I10" s="229"/>
      <c r="J10" s="250"/>
      <c r="K10" s="258" t="s">
        <v>2664</v>
      </c>
      <c r="L10" s="229"/>
      <c r="M10" s="295" t="s">
        <v>145</v>
      </c>
      <c r="N10" s="259" t="s">
        <v>910</v>
      </c>
      <c r="O10" s="259" t="s">
        <v>911</v>
      </c>
      <c r="P10" s="314"/>
      <c r="Q10" s="229" t="s">
        <v>579</v>
      </c>
      <c r="R10" s="229" t="s">
        <v>1307</v>
      </c>
      <c r="S10" s="224" t="s">
        <v>1308</v>
      </c>
      <c r="T10" s="224" t="s">
        <v>1309</v>
      </c>
      <c r="U10" s="224" t="s">
        <v>2665</v>
      </c>
      <c r="V10" s="224" t="s">
        <v>2666</v>
      </c>
      <c r="W10" s="224" t="s">
        <v>2667</v>
      </c>
      <c r="X10" s="266"/>
      <c r="Y10" s="263"/>
      <c r="Z10" s="264"/>
      <c r="AA10" s="264"/>
      <c r="AB10" s="227">
        <f>IF(OR(J10="Fail",ISBLANK(J10)),INDEX('Issue Code Table'!C:C,MATCH(N:N,'Issue Code Table'!A:A,0)),IF(M10="Critical",6,IF(M10="Significant",5,IF(M10="Moderate",3,2))))</f>
        <v>5</v>
      </c>
    </row>
    <row r="11" spans="1:28" ht="101.25" customHeight="1" x14ac:dyDescent="0.25">
      <c r="A11" s="219" t="s">
        <v>2668</v>
      </c>
      <c r="B11" s="219" t="s">
        <v>397</v>
      </c>
      <c r="C11" s="219" t="s">
        <v>414</v>
      </c>
      <c r="D11" s="219" t="s">
        <v>132</v>
      </c>
      <c r="E11" s="219" t="s">
        <v>1314</v>
      </c>
      <c r="F11" s="219" t="s">
        <v>1315</v>
      </c>
      <c r="G11" s="219" t="s">
        <v>2669</v>
      </c>
      <c r="H11" s="219" t="s">
        <v>1317</v>
      </c>
      <c r="I11" s="234"/>
      <c r="J11" s="250"/>
      <c r="K11" s="219" t="s">
        <v>3867</v>
      </c>
      <c r="L11" s="234"/>
      <c r="M11" s="294" t="s">
        <v>145</v>
      </c>
      <c r="N11" s="251" t="s">
        <v>910</v>
      </c>
      <c r="O11" s="251" t="s">
        <v>911</v>
      </c>
      <c r="P11" s="314"/>
      <c r="Q11" s="234" t="s">
        <v>579</v>
      </c>
      <c r="R11" s="234" t="s">
        <v>1318</v>
      </c>
      <c r="S11" s="219" t="s">
        <v>1319</v>
      </c>
      <c r="T11" s="219" t="s">
        <v>1320</v>
      </c>
      <c r="U11" s="219" t="s">
        <v>1321</v>
      </c>
      <c r="V11" s="219" t="s">
        <v>1322</v>
      </c>
      <c r="W11" s="219" t="s">
        <v>2670</v>
      </c>
      <c r="X11" s="267"/>
      <c r="Y11" s="254"/>
      <c r="Z11" s="255"/>
      <c r="AA11" s="255"/>
      <c r="AB11" s="222">
        <f>IF(OR(J11="Fail",ISBLANK(J11)),INDEX('Issue Code Table'!C:C,MATCH(N:N,'Issue Code Table'!A:A,0)),IF(M11="Critical",6,IF(M11="Significant",5,IF(M11="Moderate",3,2))))</f>
        <v>5</v>
      </c>
    </row>
    <row r="12" spans="1:28" ht="101.25" customHeight="1" x14ac:dyDescent="0.25">
      <c r="A12" s="224" t="s">
        <v>2671</v>
      </c>
      <c r="B12" s="224" t="s">
        <v>397</v>
      </c>
      <c r="C12" s="224" t="s">
        <v>414</v>
      </c>
      <c r="D12" s="224" t="s">
        <v>132</v>
      </c>
      <c r="E12" s="224" t="s">
        <v>572</v>
      </c>
      <c r="F12" s="224" t="s">
        <v>573</v>
      </c>
      <c r="G12" s="224" t="s">
        <v>2672</v>
      </c>
      <c r="H12" s="224" t="s">
        <v>3868</v>
      </c>
      <c r="I12" s="229"/>
      <c r="J12" s="250"/>
      <c r="K12" s="224" t="s">
        <v>3869</v>
      </c>
      <c r="L12" s="229"/>
      <c r="M12" s="295" t="s">
        <v>145</v>
      </c>
      <c r="N12" s="259" t="s">
        <v>910</v>
      </c>
      <c r="O12" s="259" t="s">
        <v>911</v>
      </c>
      <c r="P12" s="314"/>
      <c r="Q12" s="229" t="s">
        <v>579</v>
      </c>
      <c r="R12" s="229" t="s">
        <v>580</v>
      </c>
      <c r="S12" s="224" t="s">
        <v>581</v>
      </c>
      <c r="T12" s="224"/>
      <c r="U12" s="224" t="s">
        <v>582</v>
      </c>
      <c r="V12" s="224" t="s">
        <v>583</v>
      </c>
      <c r="W12" s="224" t="s">
        <v>2673</v>
      </c>
      <c r="X12" s="266"/>
      <c r="Y12" s="263"/>
      <c r="Z12" s="264"/>
      <c r="AA12" s="264"/>
      <c r="AB12" s="227">
        <f>IF(OR(J12="Fail",ISBLANK(J12)),INDEX('Issue Code Table'!C:C,MATCH(N:N,'Issue Code Table'!A:A,0)),IF(M12="Critical",6,IF(M12="Significant",5,IF(M12="Moderate",3,2))))</f>
        <v>5</v>
      </c>
    </row>
    <row r="13" spans="1:28" ht="101.25" customHeight="1" x14ac:dyDescent="0.25">
      <c r="A13" s="219" t="s">
        <v>2674</v>
      </c>
      <c r="B13" s="219" t="s">
        <v>397</v>
      </c>
      <c r="C13" s="219" t="s">
        <v>414</v>
      </c>
      <c r="D13" s="219" t="s">
        <v>132</v>
      </c>
      <c r="E13" s="219" t="s">
        <v>1325</v>
      </c>
      <c r="F13" s="219" t="s">
        <v>1326</v>
      </c>
      <c r="G13" s="219" t="s">
        <v>2675</v>
      </c>
      <c r="H13" s="219" t="s">
        <v>2676</v>
      </c>
      <c r="I13" s="234"/>
      <c r="J13" s="250"/>
      <c r="K13" s="219" t="s">
        <v>2677</v>
      </c>
      <c r="L13" s="234"/>
      <c r="M13" s="294" t="s">
        <v>145</v>
      </c>
      <c r="N13" s="251" t="s">
        <v>910</v>
      </c>
      <c r="O13" s="251" t="s">
        <v>911</v>
      </c>
      <c r="P13" s="314"/>
      <c r="Q13" s="234" t="s">
        <v>579</v>
      </c>
      <c r="R13" s="234" t="s">
        <v>1330</v>
      </c>
      <c r="S13" s="219" t="s">
        <v>1331</v>
      </c>
      <c r="T13" s="219" t="s">
        <v>1332</v>
      </c>
      <c r="U13" s="219" t="s">
        <v>1333</v>
      </c>
      <c r="V13" s="219" t="s">
        <v>1334</v>
      </c>
      <c r="W13" s="219" t="s">
        <v>2678</v>
      </c>
      <c r="X13" s="267"/>
      <c r="Y13" s="254"/>
      <c r="Z13" s="255"/>
      <c r="AA13" s="255"/>
      <c r="AB13" s="222">
        <f>IF(OR(J13="Fail",ISBLANK(J13)),INDEX('Issue Code Table'!C:C,MATCH(N:N,'Issue Code Table'!A:A,0)),IF(M13="Critical",6,IF(M13="Significant",5,IF(M13="Moderate",3,2))))</f>
        <v>5</v>
      </c>
    </row>
    <row r="14" spans="1:28" ht="101.25" customHeight="1" x14ac:dyDescent="0.25">
      <c r="A14" s="224" t="s">
        <v>2679</v>
      </c>
      <c r="B14" s="224" t="s">
        <v>281</v>
      </c>
      <c r="C14" s="224" t="s">
        <v>282</v>
      </c>
      <c r="D14" s="224" t="s">
        <v>132</v>
      </c>
      <c r="E14" s="224" t="s">
        <v>1349</v>
      </c>
      <c r="F14" s="224" t="s">
        <v>1350</v>
      </c>
      <c r="G14" s="224" t="s">
        <v>2680</v>
      </c>
      <c r="H14" s="224" t="s">
        <v>2681</v>
      </c>
      <c r="I14" s="229"/>
      <c r="J14" s="250"/>
      <c r="K14" s="258" t="s">
        <v>2682</v>
      </c>
      <c r="L14" s="229"/>
      <c r="M14" s="295" t="s">
        <v>145</v>
      </c>
      <c r="N14" s="259" t="s">
        <v>420</v>
      </c>
      <c r="O14" s="259" t="s">
        <v>421</v>
      </c>
      <c r="P14" s="314"/>
      <c r="Q14" s="229" t="s">
        <v>579</v>
      </c>
      <c r="R14" s="229" t="s">
        <v>1354</v>
      </c>
      <c r="S14" s="224" t="s">
        <v>1355</v>
      </c>
      <c r="T14" s="224" t="s">
        <v>1356</v>
      </c>
      <c r="U14" s="224" t="s">
        <v>1357</v>
      </c>
      <c r="V14" s="224" t="s">
        <v>1358</v>
      </c>
      <c r="W14" s="224" t="s">
        <v>2683</v>
      </c>
      <c r="X14" s="266"/>
      <c r="Y14" s="263"/>
      <c r="Z14" s="264"/>
      <c r="AA14" s="264"/>
      <c r="AB14" s="227">
        <f>IF(OR(J14="Fail",ISBLANK(J14)),INDEX('Issue Code Table'!C:C,MATCH(N:N,'Issue Code Table'!A:A,0)),IF(M14="Critical",6,IF(M14="Significant",5,IF(M14="Moderate",3,2))))</f>
        <v>5</v>
      </c>
    </row>
    <row r="15" spans="1:28" ht="101.25" customHeight="1" x14ac:dyDescent="0.25">
      <c r="A15" s="219" t="s">
        <v>2684</v>
      </c>
      <c r="B15" s="219" t="s">
        <v>397</v>
      </c>
      <c r="C15" s="219" t="s">
        <v>414</v>
      </c>
      <c r="D15" s="219" t="s">
        <v>132</v>
      </c>
      <c r="E15" s="219" t="s">
        <v>1361</v>
      </c>
      <c r="F15" s="219" t="s">
        <v>1362</v>
      </c>
      <c r="G15" s="219" t="s">
        <v>2685</v>
      </c>
      <c r="H15" s="219" t="s">
        <v>1364</v>
      </c>
      <c r="I15" s="234"/>
      <c r="J15" s="250"/>
      <c r="K15" s="233" t="s">
        <v>1365</v>
      </c>
      <c r="L15" s="234"/>
      <c r="M15" s="294" t="s">
        <v>145</v>
      </c>
      <c r="N15" s="251" t="s">
        <v>910</v>
      </c>
      <c r="O15" s="251" t="s">
        <v>911</v>
      </c>
      <c r="P15" s="314"/>
      <c r="Q15" s="234" t="s">
        <v>682</v>
      </c>
      <c r="R15" s="234" t="s">
        <v>683</v>
      </c>
      <c r="S15" s="219" t="s">
        <v>2686</v>
      </c>
      <c r="T15" s="219" t="s">
        <v>2687</v>
      </c>
      <c r="U15" s="219" t="s">
        <v>2688</v>
      </c>
      <c r="V15" s="219" t="s">
        <v>2689</v>
      </c>
      <c r="W15" s="219" t="s">
        <v>2690</v>
      </c>
      <c r="X15" s="267"/>
      <c r="Y15" s="254"/>
      <c r="Z15" s="255"/>
      <c r="AA15" s="255"/>
      <c r="AB15" s="222">
        <f>IF(OR(J15="Fail",ISBLANK(J15)),INDEX('Issue Code Table'!C:C,MATCH(N:N,'Issue Code Table'!A:A,0)),IF(M15="Critical",6,IF(M15="Significant",5,IF(M15="Moderate",3,2))))</f>
        <v>5</v>
      </c>
    </row>
    <row r="16" spans="1:28" ht="101.25" customHeight="1" x14ac:dyDescent="0.25">
      <c r="A16" s="224" t="s">
        <v>2691</v>
      </c>
      <c r="B16" s="224" t="s">
        <v>397</v>
      </c>
      <c r="C16" s="224" t="s">
        <v>414</v>
      </c>
      <c r="D16" s="224" t="s">
        <v>132</v>
      </c>
      <c r="E16" s="224" t="s">
        <v>1373</v>
      </c>
      <c r="F16" s="224" t="s">
        <v>1374</v>
      </c>
      <c r="G16" s="224" t="s">
        <v>2692</v>
      </c>
      <c r="H16" s="224" t="s">
        <v>2693</v>
      </c>
      <c r="I16" s="229"/>
      <c r="J16" s="250"/>
      <c r="K16" s="224" t="s">
        <v>1377</v>
      </c>
      <c r="L16" s="229"/>
      <c r="M16" s="295" t="s">
        <v>145</v>
      </c>
      <c r="N16" s="259" t="s">
        <v>910</v>
      </c>
      <c r="O16" s="259" t="s">
        <v>911</v>
      </c>
      <c r="P16" s="314"/>
      <c r="Q16" s="229" t="s">
        <v>682</v>
      </c>
      <c r="R16" s="229" t="s">
        <v>1366</v>
      </c>
      <c r="S16" s="224" t="s">
        <v>2694</v>
      </c>
      <c r="T16" s="224" t="s">
        <v>2695</v>
      </c>
      <c r="U16" s="224" t="s">
        <v>2696</v>
      </c>
      <c r="V16" s="224" t="s">
        <v>2697</v>
      </c>
      <c r="W16" s="224" t="s">
        <v>2698</v>
      </c>
      <c r="X16" s="266"/>
      <c r="Y16" s="263"/>
      <c r="Z16" s="264"/>
      <c r="AA16" s="264"/>
      <c r="AB16" s="227">
        <f>IF(OR(J16="Fail",ISBLANK(J16)),INDEX('Issue Code Table'!C:C,MATCH(N:N,'Issue Code Table'!A:A,0)),IF(M16="Critical",6,IF(M16="Significant",5,IF(M16="Moderate",3,2))))</f>
        <v>5</v>
      </c>
    </row>
    <row r="17" spans="1:28" ht="101.25" customHeight="1" x14ac:dyDescent="0.25">
      <c r="A17" s="219" t="s">
        <v>2699</v>
      </c>
      <c r="B17" s="219" t="s">
        <v>397</v>
      </c>
      <c r="C17" s="219" t="s">
        <v>414</v>
      </c>
      <c r="D17" s="219" t="s">
        <v>132</v>
      </c>
      <c r="E17" s="219" t="s">
        <v>1385</v>
      </c>
      <c r="F17" s="219" t="s">
        <v>1386</v>
      </c>
      <c r="G17" s="219" t="s">
        <v>2700</v>
      </c>
      <c r="H17" s="219" t="s">
        <v>2701</v>
      </c>
      <c r="I17" s="234"/>
      <c r="J17" s="250"/>
      <c r="K17" s="219" t="s">
        <v>2702</v>
      </c>
      <c r="L17" s="234"/>
      <c r="M17" s="294" t="s">
        <v>145</v>
      </c>
      <c r="N17" s="251" t="s">
        <v>910</v>
      </c>
      <c r="O17" s="251" t="s">
        <v>911</v>
      </c>
      <c r="P17" s="314"/>
      <c r="Q17" s="234" t="s">
        <v>682</v>
      </c>
      <c r="R17" s="234" t="s">
        <v>1378</v>
      </c>
      <c r="S17" s="219" t="s">
        <v>2703</v>
      </c>
      <c r="T17" s="219" t="s">
        <v>2704</v>
      </c>
      <c r="U17" s="219" t="s">
        <v>2705</v>
      </c>
      <c r="V17" s="219" t="s">
        <v>2706</v>
      </c>
      <c r="W17" s="219" t="s">
        <v>2707</v>
      </c>
      <c r="X17" s="267"/>
      <c r="Y17" s="254"/>
      <c r="Z17" s="255"/>
      <c r="AA17" s="255"/>
      <c r="AB17" s="222">
        <f>IF(OR(J17="Fail",ISBLANK(J17)),INDEX('Issue Code Table'!C:C,MATCH(N:N,'Issue Code Table'!A:A,0)),IF(M17="Critical",6,IF(M17="Significant",5,IF(M17="Moderate",3,2))))</f>
        <v>5</v>
      </c>
    </row>
    <row r="18" spans="1:28" ht="101.25" customHeight="1" x14ac:dyDescent="0.25">
      <c r="A18" s="224" t="s">
        <v>2708</v>
      </c>
      <c r="B18" s="224" t="s">
        <v>397</v>
      </c>
      <c r="C18" s="224" t="s">
        <v>414</v>
      </c>
      <c r="D18" s="224" t="s">
        <v>132</v>
      </c>
      <c r="E18" s="224" t="s">
        <v>1397</v>
      </c>
      <c r="F18" s="224" t="s">
        <v>1398</v>
      </c>
      <c r="G18" s="224" t="s">
        <v>2709</v>
      </c>
      <c r="H18" s="224" t="s">
        <v>2710</v>
      </c>
      <c r="I18" s="229"/>
      <c r="J18" s="250"/>
      <c r="K18" s="224" t="s">
        <v>1401</v>
      </c>
      <c r="L18" s="229"/>
      <c r="M18" s="295" t="s">
        <v>145</v>
      </c>
      <c r="N18" s="259" t="s">
        <v>910</v>
      </c>
      <c r="O18" s="259" t="s">
        <v>911</v>
      </c>
      <c r="P18" s="314"/>
      <c r="Q18" s="229" t="s">
        <v>682</v>
      </c>
      <c r="R18" s="229" t="s">
        <v>1390</v>
      </c>
      <c r="S18" s="224" t="s">
        <v>2711</v>
      </c>
      <c r="T18" s="224" t="s">
        <v>2712</v>
      </c>
      <c r="U18" s="224" t="s">
        <v>2713</v>
      </c>
      <c r="V18" s="224" t="s">
        <v>2714</v>
      </c>
      <c r="W18" s="224" t="s">
        <v>2715</v>
      </c>
      <c r="X18" s="266"/>
      <c r="Y18" s="263"/>
      <c r="Z18" s="264"/>
      <c r="AA18" s="264"/>
      <c r="AB18" s="227">
        <f>IF(OR(J18="Fail",ISBLANK(J18)),INDEX('Issue Code Table'!C:C,MATCH(N:N,'Issue Code Table'!A:A,0)),IF(M18="Critical",6,IF(M18="Significant",5,IF(M18="Moderate",3,2))))</f>
        <v>5</v>
      </c>
    </row>
    <row r="19" spans="1:28" ht="101.25" customHeight="1" x14ac:dyDescent="0.25">
      <c r="A19" s="219" t="s">
        <v>2716</v>
      </c>
      <c r="B19" s="219" t="s">
        <v>397</v>
      </c>
      <c r="C19" s="219" t="s">
        <v>414</v>
      </c>
      <c r="D19" s="219" t="s">
        <v>132</v>
      </c>
      <c r="E19" s="219" t="s">
        <v>1409</v>
      </c>
      <c r="F19" s="219" t="s">
        <v>2717</v>
      </c>
      <c r="G19" s="219" t="s">
        <v>2718</v>
      </c>
      <c r="H19" s="219" t="s">
        <v>1412</v>
      </c>
      <c r="I19" s="234"/>
      <c r="J19" s="250"/>
      <c r="K19" s="219" t="s">
        <v>1414</v>
      </c>
      <c r="L19" s="234"/>
      <c r="M19" s="294" t="s">
        <v>145</v>
      </c>
      <c r="N19" s="251" t="s">
        <v>910</v>
      </c>
      <c r="O19" s="251" t="s">
        <v>911</v>
      </c>
      <c r="P19" s="314"/>
      <c r="Q19" s="234" t="s">
        <v>682</v>
      </c>
      <c r="R19" s="234" t="s">
        <v>1402</v>
      </c>
      <c r="S19" s="219" t="s">
        <v>2719</v>
      </c>
      <c r="T19" s="219" t="s">
        <v>2720</v>
      </c>
      <c r="U19" s="219" t="s">
        <v>2721</v>
      </c>
      <c r="V19" s="219" t="s">
        <v>2722</v>
      </c>
      <c r="W19" s="219" t="s">
        <v>2723</v>
      </c>
      <c r="X19" s="267"/>
      <c r="Y19" s="254"/>
      <c r="Z19" s="255"/>
      <c r="AA19" s="255"/>
      <c r="AB19" s="222">
        <f>IF(OR(J19="Fail",ISBLANK(J19)),INDEX('Issue Code Table'!C:C,MATCH(N:N,'Issue Code Table'!A:A,0)),IF(M19="Critical",6,IF(M19="Significant",5,IF(M19="Moderate",3,2))))</f>
        <v>5</v>
      </c>
    </row>
    <row r="20" spans="1:28" ht="101.25" customHeight="1" x14ac:dyDescent="0.25">
      <c r="A20" s="224" t="s">
        <v>2724</v>
      </c>
      <c r="B20" s="224" t="s">
        <v>397</v>
      </c>
      <c r="C20" s="224" t="s">
        <v>414</v>
      </c>
      <c r="D20" s="224" t="s">
        <v>132</v>
      </c>
      <c r="E20" s="224" t="s">
        <v>728</v>
      </c>
      <c r="F20" s="224" t="s">
        <v>729</v>
      </c>
      <c r="G20" s="224" t="s">
        <v>2725</v>
      </c>
      <c r="H20" s="224" t="s">
        <v>731</v>
      </c>
      <c r="I20" s="229"/>
      <c r="J20" s="250"/>
      <c r="K20" s="224" t="s">
        <v>2726</v>
      </c>
      <c r="L20" s="229"/>
      <c r="M20" s="295" t="s">
        <v>145</v>
      </c>
      <c r="N20" s="259" t="s">
        <v>910</v>
      </c>
      <c r="O20" s="259" t="s">
        <v>911</v>
      </c>
      <c r="P20" s="314"/>
      <c r="Q20" s="229" t="s">
        <v>682</v>
      </c>
      <c r="R20" s="229" t="s">
        <v>2727</v>
      </c>
      <c r="S20" s="224" t="s">
        <v>2728</v>
      </c>
      <c r="T20" s="224" t="s">
        <v>2729</v>
      </c>
      <c r="U20" s="224" t="s">
        <v>2730</v>
      </c>
      <c r="V20" s="224" t="s">
        <v>2731</v>
      </c>
      <c r="W20" s="224" t="s">
        <v>2732</v>
      </c>
      <c r="X20" s="266"/>
      <c r="Y20" s="263"/>
      <c r="Z20" s="264"/>
      <c r="AA20" s="264"/>
      <c r="AB20" s="227">
        <f>IF(OR(J20="Fail",ISBLANK(J20)),INDEX('Issue Code Table'!C:C,MATCH(N:N,'Issue Code Table'!A:A,0)),IF(M20="Critical",6,IF(M20="Significant",5,IF(M20="Moderate",3,2))))</f>
        <v>5</v>
      </c>
    </row>
    <row r="21" spans="1:28" ht="101.25" customHeight="1" x14ac:dyDescent="0.25">
      <c r="A21" s="219" t="s">
        <v>2733</v>
      </c>
      <c r="B21" s="219" t="s">
        <v>397</v>
      </c>
      <c r="C21" s="219" t="s">
        <v>414</v>
      </c>
      <c r="D21" s="219" t="s">
        <v>132</v>
      </c>
      <c r="E21" s="219" t="s">
        <v>1422</v>
      </c>
      <c r="F21" s="219" t="s">
        <v>1423</v>
      </c>
      <c r="G21" s="219" t="s">
        <v>2734</v>
      </c>
      <c r="H21" s="219" t="s">
        <v>2735</v>
      </c>
      <c r="I21" s="234"/>
      <c r="J21" s="250"/>
      <c r="K21" s="219" t="s">
        <v>2736</v>
      </c>
      <c r="L21" s="234"/>
      <c r="M21" s="294" t="s">
        <v>145</v>
      </c>
      <c r="N21" s="251" t="s">
        <v>910</v>
      </c>
      <c r="O21" s="251" t="s">
        <v>911</v>
      </c>
      <c r="P21" s="314"/>
      <c r="Q21" s="234" t="s">
        <v>682</v>
      </c>
      <c r="R21" s="234" t="s">
        <v>733</v>
      </c>
      <c r="S21" s="219" t="s">
        <v>2737</v>
      </c>
      <c r="T21" s="219" t="s">
        <v>2738</v>
      </c>
      <c r="U21" s="219" t="s">
        <v>2739</v>
      </c>
      <c r="V21" s="219" t="s">
        <v>2740</v>
      </c>
      <c r="W21" s="219" t="s">
        <v>2741</v>
      </c>
      <c r="X21" s="267"/>
      <c r="Y21" s="254"/>
      <c r="Z21" s="255"/>
      <c r="AA21" s="255"/>
      <c r="AB21" s="222">
        <f>IF(OR(J21="Fail",ISBLANK(J21)),INDEX('Issue Code Table'!C:C,MATCH(N:N,'Issue Code Table'!A:A,0)),IF(M21="Critical",6,IF(M21="Significant",5,IF(M21="Moderate",3,2))))</f>
        <v>5</v>
      </c>
    </row>
    <row r="22" spans="1:28" ht="101.25" customHeight="1" x14ac:dyDescent="0.25">
      <c r="A22" s="224" t="s">
        <v>2742</v>
      </c>
      <c r="B22" s="224" t="s">
        <v>1663</v>
      </c>
      <c r="C22" s="224" t="s">
        <v>1664</v>
      </c>
      <c r="D22" s="224" t="s">
        <v>132</v>
      </c>
      <c r="E22" s="224" t="s">
        <v>1445</v>
      </c>
      <c r="F22" s="224" t="s">
        <v>1446</v>
      </c>
      <c r="G22" s="224" t="s">
        <v>2743</v>
      </c>
      <c r="H22" s="224" t="s">
        <v>2744</v>
      </c>
      <c r="I22" s="229"/>
      <c r="J22" s="250"/>
      <c r="K22" s="258" t="s">
        <v>2745</v>
      </c>
      <c r="L22" s="259"/>
      <c r="M22" s="295" t="s">
        <v>267</v>
      </c>
      <c r="N22" s="259" t="s">
        <v>420</v>
      </c>
      <c r="O22" s="259" t="s">
        <v>421</v>
      </c>
      <c r="P22" s="314"/>
      <c r="Q22" s="229" t="s">
        <v>1450</v>
      </c>
      <c r="R22" s="229" t="s">
        <v>1451</v>
      </c>
      <c r="S22" s="224" t="s">
        <v>1452</v>
      </c>
      <c r="T22" s="224" t="s">
        <v>1453</v>
      </c>
      <c r="U22" s="224" t="s">
        <v>1454</v>
      </c>
      <c r="V22" s="224" t="s">
        <v>1455</v>
      </c>
      <c r="W22" s="224" t="s">
        <v>2746</v>
      </c>
      <c r="X22" s="266"/>
      <c r="Y22" s="263"/>
      <c r="Z22" s="264"/>
      <c r="AA22" s="264"/>
      <c r="AB22" s="227">
        <f>IF(OR(J22="Fail",ISBLANK(J22)),INDEX('Issue Code Table'!C:C,MATCH(N:N,'Issue Code Table'!A:A,0)),IF(M22="Critical",6,IF(M22="Significant",5,IF(M22="Moderate",3,2))))</f>
        <v>5</v>
      </c>
    </row>
    <row r="23" spans="1:28" ht="101.25" customHeight="1" x14ac:dyDescent="0.25">
      <c r="A23" s="219" t="s">
        <v>2747</v>
      </c>
      <c r="B23" s="219" t="s">
        <v>206</v>
      </c>
      <c r="C23" s="219" t="s">
        <v>207</v>
      </c>
      <c r="D23" s="219" t="s">
        <v>132</v>
      </c>
      <c r="E23" s="219" t="s">
        <v>1061</v>
      </c>
      <c r="F23" s="219" t="s">
        <v>2748</v>
      </c>
      <c r="G23" s="219" t="s">
        <v>2749</v>
      </c>
      <c r="H23" s="219" t="s">
        <v>2750</v>
      </c>
      <c r="I23" s="234"/>
      <c r="J23" s="250"/>
      <c r="K23" s="219" t="s">
        <v>2751</v>
      </c>
      <c r="L23" s="234"/>
      <c r="M23" s="294" t="s">
        <v>267</v>
      </c>
      <c r="N23" s="251" t="s">
        <v>211</v>
      </c>
      <c r="O23" s="251" t="s">
        <v>212</v>
      </c>
      <c r="P23" s="314"/>
      <c r="Q23" s="234" t="s">
        <v>832</v>
      </c>
      <c r="R23" s="234" t="s">
        <v>1110</v>
      </c>
      <c r="S23" s="219" t="s">
        <v>2752</v>
      </c>
      <c r="T23" s="219" t="s">
        <v>2753</v>
      </c>
      <c r="U23" s="219" t="s">
        <v>2754</v>
      </c>
      <c r="V23" s="219" t="str">
        <f>U23</f>
        <v>OpenShift automatically manages TLS and client certificate authentication for `etcd`. This is not configurable.</v>
      </c>
      <c r="W23" s="219"/>
      <c r="X23" s="267"/>
      <c r="Y23" s="254"/>
      <c r="Z23" s="255"/>
      <c r="AA23" s="255"/>
      <c r="AB23" s="222">
        <f>IF(OR(J23="Fail",ISBLANK(J23)),INDEX('Issue Code Table'!C:C,MATCH(N:N,'Issue Code Table'!A:A,0)),IF(M23="Critical",6,IF(M23="Significant",5,IF(M23="Moderate",3,2))))</f>
        <v>6</v>
      </c>
    </row>
    <row r="24" spans="1:28" ht="101.25" customHeight="1" x14ac:dyDescent="0.25">
      <c r="A24" s="224" t="s">
        <v>2755</v>
      </c>
      <c r="B24" s="224" t="s">
        <v>1059</v>
      </c>
      <c r="C24" s="224" t="s">
        <v>1060</v>
      </c>
      <c r="D24" s="224" t="s">
        <v>132</v>
      </c>
      <c r="E24" s="224" t="s">
        <v>548</v>
      </c>
      <c r="F24" s="224" t="s">
        <v>549</v>
      </c>
      <c r="G24" s="224" t="s">
        <v>2756</v>
      </c>
      <c r="H24" s="224" t="s">
        <v>551</v>
      </c>
      <c r="I24" s="229"/>
      <c r="J24" s="250"/>
      <c r="K24" s="224" t="s">
        <v>552</v>
      </c>
      <c r="L24" s="229"/>
      <c r="M24" s="295" t="s">
        <v>267</v>
      </c>
      <c r="N24" s="259" t="s">
        <v>211</v>
      </c>
      <c r="O24" s="259" t="s">
        <v>212</v>
      </c>
      <c r="P24" s="314"/>
      <c r="Q24" s="229" t="s">
        <v>406</v>
      </c>
      <c r="R24" s="229" t="s">
        <v>553</v>
      </c>
      <c r="S24" s="224" t="s">
        <v>2757</v>
      </c>
      <c r="T24" s="224" t="s">
        <v>1079</v>
      </c>
      <c r="U24" s="224" t="s">
        <v>2758</v>
      </c>
      <c r="V24" s="224" t="str">
        <f>U24</f>
        <v>OpenShift automatically manages TLS authentication for the API server communication with the `node/kublet`. This is not configurable.</v>
      </c>
      <c r="W24" s="224"/>
      <c r="X24" s="266"/>
      <c r="Y24" s="263"/>
      <c r="Z24" s="264"/>
      <c r="AA24" s="264"/>
      <c r="AB24" s="227">
        <f>IF(OR(J24="Fail",ISBLANK(J24)),INDEX('Issue Code Table'!C:C,MATCH(N:N,'Issue Code Table'!A:A,0)),IF(M24="Critical",6,IF(M24="Significant",5,IF(M24="Moderate",3,2))))</f>
        <v>6</v>
      </c>
    </row>
    <row r="25" spans="1:28" ht="101.25" customHeight="1" x14ac:dyDescent="0.25">
      <c r="A25" s="219" t="s">
        <v>2759</v>
      </c>
      <c r="B25" s="219" t="s">
        <v>1059</v>
      </c>
      <c r="C25" s="219" t="s">
        <v>1060</v>
      </c>
      <c r="D25" s="219" t="s">
        <v>132</v>
      </c>
      <c r="E25" s="219" t="s">
        <v>1218</v>
      </c>
      <c r="F25" s="219" t="s">
        <v>2760</v>
      </c>
      <c r="G25" s="219" t="s">
        <v>2761</v>
      </c>
      <c r="H25" s="219" t="s">
        <v>2762</v>
      </c>
      <c r="I25" s="234"/>
      <c r="J25" s="250"/>
      <c r="K25" s="219" t="s">
        <v>2763</v>
      </c>
      <c r="L25" s="234"/>
      <c r="M25" s="294" t="s">
        <v>267</v>
      </c>
      <c r="N25" s="251" t="s">
        <v>211</v>
      </c>
      <c r="O25" s="251" t="s">
        <v>212</v>
      </c>
      <c r="P25" s="314"/>
      <c r="Q25" s="234" t="s">
        <v>1223</v>
      </c>
      <c r="R25" s="234" t="s">
        <v>1224</v>
      </c>
      <c r="S25" s="219" t="s">
        <v>2764</v>
      </c>
      <c r="T25" s="219" t="s">
        <v>1226</v>
      </c>
      <c r="U25" s="219" t="s">
        <v>2765</v>
      </c>
      <c r="V25" s="219" t="str">
        <f>U25</f>
        <v>OpenShift does not use the `etcd-certfile` or `etcd-keyfil`e flags. Certificates for `etcd` are managed by the `etcd` cluster operator.</v>
      </c>
      <c r="W25" s="219"/>
      <c r="X25" s="267"/>
      <c r="Y25" s="254"/>
      <c r="Z25" s="255"/>
      <c r="AA25" s="255"/>
      <c r="AB25" s="222">
        <f>IF(OR(J25="Fail",ISBLANK(J25)),INDEX('Issue Code Table'!C:C,MATCH(N:N,'Issue Code Table'!A:A,0)),IF(M25="Critical",6,IF(M25="Significant",5,IF(M25="Moderate",3,2))))</f>
        <v>6</v>
      </c>
    </row>
    <row r="26" spans="1:28" ht="101.25" customHeight="1" x14ac:dyDescent="0.25">
      <c r="A26" s="224" t="s">
        <v>2766</v>
      </c>
      <c r="B26" s="324" t="s">
        <v>156</v>
      </c>
      <c r="C26" s="324" t="s">
        <v>398</v>
      </c>
      <c r="D26" s="324" t="s">
        <v>132</v>
      </c>
      <c r="E26" s="324" t="s">
        <v>1047</v>
      </c>
      <c r="F26" s="324" t="s">
        <v>1048</v>
      </c>
      <c r="G26" s="324" t="s">
        <v>2767</v>
      </c>
      <c r="H26" s="324" t="s">
        <v>2768</v>
      </c>
      <c r="I26" s="325"/>
      <c r="J26" s="250"/>
      <c r="K26" s="324" t="s">
        <v>2769</v>
      </c>
      <c r="L26" s="324"/>
      <c r="M26" s="295" t="s">
        <v>267</v>
      </c>
      <c r="N26" s="326" t="s">
        <v>2656</v>
      </c>
      <c r="O26" s="326" t="s">
        <v>3960</v>
      </c>
      <c r="P26" s="314"/>
      <c r="Q26" s="229" t="s">
        <v>832</v>
      </c>
      <c r="R26" s="229" t="s">
        <v>1097</v>
      </c>
      <c r="S26" s="324" t="s">
        <v>2770</v>
      </c>
      <c r="T26" s="324" t="s">
        <v>1054</v>
      </c>
      <c r="U26" s="324" t="s">
        <v>2771</v>
      </c>
      <c r="V26" s="224" t="str">
        <f>U26</f>
        <v>The OpenShift API server does not use the `service-account-key-file` argument. The `ServiceAccount` token `authenticator` is configured with `serviceAccountConfig.publicKeyFiles`. OpenShift does not reuse the apiserver TLS key. This is not configurable.</v>
      </c>
      <c r="W26" s="224"/>
      <c r="X26" s="266"/>
      <c r="Y26" s="263"/>
      <c r="Z26" s="264"/>
      <c r="AA26" s="264"/>
      <c r="AB26" s="227">
        <f>IF(OR(J26="Fail",ISBLANK(J26)),INDEX('Issue Code Table'!C:C,MATCH(N:N,'Issue Code Table'!A:A,0)),IF(M26="Critical",6,IF(M26="Significant",5,IF(M26="Moderate",3,2))))</f>
        <v>5</v>
      </c>
    </row>
    <row r="27" spans="1:28" ht="395.25" x14ac:dyDescent="0.25">
      <c r="A27" s="219" t="s">
        <v>3951</v>
      </c>
      <c r="B27" s="219" t="s">
        <v>397</v>
      </c>
      <c r="C27" s="219" t="s">
        <v>414</v>
      </c>
      <c r="D27" s="219" t="s">
        <v>132</v>
      </c>
      <c r="E27" s="219" t="s">
        <v>3955</v>
      </c>
      <c r="F27" s="219" t="s">
        <v>3966</v>
      </c>
      <c r="G27" s="219" t="s">
        <v>3952</v>
      </c>
      <c r="H27" s="219" t="s">
        <v>3956</v>
      </c>
      <c r="I27" s="234"/>
      <c r="J27" s="250"/>
      <c r="K27" s="219" t="s">
        <v>3957</v>
      </c>
      <c r="L27" s="234" t="s">
        <v>3959</v>
      </c>
      <c r="M27" s="294" t="s">
        <v>190</v>
      </c>
      <c r="N27" s="251" t="s">
        <v>3831</v>
      </c>
      <c r="O27" s="251" t="s">
        <v>3961</v>
      </c>
      <c r="P27" s="314"/>
      <c r="Q27" s="234"/>
      <c r="R27" s="234"/>
      <c r="S27" s="219" t="s">
        <v>3953</v>
      </c>
      <c r="T27" s="219" t="s">
        <v>3954</v>
      </c>
      <c r="U27" s="219" t="s">
        <v>3958</v>
      </c>
      <c r="V27" s="219"/>
      <c r="W27" s="219"/>
      <c r="X27" s="267"/>
      <c r="Y27" s="254"/>
      <c r="Z27" s="255"/>
      <c r="AA27" s="255"/>
      <c r="AB27" s="222">
        <f>IF(OR(J27="Fail",ISBLANK(J27)),INDEX('Issue Code Table'!C:C,MATCH(N:N,'Issue Code Table'!A:A,0)),IF(M27="Critical",6,IF(M27="Significant",5,IF(M27="Moderate",3,2))))</f>
        <v>1</v>
      </c>
    </row>
    <row r="28" spans="1:28" ht="24.75" customHeight="1" x14ac:dyDescent="0.25">
      <c r="A28" s="48"/>
      <c r="B28" s="48"/>
      <c r="C28" s="48"/>
      <c r="D28" s="48"/>
      <c r="E28" s="48"/>
      <c r="F28" s="48"/>
      <c r="G28" s="48"/>
      <c r="H28" s="48"/>
      <c r="I28" s="48"/>
      <c r="J28" s="48"/>
      <c r="K28" s="48"/>
      <c r="L28" s="48"/>
      <c r="M28" s="48"/>
      <c r="N28" s="48"/>
      <c r="O28" s="48"/>
      <c r="P28" s="48"/>
      <c r="Q28" s="48"/>
      <c r="R28" s="48"/>
      <c r="S28" s="48"/>
      <c r="T28" s="48"/>
      <c r="U28" s="48"/>
      <c r="V28" s="104"/>
      <c r="W28" s="48"/>
      <c r="X28" s="48"/>
      <c r="Y28" s="48"/>
      <c r="Z28" s="48"/>
      <c r="AA28" s="48"/>
      <c r="AB28" s="48"/>
    </row>
    <row r="29" spans="1:28" ht="51.75" hidden="1" customHeight="1" x14ac:dyDescent="0.25">
      <c r="H29" s="24"/>
    </row>
    <row r="30" spans="1:28" ht="51.75" hidden="1" customHeight="1" x14ac:dyDescent="0.25">
      <c r="H30" s="24"/>
    </row>
    <row r="31" spans="1:28" ht="51.75" hidden="1" customHeight="1" x14ac:dyDescent="0.25">
      <c r="H31" s="24" t="s">
        <v>59</v>
      </c>
    </row>
    <row r="32" spans="1:28" ht="51.75" hidden="1" customHeight="1" x14ac:dyDescent="0.25">
      <c r="H32" s="24" t="s">
        <v>60</v>
      </c>
    </row>
    <row r="33" spans="8:8" ht="51.75" hidden="1" customHeight="1" x14ac:dyDescent="0.25">
      <c r="H33" s="24" t="s">
        <v>48</v>
      </c>
    </row>
    <row r="34" spans="8:8" ht="51.75" hidden="1" customHeight="1" x14ac:dyDescent="0.25">
      <c r="H34" s="24" t="s">
        <v>265</v>
      </c>
    </row>
    <row r="36" spans="8:8" ht="51.75" hidden="1" customHeight="1" x14ac:dyDescent="0.25">
      <c r="H36" s="24" t="s">
        <v>266</v>
      </c>
    </row>
    <row r="37" spans="8:8" ht="51.75" hidden="1" customHeight="1" x14ac:dyDescent="0.25">
      <c r="H37" s="24" t="s">
        <v>136</v>
      </c>
    </row>
    <row r="38" spans="8:8" ht="51.75" hidden="1" customHeight="1" x14ac:dyDescent="0.25">
      <c r="H38" s="24" t="s">
        <v>145</v>
      </c>
    </row>
    <row r="39" spans="8:8" ht="51.75" hidden="1" customHeight="1" x14ac:dyDescent="0.25">
      <c r="H39" s="24" t="s">
        <v>190</v>
      </c>
    </row>
    <row r="40" spans="8:8" ht="51.75" hidden="1" customHeight="1" x14ac:dyDescent="0.25">
      <c r="H40" s="24" t="s">
        <v>267</v>
      </c>
    </row>
  </sheetData>
  <protectedRanges>
    <protectedRange password="E1A2" sqref="N2:O2 AB2 V2 Y2:Z2" name="Range1"/>
    <protectedRange password="E1A2" sqref="O28:O59" name="Range1_1_3"/>
    <protectedRange password="E1A2" sqref="N28:N58" name="Range1_12_4_1"/>
    <protectedRange password="E1A2" sqref="N59" name="Range1_12_4_2"/>
  </protectedRanges>
  <autoFilter ref="A2:O27" xr:uid="{E0ECF2C4-940A-4B26-B1BA-A63CD7820D54}"/>
  <phoneticPr fontId="22" type="noConversion"/>
  <conditionalFormatting sqref="A1 A3:A1048576">
    <cfRule type="duplicateValues" dxfId="5" priority="10"/>
  </conditionalFormatting>
  <conditionalFormatting sqref="J3:J27">
    <cfRule type="cellIs" dxfId="4" priority="1" stopIfTrue="1" operator="equal">
      <formula>"Fail"</formula>
    </cfRule>
    <cfRule type="cellIs" dxfId="3" priority="2" stopIfTrue="1" operator="equal">
      <formula>"Pass"</formula>
    </cfRule>
    <cfRule type="cellIs" dxfId="2" priority="3" stopIfTrue="1" operator="equal">
      <formula>"Info"</formula>
    </cfRule>
    <cfRule type="expression" dxfId="1" priority="4">
      <formula>ODD(ROW())=ROW()</formula>
    </cfRule>
    <cfRule type="expression" dxfId="0" priority="5">
      <formula>EVEN(ROW())=ROW()</formula>
    </cfRule>
  </conditionalFormatting>
  <dataValidations count="2">
    <dataValidation type="list" allowBlank="1" showInputMessage="1" showErrorMessage="1" sqref="J3:J27" xr:uid="{E923957F-EBB6-48DA-B000-B33DE26BE119}">
      <formula1>$H$31:$H$34</formula1>
    </dataValidation>
    <dataValidation type="list" allowBlank="1" showInputMessage="1" showErrorMessage="1" sqref="M3:M27" xr:uid="{62FBA5C8-FB57-4C48-A78D-1360D1CD5481}">
      <formula1>$H$37:$H$40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D14"/>
  <sheetViews>
    <sheetView zoomScale="145" zoomScaleNormal="145" workbookViewId="0">
      <selection activeCell="C6" sqref="C6"/>
    </sheetView>
  </sheetViews>
  <sheetFormatPr defaultColWidth="0" defaultRowHeight="12.75" customHeight="1" zeroHeight="1" x14ac:dyDescent="0.25"/>
  <cols>
    <col min="1" max="1" width="9.28515625" style="26" customWidth="1"/>
    <col min="2" max="2" width="13.28515625" style="26" customWidth="1"/>
    <col min="3" max="3" width="82.7109375" style="94" customWidth="1"/>
    <col min="4" max="4" width="37.28515625" style="26" customWidth="1"/>
    <col min="5" max="16384" width="9.28515625" style="26" hidden="1"/>
  </cols>
  <sheetData>
    <row r="1" spans="1:4" ht="15" x14ac:dyDescent="0.25">
      <c r="A1" s="68" t="s">
        <v>2772</v>
      </c>
      <c r="B1" s="68"/>
      <c r="C1" s="69"/>
      <c r="D1" s="68"/>
    </row>
    <row r="2" spans="1:4" ht="12.75" customHeight="1" x14ac:dyDescent="0.25">
      <c r="A2" s="70" t="s">
        <v>2773</v>
      </c>
      <c r="B2" s="70" t="s">
        <v>2774</v>
      </c>
      <c r="C2" s="71" t="s">
        <v>2775</v>
      </c>
      <c r="D2" s="70" t="s">
        <v>2776</v>
      </c>
    </row>
    <row r="3" spans="1:4" ht="25.5" x14ac:dyDescent="0.25">
      <c r="A3" s="64">
        <v>1</v>
      </c>
      <c r="B3" s="65">
        <v>44824</v>
      </c>
      <c r="C3" s="66" t="s">
        <v>2777</v>
      </c>
      <c r="D3" s="67" t="s">
        <v>2778</v>
      </c>
    </row>
    <row r="4" spans="1:4" ht="15" x14ac:dyDescent="0.25">
      <c r="A4" s="64">
        <v>1.1000000000000001</v>
      </c>
      <c r="B4" s="65">
        <v>45174</v>
      </c>
      <c r="C4" s="66" t="s">
        <v>2779</v>
      </c>
      <c r="D4" s="67" t="s">
        <v>2778</v>
      </c>
    </row>
    <row r="5" spans="1:4" ht="21" customHeight="1" x14ac:dyDescent="0.25">
      <c r="A5" s="64">
        <v>1.2</v>
      </c>
      <c r="B5" s="201">
        <v>45199</v>
      </c>
      <c r="C5" s="81" t="s">
        <v>2780</v>
      </c>
      <c r="D5" s="81" t="s">
        <v>2778</v>
      </c>
    </row>
    <row r="6" spans="1:4" ht="76.5" x14ac:dyDescent="0.25">
      <c r="A6" s="64">
        <v>2</v>
      </c>
      <c r="B6" s="65">
        <v>45838</v>
      </c>
      <c r="C6" s="72" t="s">
        <v>2781</v>
      </c>
      <c r="D6" s="81" t="s">
        <v>2778</v>
      </c>
    </row>
    <row r="7" spans="1:4" ht="12.75" customHeight="1" x14ac:dyDescent="0.25">
      <c r="A7" s="79"/>
      <c r="B7" s="80"/>
      <c r="C7" s="81"/>
      <c r="D7" s="67"/>
    </row>
    <row r="8" spans="1:4" ht="12.75" customHeight="1" x14ac:dyDescent="0.25">
      <c r="A8" s="79"/>
      <c r="B8" s="80"/>
      <c r="C8" s="81"/>
      <c r="D8" s="67"/>
    </row>
    <row r="9" spans="1:4" ht="12.75" customHeight="1" x14ac:dyDescent="0.25">
      <c r="A9" s="64"/>
      <c r="B9" s="65"/>
      <c r="C9" s="72"/>
      <c r="D9" s="67"/>
    </row>
    <row r="10" spans="1:4" ht="12.75" customHeight="1" x14ac:dyDescent="0.25">
      <c r="A10" s="64"/>
      <c r="B10" s="65"/>
      <c r="C10" s="72"/>
      <c r="D10" s="67"/>
    </row>
    <row r="11" spans="1:4" ht="12.75" customHeight="1" x14ac:dyDescent="0.25">
      <c r="A11" s="64"/>
      <c r="B11" s="65"/>
      <c r="C11" s="72"/>
      <c r="D11" s="67"/>
    </row>
    <row r="12" spans="1:4" ht="12.75" customHeight="1" x14ac:dyDescent="0.25">
      <c r="A12" s="64"/>
      <c r="B12" s="65"/>
      <c r="C12" s="72"/>
      <c r="D12" s="67"/>
    </row>
    <row r="13" spans="1:4" ht="12.75" customHeight="1" x14ac:dyDescent="0.25">
      <c r="A13" s="64"/>
      <c r="B13" s="65"/>
      <c r="C13" s="72"/>
      <c r="D13" s="67"/>
    </row>
    <row r="14" spans="1:4" ht="25.5" customHeight="1" x14ac:dyDescent="0.25">
      <c r="A14" s="64"/>
      <c r="B14" s="65"/>
      <c r="C14" s="72"/>
      <c r="D14" s="6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C05FF-5EAB-4AF6-B3E0-3141E1ECCC7A}">
  <sheetPr>
    <pageSetUpPr fitToPage="1"/>
  </sheetPr>
  <dimension ref="A1:D534"/>
  <sheetViews>
    <sheetView showGridLines="0" zoomScale="130" zoomScaleNormal="130" workbookViewId="0">
      <pane ySplit="1" topLeftCell="A2" activePane="bottomLeft" state="frozen"/>
      <selection pane="bottomLeft" activeCell="B3" sqref="B3"/>
    </sheetView>
  </sheetViews>
  <sheetFormatPr defaultColWidth="0" defaultRowHeight="12.75" zeroHeight="1" x14ac:dyDescent="0.2"/>
  <cols>
    <col min="1" max="1" width="8.7109375" style="108" customWidth="1"/>
    <col min="2" max="2" width="18.42578125" style="108" customWidth="1"/>
    <col min="3" max="3" width="83.28515625" style="108" bestFit="1" customWidth="1"/>
    <col min="4" max="4" width="9.28515625" style="108" bestFit="1" customWidth="1"/>
    <col min="5" max="16384" width="8.7109375" style="108" hidden="1"/>
  </cols>
  <sheetData>
    <row r="1" spans="1:4" x14ac:dyDescent="0.2">
      <c r="A1" s="202" t="s">
        <v>2772</v>
      </c>
      <c r="B1" s="203"/>
      <c r="C1" s="203"/>
      <c r="D1" s="203"/>
    </row>
    <row r="2" spans="1:4" ht="12.6" customHeight="1" x14ac:dyDescent="0.2">
      <c r="A2" s="204" t="s">
        <v>2773</v>
      </c>
      <c r="B2" s="204" t="s">
        <v>2782</v>
      </c>
      <c r="C2" s="204" t="s">
        <v>2775</v>
      </c>
      <c r="D2" s="204" t="s">
        <v>2783</v>
      </c>
    </row>
    <row r="3" spans="1:4" x14ac:dyDescent="0.2">
      <c r="A3" s="110" t="s">
        <v>2784</v>
      </c>
      <c r="B3" s="111" t="s">
        <v>1457</v>
      </c>
      <c r="C3" s="111" t="s">
        <v>2785</v>
      </c>
      <c r="D3" s="205">
        <v>45838</v>
      </c>
    </row>
    <row r="4" spans="1:4" x14ac:dyDescent="0.2">
      <c r="A4" s="110" t="s">
        <v>2784</v>
      </c>
      <c r="B4" s="111" t="s">
        <v>1467</v>
      </c>
      <c r="C4" s="111" t="s">
        <v>2785</v>
      </c>
      <c r="D4" s="205">
        <v>45838</v>
      </c>
    </row>
    <row r="5" spans="1:4" x14ac:dyDescent="0.2">
      <c r="A5" s="110" t="s">
        <v>2784</v>
      </c>
      <c r="B5" s="111" t="s">
        <v>1478</v>
      </c>
      <c r="C5" s="111" t="s">
        <v>2785</v>
      </c>
      <c r="D5" s="205">
        <v>45838</v>
      </c>
    </row>
    <row r="6" spans="1:4" x14ac:dyDescent="0.2">
      <c r="A6" s="112" t="s">
        <v>2784</v>
      </c>
      <c r="B6" s="113" t="s">
        <v>1489</v>
      </c>
      <c r="C6" s="113" t="s">
        <v>2785</v>
      </c>
      <c r="D6" s="205">
        <v>45838</v>
      </c>
    </row>
    <row r="7" spans="1:4" x14ac:dyDescent="0.2">
      <c r="A7" s="112" t="s">
        <v>2784</v>
      </c>
      <c r="B7" s="113" t="s">
        <v>1504</v>
      </c>
      <c r="C7" s="113" t="s">
        <v>2785</v>
      </c>
      <c r="D7" s="205">
        <v>45838</v>
      </c>
    </row>
    <row r="8" spans="1:4" x14ac:dyDescent="0.2">
      <c r="A8" s="112" t="s">
        <v>2784</v>
      </c>
      <c r="B8" s="113" t="s">
        <v>1515</v>
      </c>
      <c r="C8" s="113" t="s">
        <v>2785</v>
      </c>
      <c r="D8" s="205">
        <v>45838</v>
      </c>
    </row>
    <row r="9" spans="1:4" x14ac:dyDescent="0.2">
      <c r="A9" s="112" t="s">
        <v>2784</v>
      </c>
      <c r="B9" s="113" t="s">
        <v>1526</v>
      </c>
      <c r="C9" s="113" t="s">
        <v>2785</v>
      </c>
      <c r="D9" s="205">
        <v>45838</v>
      </c>
    </row>
    <row r="10" spans="1:4" x14ac:dyDescent="0.2">
      <c r="A10" s="112" t="s">
        <v>2784</v>
      </c>
      <c r="B10" s="113" t="s">
        <v>1537</v>
      </c>
      <c r="C10" s="113" t="s">
        <v>2785</v>
      </c>
      <c r="D10" s="205">
        <v>45838</v>
      </c>
    </row>
    <row r="11" spans="1:4" x14ac:dyDescent="0.2">
      <c r="A11" s="112" t="s">
        <v>2784</v>
      </c>
      <c r="B11" s="113" t="s">
        <v>1548</v>
      </c>
      <c r="C11" s="113" t="s">
        <v>2785</v>
      </c>
      <c r="D11" s="205">
        <v>45838</v>
      </c>
    </row>
    <row r="12" spans="1:4" x14ac:dyDescent="0.2">
      <c r="A12" s="112" t="s">
        <v>2784</v>
      </c>
      <c r="B12" s="113" t="s">
        <v>1559</v>
      </c>
      <c r="C12" s="113" t="s">
        <v>2785</v>
      </c>
      <c r="D12" s="205">
        <v>45838</v>
      </c>
    </row>
    <row r="13" spans="1:4" x14ac:dyDescent="0.2">
      <c r="A13" s="112" t="s">
        <v>2784</v>
      </c>
      <c r="B13" s="113" t="s">
        <v>1570</v>
      </c>
      <c r="C13" s="113" t="s">
        <v>2785</v>
      </c>
      <c r="D13" s="205">
        <v>45838</v>
      </c>
    </row>
    <row r="14" spans="1:4" x14ac:dyDescent="0.2">
      <c r="A14" s="112" t="s">
        <v>2784</v>
      </c>
      <c r="B14" s="113" t="s">
        <v>1581</v>
      </c>
      <c r="C14" s="113" t="s">
        <v>2785</v>
      </c>
      <c r="D14" s="205">
        <v>45838</v>
      </c>
    </row>
    <row r="15" spans="1:4" x14ac:dyDescent="0.2">
      <c r="A15" s="112" t="s">
        <v>2784</v>
      </c>
      <c r="B15" s="113" t="s">
        <v>1592</v>
      </c>
      <c r="C15" s="113" t="s">
        <v>2785</v>
      </c>
      <c r="D15" s="205">
        <v>45838</v>
      </c>
    </row>
    <row r="16" spans="1:4" x14ac:dyDescent="0.2">
      <c r="A16" s="112" t="s">
        <v>2784</v>
      </c>
      <c r="B16" s="113" t="s">
        <v>384</v>
      </c>
      <c r="C16" s="113" t="s">
        <v>2785</v>
      </c>
      <c r="D16" s="205">
        <v>45838</v>
      </c>
    </row>
    <row r="17" spans="1:4" x14ac:dyDescent="0.2">
      <c r="A17" s="112" t="s">
        <v>2784</v>
      </c>
      <c r="B17" s="113" t="s">
        <v>396</v>
      </c>
      <c r="C17" s="113" t="s">
        <v>2785</v>
      </c>
      <c r="D17" s="205">
        <v>45838</v>
      </c>
    </row>
    <row r="18" spans="1:4" x14ac:dyDescent="0.2">
      <c r="A18" s="112" t="s">
        <v>2784</v>
      </c>
      <c r="B18" s="113" t="s">
        <v>413</v>
      </c>
      <c r="C18" s="113" t="s">
        <v>2785</v>
      </c>
      <c r="D18" s="205">
        <v>45838</v>
      </c>
    </row>
    <row r="19" spans="1:4" x14ac:dyDescent="0.2">
      <c r="A19" s="112" t="s">
        <v>2784</v>
      </c>
      <c r="B19" s="113" t="s">
        <v>427</v>
      </c>
      <c r="C19" s="113" t="s">
        <v>2785</v>
      </c>
      <c r="D19" s="205">
        <v>45838</v>
      </c>
    </row>
    <row r="20" spans="1:4" x14ac:dyDescent="0.2">
      <c r="A20" s="112" t="s">
        <v>2784</v>
      </c>
      <c r="B20" s="113" t="s">
        <v>439</v>
      </c>
      <c r="C20" s="113" t="s">
        <v>2785</v>
      </c>
      <c r="D20" s="205">
        <v>45838</v>
      </c>
    </row>
    <row r="21" spans="1:4" x14ac:dyDescent="0.2">
      <c r="A21" s="112" t="s">
        <v>2784</v>
      </c>
      <c r="B21" s="113" t="s">
        <v>451</v>
      </c>
      <c r="C21" s="113" t="s">
        <v>2785</v>
      </c>
      <c r="D21" s="205">
        <v>45838</v>
      </c>
    </row>
    <row r="22" spans="1:4" x14ac:dyDescent="0.2">
      <c r="A22" s="112" t="s">
        <v>2784</v>
      </c>
      <c r="B22" s="113" t="s">
        <v>463</v>
      </c>
      <c r="C22" s="113" t="s">
        <v>2785</v>
      </c>
      <c r="D22" s="205">
        <v>45838</v>
      </c>
    </row>
    <row r="23" spans="1:4" x14ac:dyDescent="0.2">
      <c r="A23" s="112" t="s">
        <v>2784</v>
      </c>
      <c r="B23" s="113" t="s">
        <v>474</v>
      </c>
      <c r="C23" s="113" t="s">
        <v>2785</v>
      </c>
      <c r="D23" s="205">
        <v>45838</v>
      </c>
    </row>
    <row r="24" spans="1:4" x14ac:dyDescent="0.2">
      <c r="A24" s="112" t="s">
        <v>2784</v>
      </c>
      <c r="B24" s="113" t="s">
        <v>488</v>
      </c>
      <c r="C24" s="113" t="s">
        <v>2785</v>
      </c>
      <c r="D24" s="205">
        <v>45838</v>
      </c>
    </row>
    <row r="25" spans="1:4" x14ac:dyDescent="0.2">
      <c r="A25" s="112" t="s">
        <v>2784</v>
      </c>
      <c r="B25" s="113" t="s">
        <v>500</v>
      </c>
      <c r="C25" s="113" t="s">
        <v>2785</v>
      </c>
      <c r="D25" s="205">
        <v>45838</v>
      </c>
    </row>
    <row r="26" spans="1:4" x14ac:dyDescent="0.2">
      <c r="A26" s="112" t="s">
        <v>2784</v>
      </c>
      <c r="B26" s="113" t="s">
        <v>523</v>
      </c>
      <c r="C26" s="113" t="s">
        <v>2785</v>
      </c>
      <c r="D26" s="205">
        <v>45838</v>
      </c>
    </row>
    <row r="27" spans="1:4" x14ac:dyDescent="0.2">
      <c r="A27" s="112" t="s">
        <v>2784</v>
      </c>
      <c r="B27" s="113" t="s">
        <v>535</v>
      </c>
      <c r="C27" s="113" t="s">
        <v>2785</v>
      </c>
      <c r="D27" s="205">
        <v>45838</v>
      </c>
    </row>
    <row r="28" spans="1:4" x14ac:dyDescent="0.2">
      <c r="A28" s="112" t="s">
        <v>2784</v>
      </c>
      <c r="B28" s="113" t="s">
        <v>547</v>
      </c>
      <c r="C28" s="113" t="s">
        <v>2785</v>
      </c>
      <c r="D28" s="205">
        <v>45838</v>
      </c>
    </row>
    <row r="29" spans="1:4" x14ac:dyDescent="0.2">
      <c r="A29" s="112" t="s">
        <v>2784</v>
      </c>
      <c r="B29" s="113" t="s">
        <v>558</v>
      </c>
      <c r="C29" s="113" t="s">
        <v>2785</v>
      </c>
      <c r="D29" s="205">
        <v>45838</v>
      </c>
    </row>
    <row r="30" spans="1:4" x14ac:dyDescent="0.2">
      <c r="A30" s="112" t="s">
        <v>2784</v>
      </c>
      <c r="B30" s="113" t="s">
        <v>571</v>
      </c>
      <c r="C30" s="113" t="s">
        <v>2785</v>
      </c>
      <c r="D30" s="205">
        <v>45838</v>
      </c>
    </row>
    <row r="31" spans="1:4" x14ac:dyDescent="0.2">
      <c r="A31" s="112" t="s">
        <v>2784</v>
      </c>
      <c r="B31" s="113" t="s">
        <v>585</v>
      </c>
      <c r="C31" s="113" t="s">
        <v>2785</v>
      </c>
      <c r="D31" s="205">
        <v>45838</v>
      </c>
    </row>
    <row r="32" spans="1:4" x14ac:dyDescent="0.2">
      <c r="A32" s="112" t="s">
        <v>2784</v>
      </c>
      <c r="B32" s="113" t="s">
        <v>597</v>
      </c>
      <c r="C32" s="113" t="s">
        <v>2785</v>
      </c>
      <c r="D32" s="205">
        <v>45838</v>
      </c>
    </row>
    <row r="33" spans="1:4" x14ac:dyDescent="0.2">
      <c r="A33" s="112" t="s">
        <v>2784</v>
      </c>
      <c r="B33" s="113" t="s">
        <v>608</v>
      </c>
      <c r="C33" s="113" t="s">
        <v>2785</v>
      </c>
      <c r="D33" s="205">
        <v>45838</v>
      </c>
    </row>
    <row r="34" spans="1:4" x14ac:dyDescent="0.2">
      <c r="A34" s="112" t="s">
        <v>2784</v>
      </c>
      <c r="B34" s="113" t="s">
        <v>619</v>
      </c>
      <c r="C34" s="113" t="s">
        <v>2785</v>
      </c>
      <c r="D34" s="205">
        <v>45838</v>
      </c>
    </row>
    <row r="35" spans="1:4" x14ac:dyDescent="0.2">
      <c r="A35" s="112" t="s">
        <v>2784</v>
      </c>
      <c r="B35" s="113" t="s">
        <v>630</v>
      </c>
      <c r="C35" s="113" t="s">
        <v>2785</v>
      </c>
      <c r="D35" s="205">
        <v>45838</v>
      </c>
    </row>
    <row r="36" spans="1:4" x14ac:dyDescent="0.2">
      <c r="A36" s="112" t="s">
        <v>2784</v>
      </c>
      <c r="B36" s="113" t="s">
        <v>653</v>
      </c>
      <c r="C36" s="113" t="s">
        <v>2785</v>
      </c>
      <c r="D36" s="205">
        <v>45838</v>
      </c>
    </row>
    <row r="37" spans="1:4" x14ac:dyDescent="0.2">
      <c r="A37" s="112" t="s">
        <v>2784</v>
      </c>
      <c r="B37" s="113" t="s">
        <v>665</v>
      </c>
      <c r="C37" s="113" t="s">
        <v>2785</v>
      </c>
      <c r="D37" s="205">
        <v>45838</v>
      </c>
    </row>
    <row r="38" spans="1:4" x14ac:dyDescent="0.2">
      <c r="A38" s="112" t="s">
        <v>2784</v>
      </c>
      <c r="B38" s="113" t="s">
        <v>676</v>
      </c>
      <c r="C38" s="113" t="s">
        <v>2785</v>
      </c>
      <c r="D38" s="205">
        <v>45838</v>
      </c>
    </row>
    <row r="39" spans="1:4" x14ac:dyDescent="0.2">
      <c r="A39" s="112" t="s">
        <v>2784</v>
      </c>
      <c r="B39" s="113" t="s">
        <v>689</v>
      </c>
      <c r="C39" s="113" t="s">
        <v>2785</v>
      </c>
      <c r="D39" s="205">
        <v>45838</v>
      </c>
    </row>
    <row r="40" spans="1:4" x14ac:dyDescent="0.2">
      <c r="A40" s="112" t="s">
        <v>2784</v>
      </c>
      <c r="B40" s="113" t="s">
        <v>703</v>
      </c>
      <c r="C40" s="113" t="s">
        <v>2785</v>
      </c>
      <c r="D40" s="205">
        <v>45838</v>
      </c>
    </row>
    <row r="41" spans="1:4" x14ac:dyDescent="0.2">
      <c r="A41" s="112" t="s">
        <v>2784</v>
      </c>
      <c r="B41" s="113" t="s">
        <v>715</v>
      </c>
      <c r="C41" s="113" t="s">
        <v>2785</v>
      </c>
      <c r="D41" s="205">
        <v>45838</v>
      </c>
    </row>
    <row r="42" spans="1:4" x14ac:dyDescent="0.2">
      <c r="A42" s="112" t="s">
        <v>2784</v>
      </c>
      <c r="B42" s="113" t="s">
        <v>727</v>
      </c>
      <c r="C42" s="113" t="s">
        <v>2785</v>
      </c>
      <c r="D42" s="205">
        <v>45838</v>
      </c>
    </row>
    <row r="43" spans="1:4" x14ac:dyDescent="0.2">
      <c r="A43" s="112" t="s">
        <v>2784</v>
      </c>
      <c r="B43" s="113" t="s">
        <v>2409</v>
      </c>
      <c r="C43" s="113" t="s">
        <v>2785</v>
      </c>
      <c r="D43" s="205">
        <v>45838</v>
      </c>
    </row>
    <row r="44" spans="1:4" x14ac:dyDescent="0.2">
      <c r="A44" s="112" t="s">
        <v>2784</v>
      </c>
      <c r="B44" s="113" t="s">
        <v>1711</v>
      </c>
      <c r="C44" s="113" t="s">
        <v>2785</v>
      </c>
      <c r="D44" s="205">
        <v>45838</v>
      </c>
    </row>
    <row r="45" spans="1:4" x14ac:dyDescent="0.2">
      <c r="A45" s="112" t="s">
        <v>2784</v>
      </c>
      <c r="B45" s="113" t="s">
        <v>2431</v>
      </c>
      <c r="C45" s="113" t="s">
        <v>2785</v>
      </c>
      <c r="D45" s="205">
        <v>45838</v>
      </c>
    </row>
    <row r="46" spans="1:4" x14ac:dyDescent="0.2">
      <c r="A46" s="112" t="s">
        <v>2784</v>
      </c>
      <c r="B46" s="113" t="s">
        <v>2443</v>
      </c>
      <c r="C46" s="113" t="s">
        <v>2785</v>
      </c>
      <c r="D46" s="205">
        <v>45838</v>
      </c>
    </row>
    <row r="47" spans="1:4" x14ac:dyDescent="0.2">
      <c r="A47" s="112" t="s">
        <v>2784</v>
      </c>
      <c r="B47" s="113" t="s">
        <v>2454</v>
      </c>
      <c r="C47" s="113" t="s">
        <v>2785</v>
      </c>
      <c r="D47" s="205">
        <v>45838</v>
      </c>
    </row>
    <row r="48" spans="1:4" x14ac:dyDescent="0.2">
      <c r="A48" s="112" t="s">
        <v>2784</v>
      </c>
      <c r="B48" s="113" t="s">
        <v>1793</v>
      </c>
      <c r="C48" s="113" t="s">
        <v>2785</v>
      </c>
      <c r="D48" s="205">
        <v>45838</v>
      </c>
    </row>
    <row r="49" spans="1:4" x14ac:dyDescent="0.2">
      <c r="A49" s="112" t="s">
        <v>2784</v>
      </c>
      <c r="B49" s="113" t="s">
        <v>1817</v>
      </c>
      <c r="C49" s="113" t="s">
        <v>2785</v>
      </c>
      <c r="D49" s="205">
        <v>45838</v>
      </c>
    </row>
    <row r="50" spans="1:4" x14ac:dyDescent="0.2">
      <c r="A50" s="112" t="s">
        <v>2784</v>
      </c>
      <c r="B50" s="113" t="s">
        <v>1827</v>
      </c>
      <c r="C50" s="113" t="s">
        <v>2785</v>
      </c>
      <c r="D50" s="205">
        <v>45838</v>
      </c>
    </row>
    <row r="51" spans="1:4" x14ac:dyDescent="0.2">
      <c r="A51" s="112" t="s">
        <v>2784</v>
      </c>
      <c r="B51" s="113" t="s">
        <v>1837</v>
      </c>
      <c r="C51" s="113" t="s">
        <v>2785</v>
      </c>
      <c r="D51" s="205">
        <v>45838</v>
      </c>
    </row>
    <row r="52" spans="1:4" x14ac:dyDescent="0.2">
      <c r="A52" s="112" t="s">
        <v>2784</v>
      </c>
      <c r="B52" s="113" t="s">
        <v>2090</v>
      </c>
      <c r="C52" s="113" t="s">
        <v>2785</v>
      </c>
      <c r="D52" s="205">
        <v>45838</v>
      </c>
    </row>
    <row r="53" spans="1:4" x14ac:dyDescent="0.2">
      <c r="A53" s="112" t="s">
        <v>2784</v>
      </c>
      <c r="B53" s="113" t="s">
        <v>2116</v>
      </c>
      <c r="C53" s="113" t="s">
        <v>2785</v>
      </c>
      <c r="D53" s="205">
        <v>45838</v>
      </c>
    </row>
    <row r="54" spans="1:4" x14ac:dyDescent="0.2">
      <c r="A54" s="112" t="s">
        <v>2784</v>
      </c>
      <c r="B54" s="113" t="s">
        <v>2130</v>
      </c>
      <c r="C54" s="113" t="s">
        <v>2785</v>
      </c>
      <c r="D54" s="205">
        <v>45838</v>
      </c>
    </row>
    <row r="55" spans="1:4" x14ac:dyDescent="0.2">
      <c r="A55" s="112" t="s">
        <v>2784</v>
      </c>
      <c r="B55" s="113" t="s">
        <v>2157</v>
      </c>
      <c r="C55" s="113" t="s">
        <v>2785</v>
      </c>
      <c r="D55" s="205">
        <v>45838</v>
      </c>
    </row>
    <row r="56" spans="1:4" x14ac:dyDescent="0.2">
      <c r="A56" s="112" t="s">
        <v>2784</v>
      </c>
      <c r="B56" s="113" t="s">
        <v>2386</v>
      </c>
      <c r="C56" s="113" t="s">
        <v>2785</v>
      </c>
      <c r="D56" s="205">
        <v>45838</v>
      </c>
    </row>
    <row r="57" spans="1:4" x14ac:dyDescent="0.2">
      <c r="A57" s="112" t="s">
        <v>2784</v>
      </c>
      <c r="B57" s="113" t="s">
        <v>2398</v>
      </c>
      <c r="C57" s="113" t="s">
        <v>2785</v>
      </c>
      <c r="D57" s="205">
        <v>45838</v>
      </c>
    </row>
    <row r="58" spans="1:4" x14ac:dyDescent="0.2">
      <c r="A58" s="112" t="s">
        <v>2784</v>
      </c>
      <c r="B58" s="113" t="s">
        <v>2420</v>
      </c>
      <c r="C58" s="113" t="s">
        <v>2785</v>
      </c>
      <c r="D58" s="205">
        <v>45838</v>
      </c>
    </row>
    <row r="59" spans="1:4" x14ac:dyDescent="0.2">
      <c r="A59" s="112" t="s">
        <v>2784</v>
      </c>
      <c r="B59" s="113" t="s">
        <v>2475</v>
      </c>
      <c r="C59" s="113" t="s">
        <v>2785</v>
      </c>
      <c r="D59" s="205">
        <v>45838</v>
      </c>
    </row>
    <row r="60" spans="1:4" x14ac:dyDescent="0.2">
      <c r="A60" s="112" t="s">
        <v>2784</v>
      </c>
      <c r="B60" s="113" t="s">
        <v>2786</v>
      </c>
      <c r="C60" s="113" t="s">
        <v>2787</v>
      </c>
      <c r="D60" s="205">
        <v>45838</v>
      </c>
    </row>
    <row r="61" spans="1:4" x14ac:dyDescent="0.2">
      <c r="A61" s="112" t="s">
        <v>2784</v>
      </c>
      <c r="B61" s="113" t="s">
        <v>2788</v>
      </c>
      <c r="C61" s="113" t="s">
        <v>2787</v>
      </c>
      <c r="D61" s="205">
        <v>45838</v>
      </c>
    </row>
    <row r="62" spans="1:4" x14ac:dyDescent="0.2">
      <c r="A62" s="112" t="s">
        <v>2784</v>
      </c>
      <c r="B62" s="113" t="s">
        <v>2789</v>
      </c>
      <c r="C62" s="113" t="s">
        <v>2787</v>
      </c>
      <c r="D62" s="205">
        <v>45838</v>
      </c>
    </row>
    <row r="63" spans="1:4" x14ac:dyDescent="0.2">
      <c r="A63" s="112" t="s">
        <v>2784</v>
      </c>
      <c r="B63" s="113" t="s">
        <v>2790</v>
      </c>
      <c r="C63" s="113" t="s">
        <v>2787</v>
      </c>
      <c r="D63" s="205">
        <v>45838</v>
      </c>
    </row>
    <row r="64" spans="1:4" x14ac:dyDescent="0.2">
      <c r="A64" s="112" t="s">
        <v>2784</v>
      </c>
      <c r="B64" s="113" t="s">
        <v>2791</v>
      </c>
      <c r="C64" s="113" t="s">
        <v>2787</v>
      </c>
      <c r="D64" s="205">
        <v>45838</v>
      </c>
    </row>
    <row r="65" spans="1:4" x14ac:dyDescent="0.2">
      <c r="A65" s="112" t="s">
        <v>2784</v>
      </c>
      <c r="B65" s="113" t="s">
        <v>2792</v>
      </c>
      <c r="C65" s="113" t="s">
        <v>2787</v>
      </c>
      <c r="D65" s="205">
        <v>45838</v>
      </c>
    </row>
    <row r="66" spans="1:4" x14ac:dyDescent="0.2">
      <c r="A66" s="112" t="s">
        <v>2784</v>
      </c>
      <c r="B66" s="113" t="s">
        <v>2793</v>
      </c>
      <c r="C66" s="113" t="s">
        <v>2787</v>
      </c>
      <c r="D66" s="205">
        <v>45838</v>
      </c>
    </row>
    <row r="67" spans="1:4" x14ac:dyDescent="0.2">
      <c r="A67" s="112" t="s">
        <v>2784</v>
      </c>
      <c r="B67" s="113" t="s">
        <v>2794</v>
      </c>
      <c r="C67" s="113" t="s">
        <v>2787</v>
      </c>
      <c r="D67" s="205">
        <v>45838</v>
      </c>
    </row>
    <row r="68" spans="1:4" x14ac:dyDescent="0.2">
      <c r="A68" s="112" t="s">
        <v>2784</v>
      </c>
      <c r="B68" s="113" t="s">
        <v>2795</v>
      </c>
      <c r="C68" s="113" t="s">
        <v>2787</v>
      </c>
      <c r="D68" s="205">
        <v>45838</v>
      </c>
    </row>
    <row r="69" spans="1:4" x14ac:dyDescent="0.2">
      <c r="A69" s="112" t="s">
        <v>2784</v>
      </c>
      <c r="B69" s="113" t="s">
        <v>2796</v>
      </c>
      <c r="C69" s="113" t="s">
        <v>2787</v>
      </c>
      <c r="D69" s="205">
        <v>45838</v>
      </c>
    </row>
    <row r="70" spans="1:4" x14ac:dyDescent="0.2">
      <c r="A70" s="112" t="s">
        <v>2784</v>
      </c>
      <c r="B70" s="113" t="s">
        <v>2797</v>
      </c>
      <c r="C70" s="113" t="s">
        <v>2787</v>
      </c>
      <c r="D70" s="205">
        <v>45838</v>
      </c>
    </row>
    <row r="71" spans="1:4" x14ac:dyDescent="0.2">
      <c r="A71" s="112" t="s">
        <v>2784</v>
      </c>
      <c r="B71" s="113" t="s">
        <v>2798</v>
      </c>
      <c r="C71" s="113" t="s">
        <v>2787</v>
      </c>
      <c r="D71" s="205">
        <v>45838</v>
      </c>
    </row>
    <row r="72" spans="1:4" x14ac:dyDescent="0.2">
      <c r="A72" s="112" t="s">
        <v>2784</v>
      </c>
      <c r="B72" s="113" t="s">
        <v>2799</v>
      </c>
      <c r="C72" s="113" t="s">
        <v>2787</v>
      </c>
      <c r="D72" s="205">
        <v>45838</v>
      </c>
    </row>
    <row r="73" spans="1:4" x14ac:dyDescent="0.2">
      <c r="A73" s="112" t="s">
        <v>2784</v>
      </c>
      <c r="B73" s="113" t="s">
        <v>2800</v>
      </c>
      <c r="C73" s="113" t="s">
        <v>2787</v>
      </c>
      <c r="D73" s="205">
        <v>45838</v>
      </c>
    </row>
    <row r="74" spans="1:4" x14ac:dyDescent="0.2">
      <c r="A74" s="112" t="s">
        <v>2784</v>
      </c>
      <c r="B74" s="113" t="s">
        <v>2801</v>
      </c>
      <c r="C74" s="113" t="s">
        <v>2787</v>
      </c>
      <c r="D74" s="205">
        <v>45838</v>
      </c>
    </row>
    <row r="75" spans="1:4" x14ac:dyDescent="0.2">
      <c r="A75" s="112" t="s">
        <v>2784</v>
      </c>
      <c r="B75" s="113" t="s">
        <v>2802</v>
      </c>
      <c r="C75" s="113" t="s">
        <v>2787</v>
      </c>
      <c r="D75" s="205">
        <v>45838</v>
      </c>
    </row>
    <row r="76" spans="1:4" x14ac:dyDescent="0.2">
      <c r="A76" s="112" t="s">
        <v>2784</v>
      </c>
      <c r="B76" s="113" t="s">
        <v>2803</v>
      </c>
      <c r="C76" s="113" t="s">
        <v>2787</v>
      </c>
      <c r="D76" s="205">
        <v>45838</v>
      </c>
    </row>
    <row r="77" spans="1:4" x14ac:dyDescent="0.2">
      <c r="A77" s="112" t="s">
        <v>2784</v>
      </c>
      <c r="B77" s="113" t="s">
        <v>1638</v>
      </c>
      <c r="C77" s="113" t="s">
        <v>2804</v>
      </c>
      <c r="D77" s="205">
        <v>45838</v>
      </c>
    </row>
    <row r="78" spans="1:4" x14ac:dyDescent="0.2">
      <c r="A78" s="112" t="s">
        <v>2784</v>
      </c>
      <c r="B78" s="113" t="s">
        <v>1749</v>
      </c>
      <c r="C78" s="113" t="s">
        <v>2804</v>
      </c>
      <c r="D78" s="205">
        <v>45838</v>
      </c>
    </row>
    <row r="79" spans="1:4" x14ac:dyDescent="0.2">
      <c r="A79" s="112" t="s">
        <v>2784</v>
      </c>
      <c r="B79" s="113" t="s">
        <v>1759</v>
      </c>
      <c r="C79" s="113" t="s">
        <v>2804</v>
      </c>
      <c r="D79" s="205">
        <v>45838</v>
      </c>
    </row>
    <row r="80" spans="1:4" x14ac:dyDescent="0.2">
      <c r="A80" s="112" t="s">
        <v>2784</v>
      </c>
      <c r="B80" s="113" t="s">
        <v>1689</v>
      </c>
      <c r="C80" s="113" t="s">
        <v>2804</v>
      </c>
      <c r="D80" s="205">
        <v>45838</v>
      </c>
    </row>
    <row r="81" spans="1:4" x14ac:dyDescent="0.2">
      <c r="A81" s="112" t="s">
        <v>2784</v>
      </c>
      <c r="B81" s="113" t="s">
        <v>1770</v>
      </c>
      <c r="C81" s="113" t="s">
        <v>2804</v>
      </c>
      <c r="D81" s="205">
        <v>45838</v>
      </c>
    </row>
    <row r="82" spans="1:4" x14ac:dyDescent="0.2">
      <c r="A82" s="112" t="s">
        <v>2784</v>
      </c>
      <c r="B82" s="113" t="s">
        <v>2535</v>
      </c>
      <c r="C82" s="113" t="s">
        <v>2804</v>
      </c>
      <c r="D82" s="205">
        <v>45838</v>
      </c>
    </row>
    <row r="83" spans="1:4" x14ac:dyDescent="0.2">
      <c r="A83" s="112" t="s">
        <v>2784</v>
      </c>
      <c r="B83" s="113" t="s">
        <v>2047</v>
      </c>
      <c r="C83" s="113" t="s">
        <v>2804</v>
      </c>
      <c r="D83" s="205">
        <v>45838</v>
      </c>
    </row>
    <row r="84" spans="1:4" x14ac:dyDescent="0.2">
      <c r="A84" s="112" t="s">
        <v>2784</v>
      </c>
      <c r="B84" s="113" t="s">
        <v>1964</v>
      </c>
      <c r="C84" s="113" t="s">
        <v>2804</v>
      </c>
      <c r="D84" s="205">
        <v>45838</v>
      </c>
    </row>
    <row r="85" spans="1:4" x14ac:dyDescent="0.2">
      <c r="A85" s="112" t="s">
        <v>2784</v>
      </c>
      <c r="B85" s="113" t="s">
        <v>2058</v>
      </c>
      <c r="C85" s="113" t="s">
        <v>2804</v>
      </c>
      <c r="D85" s="205">
        <v>45838</v>
      </c>
    </row>
    <row r="86" spans="1:4" x14ac:dyDescent="0.2">
      <c r="A86" s="112" t="s">
        <v>2784</v>
      </c>
      <c r="B86" s="113" t="s">
        <v>1941</v>
      </c>
      <c r="C86" s="113" t="s">
        <v>2804</v>
      </c>
      <c r="D86" s="205">
        <v>45838</v>
      </c>
    </row>
    <row r="87" spans="1:4" x14ac:dyDescent="0.2">
      <c r="A87" s="112" t="s">
        <v>2784</v>
      </c>
      <c r="B87" s="113" t="s">
        <v>280</v>
      </c>
      <c r="C87" s="113" t="s">
        <v>2804</v>
      </c>
      <c r="D87" s="205">
        <v>45838</v>
      </c>
    </row>
    <row r="88" spans="1:4" x14ac:dyDescent="0.2">
      <c r="A88" s="112" t="s">
        <v>2784</v>
      </c>
      <c r="B88" s="113" t="s">
        <v>294</v>
      </c>
      <c r="C88" s="113" t="s">
        <v>2804</v>
      </c>
      <c r="D88" s="205">
        <v>45838</v>
      </c>
    </row>
    <row r="89" spans="1:4" x14ac:dyDescent="0.2">
      <c r="A89" s="112" t="s">
        <v>2784</v>
      </c>
      <c r="B89" s="113" t="s">
        <v>305</v>
      </c>
      <c r="C89" s="113" t="s">
        <v>2804</v>
      </c>
      <c r="D89" s="205">
        <v>45838</v>
      </c>
    </row>
    <row r="90" spans="1:4" x14ac:dyDescent="0.2">
      <c r="A90" s="112" t="s">
        <v>2784</v>
      </c>
      <c r="B90" s="113" t="s">
        <v>313</v>
      </c>
      <c r="C90" s="113" t="s">
        <v>2804</v>
      </c>
      <c r="D90" s="205">
        <v>45838</v>
      </c>
    </row>
    <row r="91" spans="1:4" x14ac:dyDescent="0.2">
      <c r="A91" s="112" t="s">
        <v>2784</v>
      </c>
      <c r="B91" s="113" t="s">
        <v>324</v>
      </c>
      <c r="C91" s="113" t="s">
        <v>2804</v>
      </c>
      <c r="D91" s="205">
        <v>45838</v>
      </c>
    </row>
    <row r="92" spans="1:4" x14ac:dyDescent="0.2">
      <c r="A92" s="112" t="s">
        <v>2784</v>
      </c>
      <c r="B92" s="113" t="s">
        <v>332</v>
      </c>
      <c r="C92" s="113" t="s">
        <v>2804</v>
      </c>
      <c r="D92" s="205">
        <v>45838</v>
      </c>
    </row>
    <row r="93" spans="1:4" x14ac:dyDescent="0.2">
      <c r="A93" s="112" t="s">
        <v>2784</v>
      </c>
      <c r="B93" s="113" t="s">
        <v>343</v>
      </c>
      <c r="C93" s="113" t="s">
        <v>2804</v>
      </c>
      <c r="D93" s="205">
        <v>45838</v>
      </c>
    </row>
    <row r="94" spans="1:4" x14ac:dyDescent="0.2">
      <c r="A94" s="112" t="s">
        <v>2784</v>
      </c>
      <c r="B94" s="113" t="s">
        <v>354</v>
      </c>
      <c r="C94" s="113" t="s">
        <v>2804</v>
      </c>
      <c r="D94" s="205">
        <v>45838</v>
      </c>
    </row>
    <row r="95" spans="1:4" x14ac:dyDescent="0.2">
      <c r="A95" s="112" t="s">
        <v>2784</v>
      </c>
      <c r="B95" s="113" t="s">
        <v>512</v>
      </c>
      <c r="C95" s="113" t="s">
        <v>2804</v>
      </c>
      <c r="D95" s="205">
        <v>45838</v>
      </c>
    </row>
    <row r="96" spans="1:4" x14ac:dyDescent="0.2">
      <c r="A96" s="112" t="s">
        <v>2784</v>
      </c>
      <c r="B96" s="113" t="s">
        <v>642</v>
      </c>
      <c r="C96" s="113" t="s">
        <v>2804</v>
      </c>
      <c r="D96" s="205">
        <v>45838</v>
      </c>
    </row>
    <row r="97" spans="1:4" x14ac:dyDescent="0.2">
      <c r="A97" s="112" t="s">
        <v>2784</v>
      </c>
      <c r="B97" s="113" t="s">
        <v>739</v>
      </c>
      <c r="C97" s="113" t="s">
        <v>2804</v>
      </c>
      <c r="D97" s="205">
        <v>45838</v>
      </c>
    </row>
    <row r="98" spans="1:4" x14ac:dyDescent="0.2">
      <c r="A98" s="112" t="s">
        <v>2784</v>
      </c>
      <c r="B98" s="113" t="s">
        <v>748</v>
      </c>
      <c r="C98" s="113" t="s">
        <v>2804</v>
      </c>
      <c r="D98" s="205">
        <v>45838</v>
      </c>
    </row>
    <row r="99" spans="1:4" x14ac:dyDescent="0.2">
      <c r="A99" s="112" t="s">
        <v>2784</v>
      </c>
      <c r="B99" s="113" t="s">
        <v>759</v>
      </c>
      <c r="C99" s="113" t="s">
        <v>2804</v>
      </c>
      <c r="D99" s="205">
        <v>45838</v>
      </c>
    </row>
    <row r="100" spans="1:4" x14ac:dyDescent="0.2">
      <c r="A100" s="112" t="s">
        <v>2784</v>
      </c>
      <c r="B100" s="113" t="s">
        <v>767</v>
      </c>
      <c r="C100" s="113" t="s">
        <v>2804</v>
      </c>
      <c r="D100" s="205">
        <v>45838</v>
      </c>
    </row>
    <row r="101" spans="1:4" x14ac:dyDescent="0.2">
      <c r="A101" s="112" t="s">
        <v>2784</v>
      </c>
      <c r="B101" s="113" t="s">
        <v>778</v>
      </c>
      <c r="C101" s="113" t="s">
        <v>2804</v>
      </c>
      <c r="D101" s="205">
        <v>45838</v>
      </c>
    </row>
    <row r="102" spans="1:4" x14ac:dyDescent="0.2">
      <c r="A102" s="112" t="s">
        <v>2784</v>
      </c>
      <c r="B102" s="113" t="s">
        <v>786</v>
      </c>
      <c r="C102" s="113" t="s">
        <v>2804</v>
      </c>
      <c r="D102" s="205">
        <v>45838</v>
      </c>
    </row>
    <row r="103" spans="1:4" x14ac:dyDescent="0.2">
      <c r="A103" s="112" t="s">
        <v>2784</v>
      </c>
      <c r="B103" s="113" t="s">
        <v>797</v>
      </c>
      <c r="C103" s="113" t="s">
        <v>2804</v>
      </c>
      <c r="D103" s="205">
        <v>45838</v>
      </c>
    </row>
    <row r="104" spans="1:4" x14ac:dyDescent="0.2">
      <c r="A104" s="112" t="s">
        <v>2784</v>
      </c>
      <c r="B104" s="113" t="s">
        <v>837</v>
      </c>
      <c r="C104" s="113" t="s">
        <v>2804</v>
      </c>
      <c r="D104" s="205">
        <v>45838</v>
      </c>
    </row>
    <row r="105" spans="1:4" x14ac:dyDescent="0.2">
      <c r="A105" s="112" t="s">
        <v>2784</v>
      </c>
      <c r="B105" s="113" t="s">
        <v>850</v>
      </c>
      <c r="C105" s="113" t="s">
        <v>2804</v>
      </c>
      <c r="D105" s="205">
        <v>45838</v>
      </c>
    </row>
    <row r="106" spans="1:4" x14ac:dyDescent="0.2">
      <c r="A106" s="112" t="s">
        <v>2784</v>
      </c>
      <c r="B106" s="113" t="s">
        <v>861</v>
      </c>
      <c r="C106" s="113" t="s">
        <v>2804</v>
      </c>
      <c r="D106" s="205">
        <v>45838</v>
      </c>
    </row>
    <row r="107" spans="1:4" x14ac:dyDescent="0.2">
      <c r="A107" s="112" t="s">
        <v>2784</v>
      </c>
      <c r="B107" s="113" t="s">
        <v>868</v>
      </c>
      <c r="C107" s="113" t="s">
        <v>2804</v>
      </c>
      <c r="D107" s="205">
        <v>45838</v>
      </c>
    </row>
    <row r="108" spans="1:4" x14ac:dyDescent="0.2">
      <c r="A108" s="112" t="s">
        <v>2784</v>
      </c>
      <c r="B108" s="113" t="s">
        <v>881</v>
      </c>
      <c r="C108" s="113" t="s">
        <v>2804</v>
      </c>
      <c r="D108" s="205">
        <v>45838</v>
      </c>
    </row>
    <row r="109" spans="1:4" x14ac:dyDescent="0.2">
      <c r="A109" s="112" t="s">
        <v>2784</v>
      </c>
      <c r="B109" s="113" t="s">
        <v>892</v>
      </c>
      <c r="C109" s="113" t="s">
        <v>2804</v>
      </c>
      <c r="D109" s="205">
        <v>45838</v>
      </c>
    </row>
    <row r="110" spans="1:4" x14ac:dyDescent="0.2">
      <c r="A110" s="112" t="s">
        <v>2784</v>
      </c>
      <c r="B110" s="113" t="s">
        <v>918</v>
      </c>
      <c r="C110" s="113" t="s">
        <v>2804</v>
      </c>
      <c r="D110" s="205">
        <v>45838</v>
      </c>
    </row>
    <row r="111" spans="1:4" x14ac:dyDescent="0.2">
      <c r="A111" s="112" t="s">
        <v>2784</v>
      </c>
      <c r="B111" s="113" t="s">
        <v>956</v>
      </c>
      <c r="C111" s="113" t="s">
        <v>2804</v>
      </c>
      <c r="D111" s="205">
        <v>45838</v>
      </c>
    </row>
    <row r="112" spans="1:4" x14ac:dyDescent="0.2">
      <c r="A112" s="112" t="s">
        <v>2784</v>
      </c>
      <c r="B112" s="113" t="s">
        <v>968</v>
      </c>
      <c r="C112" s="113" t="s">
        <v>2804</v>
      </c>
      <c r="D112" s="205">
        <v>45838</v>
      </c>
    </row>
    <row r="113" spans="1:4" x14ac:dyDescent="0.2">
      <c r="A113" s="112" t="s">
        <v>2784</v>
      </c>
      <c r="B113" s="113" t="s">
        <v>983</v>
      </c>
      <c r="C113" s="113" t="s">
        <v>2804</v>
      </c>
      <c r="D113" s="205">
        <v>45838</v>
      </c>
    </row>
    <row r="114" spans="1:4" x14ac:dyDescent="0.2">
      <c r="A114" s="112" t="s">
        <v>2784</v>
      </c>
      <c r="B114" s="113" t="s">
        <v>996</v>
      </c>
      <c r="C114" s="113" t="s">
        <v>2804</v>
      </c>
      <c r="D114" s="205">
        <v>45838</v>
      </c>
    </row>
    <row r="115" spans="1:4" x14ac:dyDescent="0.2">
      <c r="A115" s="112" t="s">
        <v>2784</v>
      </c>
      <c r="B115" s="113" t="s">
        <v>1007</v>
      </c>
      <c r="C115" s="113" t="s">
        <v>2804</v>
      </c>
      <c r="D115" s="205">
        <v>45838</v>
      </c>
    </row>
    <row r="116" spans="1:4" x14ac:dyDescent="0.2">
      <c r="A116" s="112" t="s">
        <v>2784</v>
      </c>
      <c r="B116" s="113" t="s">
        <v>1033</v>
      </c>
      <c r="C116" s="113" t="s">
        <v>2804</v>
      </c>
      <c r="D116" s="205">
        <v>45838</v>
      </c>
    </row>
    <row r="117" spans="1:4" x14ac:dyDescent="0.2">
      <c r="A117" s="112" t="s">
        <v>2784</v>
      </c>
      <c r="B117" s="113" t="s">
        <v>1046</v>
      </c>
      <c r="C117" s="113" t="s">
        <v>2804</v>
      </c>
      <c r="D117" s="205">
        <v>45838</v>
      </c>
    </row>
    <row r="118" spans="1:4" x14ac:dyDescent="0.2">
      <c r="A118" s="112" t="s">
        <v>2784</v>
      </c>
      <c r="B118" s="113" t="s">
        <v>1058</v>
      </c>
      <c r="C118" s="113" t="s">
        <v>2804</v>
      </c>
      <c r="D118" s="205">
        <v>45838</v>
      </c>
    </row>
    <row r="119" spans="1:4" x14ac:dyDescent="0.2">
      <c r="A119" s="112" t="s">
        <v>2784</v>
      </c>
      <c r="B119" s="113" t="s">
        <v>1072</v>
      </c>
      <c r="C119" s="113" t="s">
        <v>2804</v>
      </c>
      <c r="D119" s="205">
        <v>45838</v>
      </c>
    </row>
    <row r="120" spans="1:4" x14ac:dyDescent="0.2">
      <c r="A120" s="112" t="s">
        <v>2784</v>
      </c>
      <c r="B120" s="113" t="s">
        <v>1083</v>
      </c>
      <c r="C120" s="113" t="s">
        <v>2804</v>
      </c>
      <c r="D120" s="205">
        <v>45838</v>
      </c>
    </row>
    <row r="121" spans="1:4" x14ac:dyDescent="0.2">
      <c r="A121" s="112" t="s">
        <v>2784</v>
      </c>
      <c r="B121" s="113" t="s">
        <v>1092</v>
      </c>
      <c r="C121" s="113" t="s">
        <v>2804</v>
      </c>
      <c r="D121" s="205">
        <v>45838</v>
      </c>
    </row>
    <row r="122" spans="1:4" x14ac:dyDescent="0.2">
      <c r="A122" s="112" t="s">
        <v>2784</v>
      </c>
      <c r="B122" s="113" t="s">
        <v>1149</v>
      </c>
      <c r="C122" s="113" t="s">
        <v>2804</v>
      </c>
      <c r="D122" s="205">
        <v>45838</v>
      </c>
    </row>
    <row r="123" spans="1:4" x14ac:dyDescent="0.2">
      <c r="A123" s="112" t="s">
        <v>2784</v>
      </c>
      <c r="B123" s="113" t="s">
        <v>1154</v>
      </c>
      <c r="C123" s="113" t="s">
        <v>2804</v>
      </c>
      <c r="D123" s="205">
        <v>45838</v>
      </c>
    </row>
    <row r="124" spans="1:4" x14ac:dyDescent="0.2">
      <c r="A124" s="112" t="s">
        <v>2784</v>
      </c>
      <c r="B124" s="113" t="s">
        <v>1166</v>
      </c>
      <c r="C124" s="113" t="s">
        <v>2804</v>
      </c>
      <c r="D124" s="205">
        <v>45838</v>
      </c>
    </row>
    <row r="125" spans="1:4" x14ac:dyDescent="0.2">
      <c r="A125" s="112" t="s">
        <v>2784</v>
      </c>
      <c r="B125" s="113" t="s">
        <v>1178</v>
      </c>
      <c r="C125" s="113" t="s">
        <v>2804</v>
      </c>
      <c r="D125" s="205">
        <v>45838</v>
      </c>
    </row>
    <row r="126" spans="1:4" x14ac:dyDescent="0.2">
      <c r="A126" s="112" t="s">
        <v>2784</v>
      </c>
      <c r="B126" s="113" t="s">
        <v>1190</v>
      </c>
      <c r="C126" s="113" t="s">
        <v>2804</v>
      </c>
      <c r="D126" s="205">
        <v>45838</v>
      </c>
    </row>
    <row r="127" spans="1:4" x14ac:dyDescent="0.2">
      <c r="A127" s="112" t="s">
        <v>2784</v>
      </c>
      <c r="B127" s="113" t="s">
        <v>1201</v>
      </c>
      <c r="C127" s="113" t="s">
        <v>2804</v>
      </c>
      <c r="D127" s="205">
        <v>45838</v>
      </c>
    </row>
    <row r="128" spans="1:4" x14ac:dyDescent="0.2">
      <c r="A128" s="112" t="s">
        <v>2784</v>
      </c>
      <c r="B128" s="113" t="s">
        <v>1208</v>
      </c>
      <c r="C128" s="113" t="s">
        <v>2804</v>
      </c>
      <c r="D128" s="205">
        <v>45838</v>
      </c>
    </row>
    <row r="129" spans="1:4" x14ac:dyDescent="0.2">
      <c r="A129" s="112" t="s">
        <v>2784</v>
      </c>
      <c r="B129" s="113" t="s">
        <v>1217</v>
      </c>
      <c r="C129" s="113" t="s">
        <v>2804</v>
      </c>
      <c r="D129" s="205">
        <v>45838</v>
      </c>
    </row>
    <row r="130" spans="1:4" x14ac:dyDescent="0.2">
      <c r="A130" s="112" t="s">
        <v>2784</v>
      </c>
      <c r="B130" s="113" t="s">
        <v>1230</v>
      </c>
      <c r="C130" s="113" t="s">
        <v>2804</v>
      </c>
      <c r="D130" s="205">
        <v>45838</v>
      </c>
    </row>
    <row r="131" spans="1:4" x14ac:dyDescent="0.2">
      <c r="A131" s="112" t="s">
        <v>2784</v>
      </c>
      <c r="B131" s="113" t="s">
        <v>1242</v>
      </c>
      <c r="C131" s="113" t="s">
        <v>2804</v>
      </c>
      <c r="D131" s="205">
        <v>45838</v>
      </c>
    </row>
    <row r="132" spans="1:4" x14ac:dyDescent="0.2">
      <c r="A132" s="112" t="s">
        <v>2784</v>
      </c>
      <c r="B132" s="113" t="s">
        <v>1253</v>
      </c>
      <c r="C132" s="113" t="s">
        <v>2804</v>
      </c>
      <c r="D132" s="205">
        <v>45838</v>
      </c>
    </row>
    <row r="133" spans="1:4" x14ac:dyDescent="0.2">
      <c r="A133" s="112" t="s">
        <v>2784</v>
      </c>
      <c r="B133" s="113" t="s">
        <v>1265</v>
      </c>
      <c r="C133" s="113" t="s">
        <v>2804</v>
      </c>
      <c r="D133" s="205">
        <v>45838</v>
      </c>
    </row>
    <row r="134" spans="1:4" x14ac:dyDescent="0.2">
      <c r="A134" s="112" t="s">
        <v>2784</v>
      </c>
      <c r="B134" s="113" t="s">
        <v>1277</v>
      </c>
      <c r="C134" s="113" t="s">
        <v>2804</v>
      </c>
      <c r="D134" s="205">
        <v>45838</v>
      </c>
    </row>
    <row r="135" spans="1:4" x14ac:dyDescent="0.2">
      <c r="A135" s="112" t="s">
        <v>2784</v>
      </c>
      <c r="B135" s="113" t="s">
        <v>1301</v>
      </c>
      <c r="C135" s="113" t="s">
        <v>2804</v>
      </c>
      <c r="D135" s="205">
        <v>45838</v>
      </c>
    </row>
    <row r="136" spans="1:4" x14ac:dyDescent="0.2">
      <c r="A136" s="112" t="s">
        <v>2784</v>
      </c>
      <c r="B136" s="113" t="s">
        <v>1313</v>
      </c>
      <c r="C136" s="113" t="s">
        <v>2804</v>
      </c>
      <c r="D136" s="205">
        <v>45838</v>
      </c>
    </row>
    <row r="137" spans="1:4" x14ac:dyDescent="0.2">
      <c r="A137" s="112" t="s">
        <v>2784</v>
      </c>
      <c r="B137" s="113" t="s">
        <v>1324</v>
      </c>
      <c r="C137" s="113" t="s">
        <v>2804</v>
      </c>
      <c r="D137" s="205">
        <v>45838</v>
      </c>
    </row>
    <row r="138" spans="1:4" x14ac:dyDescent="0.2">
      <c r="A138" s="112" t="s">
        <v>2784</v>
      </c>
      <c r="B138" s="113" t="s">
        <v>1336</v>
      </c>
      <c r="C138" s="113" t="s">
        <v>2804</v>
      </c>
      <c r="D138" s="205">
        <v>45838</v>
      </c>
    </row>
    <row r="139" spans="1:4" x14ac:dyDescent="0.2">
      <c r="A139" s="112" t="s">
        <v>2784</v>
      </c>
      <c r="B139" s="113" t="s">
        <v>365</v>
      </c>
      <c r="C139" s="113" t="s">
        <v>2805</v>
      </c>
      <c r="D139" s="205">
        <v>45838</v>
      </c>
    </row>
    <row r="140" spans="1:4" x14ac:dyDescent="0.2">
      <c r="A140" s="112" t="s">
        <v>2784</v>
      </c>
      <c r="B140" s="113" t="s">
        <v>373</v>
      </c>
      <c r="C140" s="113" t="s">
        <v>2805</v>
      </c>
      <c r="D140" s="205">
        <v>45838</v>
      </c>
    </row>
    <row r="141" spans="1:4" x14ac:dyDescent="0.2">
      <c r="A141" s="112" t="s">
        <v>2784</v>
      </c>
      <c r="B141" s="113" t="s">
        <v>808</v>
      </c>
      <c r="C141" s="113" t="s">
        <v>2805</v>
      </c>
      <c r="D141" s="205">
        <v>45838</v>
      </c>
    </row>
    <row r="142" spans="1:4" x14ac:dyDescent="0.2">
      <c r="A142" s="112" t="s">
        <v>2784</v>
      </c>
      <c r="B142" s="113" t="s">
        <v>818</v>
      </c>
      <c r="C142" s="113" t="s">
        <v>2805</v>
      </c>
      <c r="D142" s="205">
        <v>45838</v>
      </c>
    </row>
    <row r="143" spans="1:4" x14ac:dyDescent="0.2">
      <c r="A143" s="112" t="s">
        <v>2784</v>
      </c>
      <c r="B143" s="113" t="s">
        <v>829</v>
      </c>
      <c r="C143" s="113" t="s">
        <v>2805</v>
      </c>
      <c r="D143" s="205">
        <v>45838</v>
      </c>
    </row>
    <row r="144" spans="1:4" x14ac:dyDescent="0.2">
      <c r="A144" s="112" t="s">
        <v>2784</v>
      </c>
      <c r="B144" s="113" t="s">
        <v>944</v>
      </c>
      <c r="C144" s="113" t="s">
        <v>2805</v>
      </c>
      <c r="D144" s="205">
        <v>45838</v>
      </c>
    </row>
    <row r="145" spans="1:4" x14ac:dyDescent="0.2">
      <c r="A145" s="112" t="s">
        <v>2784</v>
      </c>
      <c r="B145" s="113" t="s">
        <v>280</v>
      </c>
      <c r="C145" s="113" t="s">
        <v>2805</v>
      </c>
      <c r="D145" s="205">
        <v>45838</v>
      </c>
    </row>
    <row r="146" spans="1:4" x14ac:dyDescent="0.2">
      <c r="A146" s="112" t="s">
        <v>2784</v>
      </c>
      <c r="B146" s="113" t="s">
        <v>294</v>
      </c>
      <c r="C146" s="113" t="s">
        <v>2805</v>
      </c>
      <c r="D146" s="205">
        <v>45838</v>
      </c>
    </row>
    <row r="147" spans="1:4" x14ac:dyDescent="0.2">
      <c r="A147" s="112" t="s">
        <v>2784</v>
      </c>
      <c r="B147" s="113" t="s">
        <v>305</v>
      </c>
      <c r="C147" s="113" t="s">
        <v>2805</v>
      </c>
      <c r="D147" s="205">
        <v>45838</v>
      </c>
    </row>
    <row r="148" spans="1:4" x14ac:dyDescent="0.2">
      <c r="A148" s="112" t="s">
        <v>2784</v>
      </c>
      <c r="B148" s="113" t="s">
        <v>313</v>
      </c>
      <c r="C148" s="113" t="s">
        <v>2805</v>
      </c>
      <c r="D148" s="205">
        <v>45838</v>
      </c>
    </row>
    <row r="149" spans="1:4" x14ac:dyDescent="0.2">
      <c r="A149" s="112" t="s">
        <v>2784</v>
      </c>
      <c r="B149" s="113" t="s">
        <v>324</v>
      </c>
      <c r="C149" s="113" t="s">
        <v>2805</v>
      </c>
      <c r="D149" s="205">
        <v>45838</v>
      </c>
    </row>
    <row r="150" spans="1:4" x14ac:dyDescent="0.2">
      <c r="A150" s="112" t="s">
        <v>2784</v>
      </c>
      <c r="B150" s="113" t="s">
        <v>332</v>
      </c>
      <c r="C150" s="113" t="s">
        <v>2805</v>
      </c>
      <c r="D150" s="205">
        <v>45838</v>
      </c>
    </row>
    <row r="151" spans="1:4" x14ac:dyDescent="0.2">
      <c r="A151" s="112" t="s">
        <v>2784</v>
      </c>
      <c r="B151" s="113" t="s">
        <v>343</v>
      </c>
      <c r="C151" s="113" t="s">
        <v>2805</v>
      </c>
      <c r="D151" s="205">
        <v>45838</v>
      </c>
    </row>
    <row r="152" spans="1:4" x14ac:dyDescent="0.2">
      <c r="A152" s="112" t="s">
        <v>2784</v>
      </c>
      <c r="B152" s="113" t="s">
        <v>354</v>
      </c>
      <c r="C152" s="113" t="s">
        <v>2805</v>
      </c>
      <c r="D152" s="205">
        <v>45838</v>
      </c>
    </row>
    <row r="153" spans="1:4" x14ac:dyDescent="0.2">
      <c r="A153" s="112" t="s">
        <v>2784</v>
      </c>
      <c r="B153" s="113" t="s">
        <v>512</v>
      </c>
      <c r="C153" s="113" t="s">
        <v>2805</v>
      </c>
      <c r="D153" s="205">
        <v>45838</v>
      </c>
    </row>
    <row r="154" spans="1:4" x14ac:dyDescent="0.2">
      <c r="A154" s="112" t="s">
        <v>2784</v>
      </c>
      <c r="B154" s="113" t="s">
        <v>642</v>
      </c>
      <c r="C154" s="113" t="s">
        <v>2805</v>
      </c>
      <c r="D154" s="205">
        <v>45838</v>
      </c>
    </row>
    <row r="155" spans="1:4" x14ac:dyDescent="0.2">
      <c r="A155" s="112" t="s">
        <v>2784</v>
      </c>
      <c r="B155" s="113" t="s">
        <v>739</v>
      </c>
      <c r="C155" s="113" t="s">
        <v>2805</v>
      </c>
      <c r="D155" s="205">
        <v>45838</v>
      </c>
    </row>
    <row r="156" spans="1:4" x14ac:dyDescent="0.2">
      <c r="A156" s="112" t="s">
        <v>2784</v>
      </c>
      <c r="B156" s="113" t="s">
        <v>748</v>
      </c>
      <c r="C156" s="113" t="s">
        <v>2805</v>
      </c>
      <c r="D156" s="205">
        <v>45838</v>
      </c>
    </row>
    <row r="157" spans="1:4" x14ac:dyDescent="0.2">
      <c r="A157" s="112" t="s">
        <v>2784</v>
      </c>
      <c r="B157" s="113" t="s">
        <v>759</v>
      </c>
      <c r="C157" s="113" t="s">
        <v>2805</v>
      </c>
      <c r="D157" s="205">
        <v>45838</v>
      </c>
    </row>
    <row r="158" spans="1:4" x14ac:dyDescent="0.2">
      <c r="A158" s="112" t="s">
        <v>2784</v>
      </c>
      <c r="B158" s="113" t="s">
        <v>767</v>
      </c>
      <c r="C158" s="113" t="s">
        <v>2805</v>
      </c>
      <c r="D158" s="205">
        <v>45838</v>
      </c>
    </row>
    <row r="159" spans="1:4" x14ac:dyDescent="0.2">
      <c r="A159" s="112" t="s">
        <v>2784</v>
      </c>
      <c r="B159" s="113" t="s">
        <v>778</v>
      </c>
      <c r="C159" s="113" t="s">
        <v>2805</v>
      </c>
      <c r="D159" s="205">
        <v>45838</v>
      </c>
    </row>
    <row r="160" spans="1:4" x14ac:dyDescent="0.2">
      <c r="A160" s="112" t="s">
        <v>2784</v>
      </c>
      <c r="B160" s="113" t="s">
        <v>786</v>
      </c>
      <c r="C160" s="113" t="s">
        <v>2805</v>
      </c>
      <c r="D160" s="205">
        <v>45838</v>
      </c>
    </row>
    <row r="161" spans="1:4" x14ac:dyDescent="0.2">
      <c r="A161" s="112" t="s">
        <v>2784</v>
      </c>
      <c r="B161" s="113" t="s">
        <v>797</v>
      </c>
      <c r="C161" s="113" t="s">
        <v>2805</v>
      </c>
      <c r="D161" s="205">
        <v>45838</v>
      </c>
    </row>
    <row r="162" spans="1:4" x14ac:dyDescent="0.2">
      <c r="A162" s="112" t="s">
        <v>2784</v>
      </c>
      <c r="B162" s="113" t="s">
        <v>850</v>
      </c>
      <c r="C162" s="113" t="s">
        <v>2805</v>
      </c>
      <c r="D162" s="205">
        <v>45838</v>
      </c>
    </row>
    <row r="163" spans="1:4" x14ac:dyDescent="0.2">
      <c r="A163" s="112" t="s">
        <v>2784</v>
      </c>
      <c r="B163" s="113" t="s">
        <v>861</v>
      </c>
      <c r="C163" s="113" t="s">
        <v>2805</v>
      </c>
      <c r="D163" s="205">
        <v>45838</v>
      </c>
    </row>
    <row r="164" spans="1:4" x14ac:dyDescent="0.2">
      <c r="A164" s="112" t="s">
        <v>2784</v>
      </c>
      <c r="B164" s="113" t="s">
        <v>892</v>
      </c>
      <c r="C164" s="113" t="s">
        <v>2805</v>
      </c>
      <c r="D164" s="205">
        <v>45838</v>
      </c>
    </row>
    <row r="165" spans="1:4" x14ac:dyDescent="0.2">
      <c r="A165" s="112" t="s">
        <v>2784</v>
      </c>
      <c r="B165" s="113" t="s">
        <v>956</v>
      </c>
      <c r="C165" s="113" t="s">
        <v>2805</v>
      </c>
      <c r="D165" s="205">
        <v>45838</v>
      </c>
    </row>
    <row r="166" spans="1:4" x14ac:dyDescent="0.2">
      <c r="A166" s="112" t="s">
        <v>2784</v>
      </c>
      <c r="B166" s="113" t="s">
        <v>983</v>
      </c>
      <c r="C166" s="113" t="s">
        <v>2805</v>
      </c>
      <c r="D166" s="205">
        <v>45838</v>
      </c>
    </row>
    <row r="167" spans="1:4" x14ac:dyDescent="0.2">
      <c r="A167" s="112" t="s">
        <v>2784</v>
      </c>
      <c r="B167" s="113" t="s">
        <v>996</v>
      </c>
      <c r="C167" s="113" t="s">
        <v>2805</v>
      </c>
      <c r="D167" s="205">
        <v>45838</v>
      </c>
    </row>
    <row r="168" spans="1:4" x14ac:dyDescent="0.2">
      <c r="A168" s="112" t="s">
        <v>2784</v>
      </c>
      <c r="B168" s="113" t="s">
        <v>1007</v>
      </c>
      <c r="C168" s="113" t="s">
        <v>2805</v>
      </c>
      <c r="D168" s="205">
        <v>45838</v>
      </c>
    </row>
    <row r="169" spans="1:4" x14ac:dyDescent="0.2">
      <c r="A169" s="112" t="s">
        <v>2784</v>
      </c>
      <c r="B169" s="113" t="s">
        <v>1033</v>
      </c>
      <c r="C169" s="113" t="s">
        <v>2805</v>
      </c>
      <c r="D169" s="205">
        <v>45838</v>
      </c>
    </row>
    <row r="170" spans="1:4" x14ac:dyDescent="0.2">
      <c r="A170" s="112" t="s">
        <v>2784</v>
      </c>
      <c r="B170" s="113" t="s">
        <v>1149</v>
      </c>
      <c r="C170" s="113" t="s">
        <v>2805</v>
      </c>
      <c r="D170" s="205">
        <v>45838</v>
      </c>
    </row>
    <row r="171" spans="1:4" x14ac:dyDescent="0.2">
      <c r="A171" s="112" t="s">
        <v>2784</v>
      </c>
      <c r="B171" s="113" t="s">
        <v>1154</v>
      </c>
      <c r="C171" s="113" t="s">
        <v>2805</v>
      </c>
      <c r="D171" s="205">
        <v>45838</v>
      </c>
    </row>
    <row r="172" spans="1:4" x14ac:dyDescent="0.2">
      <c r="A172" s="112" t="s">
        <v>2784</v>
      </c>
      <c r="B172" s="113" t="s">
        <v>1190</v>
      </c>
      <c r="C172" s="113" t="s">
        <v>2805</v>
      </c>
      <c r="D172" s="205">
        <v>45838</v>
      </c>
    </row>
    <row r="173" spans="1:4" x14ac:dyDescent="0.2">
      <c r="A173" s="112" t="s">
        <v>2784</v>
      </c>
      <c r="B173" s="113" t="s">
        <v>1201</v>
      </c>
      <c r="C173" s="113" t="s">
        <v>2805</v>
      </c>
      <c r="D173" s="205">
        <v>45838</v>
      </c>
    </row>
    <row r="174" spans="1:4" x14ac:dyDescent="0.2">
      <c r="A174" s="112" t="s">
        <v>2784</v>
      </c>
      <c r="B174" s="113" t="s">
        <v>1208</v>
      </c>
      <c r="C174" s="113" t="s">
        <v>2805</v>
      </c>
      <c r="D174" s="205">
        <v>45838</v>
      </c>
    </row>
    <row r="175" spans="1:4" x14ac:dyDescent="0.2">
      <c r="A175" s="112" t="s">
        <v>2784</v>
      </c>
      <c r="B175" s="113" t="s">
        <v>1230</v>
      </c>
      <c r="C175" s="113" t="s">
        <v>2805</v>
      </c>
      <c r="D175" s="205">
        <v>45838</v>
      </c>
    </row>
    <row r="176" spans="1:4" x14ac:dyDescent="0.2">
      <c r="A176" s="112" t="s">
        <v>2784</v>
      </c>
      <c r="B176" s="113" t="s">
        <v>1265</v>
      </c>
      <c r="C176" s="113" t="s">
        <v>2805</v>
      </c>
      <c r="D176" s="205">
        <v>45838</v>
      </c>
    </row>
    <row r="177" spans="1:4" x14ac:dyDescent="0.2">
      <c r="A177" s="112" t="s">
        <v>2784</v>
      </c>
      <c r="B177" s="113" t="s">
        <v>1602</v>
      </c>
      <c r="C177" s="113" t="s">
        <v>2805</v>
      </c>
      <c r="D177" s="205">
        <v>45838</v>
      </c>
    </row>
    <row r="178" spans="1:4" x14ac:dyDescent="0.2">
      <c r="A178" s="112" t="s">
        <v>2784</v>
      </c>
      <c r="B178" s="113" t="s">
        <v>1615</v>
      </c>
      <c r="C178" s="113" t="s">
        <v>2805</v>
      </c>
      <c r="D178" s="205">
        <v>45838</v>
      </c>
    </row>
    <row r="179" spans="1:4" x14ac:dyDescent="0.2">
      <c r="A179" s="112" t="s">
        <v>2784</v>
      </c>
      <c r="B179" s="113" t="s">
        <v>1662</v>
      </c>
      <c r="C179" s="113" t="s">
        <v>2805</v>
      </c>
      <c r="D179" s="205">
        <v>45838</v>
      </c>
    </row>
    <row r="180" spans="1:4" x14ac:dyDescent="0.2">
      <c r="A180" s="112" t="s">
        <v>2784</v>
      </c>
      <c r="B180" s="113" t="s">
        <v>1674</v>
      </c>
      <c r="C180" s="113" t="s">
        <v>2805</v>
      </c>
      <c r="D180" s="205">
        <v>45838</v>
      </c>
    </row>
    <row r="181" spans="1:4" x14ac:dyDescent="0.2">
      <c r="A181" s="112" t="s">
        <v>2784</v>
      </c>
      <c r="B181" s="113" t="s">
        <v>1700</v>
      </c>
      <c r="C181" s="113" t="s">
        <v>2805</v>
      </c>
      <c r="D181" s="205">
        <v>45838</v>
      </c>
    </row>
    <row r="182" spans="1:4" x14ac:dyDescent="0.2">
      <c r="A182" s="112" t="s">
        <v>2784</v>
      </c>
      <c r="B182" s="113" t="s">
        <v>2523</v>
      </c>
      <c r="C182" s="113" t="s">
        <v>2805</v>
      </c>
      <c r="D182" s="205">
        <v>45838</v>
      </c>
    </row>
    <row r="183" spans="1:4" x14ac:dyDescent="0.2">
      <c r="A183" s="112" t="s">
        <v>2784</v>
      </c>
      <c r="B183" s="113" t="s">
        <v>1806</v>
      </c>
      <c r="C183" s="113" t="s">
        <v>2805</v>
      </c>
      <c r="D183" s="205">
        <v>45838</v>
      </c>
    </row>
    <row r="184" spans="1:4" x14ac:dyDescent="0.2">
      <c r="A184" s="112" t="s">
        <v>2784</v>
      </c>
      <c r="B184" s="113" t="s">
        <v>2069</v>
      </c>
      <c r="C184" s="113" t="s">
        <v>2805</v>
      </c>
      <c r="D184" s="205">
        <v>45838</v>
      </c>
    </row>
    <row r="185" spans="1:4" x14ac:dyDescent="0.2">
      <c r="A185" s="112" t="s">
        <v>2784</v>
      </c>
      <c r="B185" s="113" t="s">
        <v>2036</v>
      </c>
      <c r="C185" s="113" t="s">
        <v>2805</v>
      </c>
      <c r="D185" s="205">
        <v>45838</v>
      </c>
    </row>
    <row r="186" spans="1:4" x14ac:dyDescent="0.2">
      <c r="A186" s="112" t="s">
        <v>2784</v>
      </c>
      <c r="B186" s="113" t="s">
        <v>2001</v>
      </c>
      <c r="C186" s="113" t="s">
        <v>2805</v>
      </c>
      <c r="D186" s="205">
        <v>45838</v>
      </c>
    </row>
    <row r="187" spans="1:4" x14ac:dyDescent="0.2">
      <c r="A187" s="112" t="s">
        <v>2784</v>
      </c>
      <c r="B187" s="113" t="s">
        <v>2546</v>
      </c>
      <c r="C187" s="113" t="s">
        <v>2805</v>
      </c>
      <c r="D187" s="205">
        <v>45838</v>
      </c>
    </row>
    <row r="188" spans="1:4" x14ac:dyDescent="0.2">
      <c r="A188" s="112" t="s">
        <v>2784</v>
      </c>
      <c r="B188" s="113" t="s">
        <v>1930</v>
      </c>
      <c r="C188" s="113" t="s">
        <v>2805</v>
      </c>
      <c r="D188" s="205">
        <v>45838</v>
      </c>
    </row>
    <row r="189" spans="1:4" x14ac:dyDescent="0.2">
      <c r="A189" s="112" t="s">
        <v>2784</v>
      </c>
      <c r="B189" s="113" t="s">
        <v>2012</v>
      </c>
      <c r="C189" s="113" t="s">
        <v>2805</v>
      </c>
      <c r="D189" s="205">
        <v>45838</v>
      </c>
    </row>
    <row r="190" spans="1:4" x14ac:dyDescent="0.2">
      <c r="A190" s="112" t="s">
        <v>2784</v>
      </c>
      <c r="B190" s="113" t="s">
        <v>1990</v>
      </c>
      <c r="C190" s="113" t="s">
        <v>2805</v>
      </c>
      <c r="D190" s="205">
        <v>45838</v>
      </c>
    </row>
    <row r="191" spans="1:4" x14ac:dyDescent="0.2">
      <c r="A191" s="112" t="s">
        <v>2784</v>
      </c>
      <c r="B191" s="113" t="s">
        <v>2194</v>
      </c>
      <c r="C191" s="113" t="s">
        <v>2805</v>
      </c>
      <c r="D191" s="205">
        <v>45838</v>
      </c>
    </row>
    <row r="192" spans="1:4" x14ac:dyDescent="0.2">
      <c r="A192" s="112" t="s">
        <v>2784</v>
      </c>
      <c r="B192" s="113" t="s">
        <v>1723</v>
      </c>
      <c r="C192" s="113" t="s">
        <v>2805</v>
      </c>
      <c r="D192" s="205">
        <v>45838</v>
      </c>
    </row>
    <row r="193" spans="1:4" x14ac:dyDescent="0.2">
      <c r="A193" s="112" t="s">
        <v>2784</v>
      </c>
      <c r="B193" s="113" t="s">
        <v>1918</v>
      </c>
      <c r="C193" s="113" t="s">
        <v>2805</v>
      </c>
      <c r="D193" s="205">
        <v>45838</v>
      </c>
    </row>
    <row r="194" spans="1:4" x14ac:dyDescent="0.2">
      <c r="A194" s="112" t="s">
        <v>2784</v>
      </c>
      <c r="B194" s="113" t="s">
        <v>2248</v>
      </c>
      <c r="C194" s="113" t="s">
        <v>2805</v>
      </c>
      <c r="D194" s="205">
        <v>45838</v>
      </c>
    </row>
    <row r="195" spans="1:4" x14ac:dyDescent="0.2">
      <c r="A195" s="112" t="s">
        <v>2784</v>
      </c>
      <c r="B195" s="113" t="s">
        <v>2143</v>
      </c>
      <c r="C195" s="113" t="s">
        <v>2805</v>
      </c>
      <c r="D195" s="205">
        <v>45838</v>
      </c>
    </row>
    <row r="196" spans="1:4" x14ac:dyDescent="0.2">
      <c r="A196" s="112" t="s">
        <v>2784</v>
      </c>
      <c r="B196" s="113" t="s">
        <v>1781</v>
      </c>
      <c r="C196" s="113" t="s">
        <v>2805</v>
      </c>
      <c r="D196" s="205">
        <v>45838</v>
      </c>
    </row>
    <row r="197" spans="1:4" x14ac:dyDescent="0.2">
      <c r="A197" s="112" t="s">
        <v>2784</v>
      </c>
      <c r="B197" s="113" t="s">
        <v>2182</v>
      </c>
      <c r="C197" s="113" t="s">
        <v>2805</v>
      </c>
      <c r="D197" s="205">
        <v>45838</v>
      </c>
    </row>
    <row r="198" spans="1:4" x14ac:dyDescent="0.2">
      <c r="A198" s="112" t="s">
        <v>2784</v>
      </c>
      <c r="B198" s="113" t="s">
        <v>2305</v>
      </c>
      <c r="C198" s="113" t="s">
        <v>2805</v>
      </c>
      <c r="D198" s="205">
        <v>45838</v>
      </c>
    </row>
    <row r="199" spans="1:4" x14ac:dyDescent="0.2">
      <c r="A199" s="112" t="s">
        <v>2784</v>
      </c>
      <c r="B199" s="113" t="s">
        <v>2294</v>
      </c>
      <c r="C199" s="113" t="s">
        <v>2805</v>
      </c>
      <c r="D199" s="205">
        <v>45838</v>
      </c>
    </row>
    <row r="200" spans="1:4" x14ac:dyDescent="0.2">
      <c r="A200" s="112" t="s">
        <v>2784</v>
      </c>
      <c r="B200" s="113" t="s">
        <v>2330</v>
      </c>
      <c r="C200" s="113" t="s">
        <v>2805</v>
      </c>
      <c r="D200" s="205">
        <v>45838</v>
      </c>
    </row>
    <row r="201" spans="1:4" x14ac:dyDescent="0.2">
      <c r="A201" s="112" t="s">
        <v>2784</v>
      </c>
      <c r="B201" s="113" t="s">
        <v>2341</v>
      </c>
      <c r="C201" s="113" t="s">
        <v>2805</v>
      </c>
      <c r="D201" s="205">
        <v>45838</v>
      </c>
    </row>
    <row r="202" spans="1:4" x14ac:dyDescent="0.2">
      <c r="A202" s="112" t="s">
        <v>2784</v>
      </c>
      <c r="B202" s="113" t="s">
        <v>2557</v>
      </c>
      <c r="C202" s="113" t="s">
        <v>2805</v>
      </c>
      <c r="D202" s="205">
        <v>45838</v>
      </c>
    </row>
    <row r="203" spans="1:4" x14ac:dyDescent="0.2">
      <c r="A203" s="112" t="s">
        <v>2784</v>
      </c>
      <c r="B203" s="113" t="s">
        <v>2317</v>
      </c>
      <c r="C203" s="113" t="s">
        <v>2805</v>
      </c>
      <c r="D203" s="205">
        <v>45838</v>
      </c>
    </row>
    <row r="204" spans="1:4" x14ac:dyDescent="0.2">
      <c r="A204" s="112" t="s">
        <v>2784</v>
      </c>
      <c r="B204" s="113" t="s">
        <v>2283</v>
      </c>
      <c r="C204" s="113" t="s">
        <v>2805</v>
      </c>
      <c r="D204" s="205">
        <v>45838</v>
      </c>
    </row>
    <row r="205" spans="1:4" x14ac:dyDescent="0.2">
      <c r="A205" s="112" t="s">
        <v>2784</v>
      </c>
      <c r="B205" s="113" t="s">
        <v>2364</v>
      </c>
      <c r="C205" s="113" t="s">
        <v>2805</v>
      </c>
      <c r="D205" s="205">
        <v>45838</v>
      </c>
    </row>
    <row r="206" spans="1:4" x14ac:dyDescent="0.2">
      <c r="A206" s="112" t="s">
        <v>2784</v>
      </c>
      <c r="B206" s="113" t="s">
        <v>2375</v>
      </c>
      <c r="C206" s="113" t="s">
        <v>2805</v>
      </c>
      <c r="D206" s="205">
        <v>45838</v>
      </c>
    </row>
    <row r="207" spans="1:4" x14ac:dyDescent="0.2">
      <c r="A207" s="112" t="s">
        <v>2784</v>
      </c>
      <c r="B207" s="113" t="s">
        <v>1860</v>
      </c>
      <c r="C207" s="113" t="s">
        <v>2805</v>
      </c>
      <c r="D207" s="205">
        <v>45838</v>
      </c>
    </row>
    <row r="208" spans="1:4" x14ac:dyDescent="0.2">
      <c r="A208" s="112" t="s">
        <v>2784</v>
      </c>
      <c r="B208" s="113" t="s">
        <v>1638</v>
      </c>
      <c r="C208" s="113" t="s">
        <v>2805</v>
      </c>
      <c r="D208" s="205">
        <v>45838</v>
      </c>
    </row>
    <row r="209" spans="1:4" x14ac:dyDescent="0.2">
      <c r="A209" s="112" t="s">
        <v>2784</v>
      </c>
      <c r="B209" s="113" t="s">
        <v>1749</v>
      </c>
      <c r="C209" s="113" t="s">
        <v>2805</v>
      </c>
      <c r="D209" s="205">
        <v>45838</v>
      </c>
    </row>
    <row r="210" spans="1:4" x14ac:dyDescent="0.2">
      <c r="A210" s="112" t="s">
        <v>2784</v>
      </c>
      <c r="B210" s="113" t="s">
        <v>1759</v>
      </c>
      <c r="C210" s="113" t="s">
        <v>2805</v>
      </c>
      <c r="D210" s="205">
        <v>45838</v>
      </c>
    </row>
    <row r="211" spans="1:4" x14ac:dyDescent="0.2">
      <c r="A211" s="112" t="s">
        <v>2784</v>
      </c>
      <c r="B211" s="113" t="s">
        <v>1689</v>
      </c>
      <c r="C211" s="113" t="s">
        <v>2805</v>
      </c>
      <c r="D211" s="205">
        <v>45838</v>
      </c>
    </row>
    <row r="212" spans="1:4" x14ac:dyDescent="0.2">
      <c r="A212" s="112" t="s">
        <v>2784</v>
      </c>
      <c r="B212" s="113" t="s">
        <v>1770</v>
      </c>
      <c r="C212" s="113" t="s">
        <v>2805</v>
      </c>
      <c r="D212" s="205">
        <v>45838</v>
      </c>
    </row>
    <row r="213" spans="1:4" x14ac:dyDescent="0.2">
      <c r="A213" s="112" t="s">
        <v>2784</v>
      </c>
      <c r="B213" s="113" t="s">
        <v>2535</v>
      </c>
      <c r="C213" s="113" t="s">
        <v>2805</v>
      </c>
      <c r="D213" s="205">
        <v>45838</v>
      </c>
    </row>
    <row r="214" spans="1:4" x14ac:dyDescent="0.2">
      <c r="A214" s="112" t="s">
        <v>2784</v>
      </c>
      <c r="B214" s="113" t="s">
        <v>2047</v>
      </c>
      <c r="C214" s="113" t="s">
        <v>2805</v>
      </c>
      <c r="D214" s="205">
        <v>45838</v>
      </c>
    </row>
    <row r="215" spans="1:4" x14ac:dyDescent="0.2">
      <c r="A215" s="112" t="s">
        <v>2784</v>
      </c>
      <c r="B215" s="113" t="s">
        <v>1964</v>
      </c>
      <c r="C215" s="113" t="s">
        <v>2805</v>
      </c>
      <c r="D215" s="205">
        <v>45838</v>
      </c>
    </row>
    <row r="216" spans="1:4" x14ac:dyDescent="0.2">
      <c r="A216" s="112" t="s">
        <v>2784</v>
      </c>
      <c r="B216" s="113" t="s">
        <v>2058</v>
      </c>
      <c r="C216" s="113" t="s">
        <v>2805</v>
      </c>
      <c r="D216" s="205">
        <v>45838</v>
      </c>
    </row>
    <row r="217" spans="1:4" x14ac:dyDescent="0.2">
      <c r="A217" s="112" t="s">
        <v>2784</v>
      </c>
      <c r="B217" s="113" t="s">
        <v>1941</v>
      </c>
      <c r="C217" s="113" t="s">
        <v>2805</v>
      </c>
      <c r="D217" s="205">
        <v>45838</v>
      </c>
    </row>
    <row r="218" spans="1:4" x14ac:dyDescent="0.2">
      <c r="A218" s="112" t="s">
        <v>2784</v>
      </c>
      <c r="B218" s="113" t="s">
        <v>365</v>
      </c>
      <c r="C218" s="113" t="s">
        <v>2806</v>
      </c>
      <c r="D218" s="205">
        <v>45838</v>
      </c>
    </row>
    <row r="219" spans="1:4" x14ac:dyDescent="0.2">
      <c r="A219" s="112" t="s">
        <v>2784</v>
      </c>
      <c r="B219" s="113" t="s">
        <v>808</v>
      </c>
      <c r="C219" s="113" t="s">
        <v>2806</v>
      </c>
      <c r="D219" s="205">
        <v>45838</v>
      </c>
    </row>
    <row r="220" spans="1:4" x14ac:dyDescent="0.2">
      <c r="A220" s="112" t="s">
        <v>2784</v>
      </c>
      <c r="B220" s="113" t="s">
        <v>280</v>
      </c>
      <c r="C220" s="113" t="s">
        <v>2806</v>
      </c>
      <c r="D220" s="205">
        <v>45838</v>
      </c>
    </row>
    <row r="221" spans="1:4" x14ac:dyDescent="0.2">
      <c r="A221" s="112" t="s">
        <v>2784</v>
      </c>
      <c r="B221" s="113" t="s">
        <v>305</v>
      </c>
      <c r="C221" s="113" t="s">
        <v>2806</v>
      </c>
      <c r="D221" s="205">
        <v>45838</v>
      </c>
    </row>
    <row r="222" spans="1:4" x14ac:dyDescent="0.2">
      <c r="A222" s="112" t="s">
        <v>2784</v>
      </c>
      <c r="B222" s="113" t="s">
        <v>324</v>
      </c>
      <c r="C222" s="113" t="s">
        <v>2806</v>
      </c>
      <c r="D222" s="205">
        <v>45838</v>
      </c>
    </row>
    <row r="223" spans="1:4" x14ac:dyDescent="0.2">
      <c r="A223" s="112" t="s">
        <v>2784</v>
      </c>
      <c r="B223" s="113" t="s">
        <v>343</v>
      </c>
      <c r="C223" s="113" t="s">
        <v>2806</v>
      </c>
      <c r="D223" s="205">
        <v>45838</v>
      </c>
    </row>
    <row r="224" spans="1:4" x14ac:dyDescent="0.2">
      <c r="A224" s="112" t="s">
        <v>2784</v>
      </c>
      <c r="B224" s="113" t="s">
        <v>739</v>
      </c>
      <c r="C224" s="113" t="s">
        <v>2806</v>
      </c>
      <c r="D224" s="205">
        <v>45838</v>
      </c>
    </row>
    <row r="225" spans="1:4" x14ac:dyDescent="0.2">
      <c r="A225" s="112" t="s">
        <v>2784</v>
      </c>
      <c r="B225" s="113" t="s">
        <v>748</v>
      </c>
      <c r="C225" s="113" t="s">
        <v>2806</v>
      </c>
      <c r="D225" s="205">
        <v>45838</v>
      </c>
    </row>
    <row r="226" spans="1:4" x14ac:dyDescent="0.2">
      <c r="A226" s="112" t="s">
        <v>2784</v>
      </c>
      <c r="B226" s="113" t="s">
        <v>759</v>
      </c>
      <c r="C226" s="113" t="s">
        <v>2806</v>
      </c>
      <c r="D226" s="205">
        <v>45838</v>
      </c>
    </row>
    <row r="227" spans="1:4" x14ac:dyDescent="0.2">
      <c r="A227" s="112" t="s">
        <v>2784</v>
      </c>
      <c r="B227" s="113" t="s">
        <v>778</v>
      </c>
      <c r="C227" s="113" t="s">
        <v>2806</v>
      </c>
      <c r="D227" s="205">
        <v>45838</v>
      </c>
    </row>
    <row r="228" spans="1:4" x14ac:dyDescent="0.2">
      <c r="A228" s="112" t="s">
        <v>2784</v>
      </c>
      <c r="B228" s="113" t="s">
        <v>1408</v>
      </c>
      <c r="C228" s="113" t="s">
        <v>2806</v>
      </c>
      <c r="D228" s="205">
        <v>45838</v>
      </c>
    </row>
    <row r="229" spans="1:4" x14ac:dyDescent="0.2">
      <c r="A229" s="112" t="s">
        <v>2784</v>
      </c>
      <c r="B229" s="113" t="s">
        <v>944</v>
      </c>
      <c r="C229" s="113" t="s">
        <v>2806</v>
      </c>
      <c r="D229" s="205">
        <v>45838</v>
      </c>
    </row>
    <row r="230" spans="1:4" x14ac:dyDescent="0.2">
      <c r="A230" s="112" t="s">
        <v>2784</v>
      </c>
      <c r="B230" s="113" t="s">
        <v>904</v>
      </c>
      <c r="C230" s="113" t="s">
        <v>2807</v>
      </c>
      <c r="D230" s="205">
        <v>45838</v>
      </c>
    </row>
    <row r="231" spans="1:4" x14ac:dyDescent="0.2">
      <c r="A231" s="112" t="s">
        <v>2784</v>
      </c>
      <c r="B231" s="113" t="s">
        <v>932</v>
      </c>
      <c r="C231" s="113" t="s">
        <v>2807</v>
      </c>
      <c r="D231" s="205">
        <v>45838</v>
      </c>
    </row>
    <row r="232" spans="1:4" x14ac:dyDescent="0.2">
      <c r="A232" s="112" t="s">
        <v>2784</v>
      </c>
      <c r="B232" s="113" t="s">
        <v>1018</v>
      </c>
      <c r="C232" s="113" t="s">
        <v>2807</v>
      </c>
      <c r="D232" s="205">
        <v>45838</v>
      </c>
    </row>
    <row r="233" spans="1:4" x14ac:dyDescent="0.2">
      <c r="A233" s="112" t="s">
        <v>2784</v>
      </c>
      <c r="B233" s="113" t="s">
        <v>1102</v>
      </c>
      <c r="C233" s="113" t="s">
        <v>2807</v>
      </c>
      <c r="D233" s="205">
        <v>45838</v>
      </c>
    </row>
    <row r="234" spans="1:4" x14ac:dyDescent="0.2">
      <c r="A234" s="112" t="s">
        <v>2784</v>
      </c>
      <c r="B234" s="113" t="s">
        <v>1115</v>
      </c>
      <c r="C234" s="113" t="s">
        <v>2807</v>
      </c>
      <c r="D234" s="205">
        <v>45838</v>
      </c>
    </row>
    <row r="235" spans="1:4" x14ac:dyDescent="0.2">
      <c r="A235" s="112" t="s">
        <v>2784</v>
      </c>
      <c r="B235" s="113" t="s">
        <v>1126</v>
      </c>
      <c r="C235" s="113" t="s">
        <v>2807</v>
      </c>
      <c r="D235" s="205">
        <v>45838</v>
      </c>
    </row>
    <row r="236" spans="1:4" x14ac:dyDescent="0.2">
      <c r="A236" s="112" t="s">
        <v>2784</v>
      </c>
      <c r="B236" s="113" t="s">
        <v>1137</v>
      </c>
      <c r="C236" s="113" t="s">
        <v>2807</v>
      </c>
      <c r="D236" s="205">
        <v>45838</v>
      </c>
    </row>
    <row r="237" spans="1:4" x14ac:dyDescent="0.2">
      <c r="A237" s="112" t="s">
        <v>2784</v>
      </c>
      <c r="B237" s="113" t="s">
        <v>1348</v>
      </c>
      <c r="C237" s="113" t="s">
        <v>2807</v>
      </c>
      <c r="D237" s="205">
        <v>45838</v>
      </c>
    </row>
    <row r="238" spans="1:4" x14ac:dyDescent="0.2">
      <c r="A238" s="112" t="s">
        <v>2784</v>
      </c>
      <c r="B238" s="113" t="s">
        <v>1360</v>
      </c>
      <c r="C238" s="113" t="s">
        <v>2807</v>
      </c>
      <c r="D238" s="205">
        <v>45838</v>
      </c>
    </row>
    <row r="239" spans="1:4" x14ac:dyDescent="0.2">
      <c r="A239" s="112" t="s">
        <v>2784</v>
      </c>
      <c r="B239" s="113" t="s">
        <v>1372</v>
      </c>
      <c r="C239" s="113" t="s">
        <v>2807</v>
      </c>
      <c r="D239" s="205">
        <v>45838</v>
      </c>
    </row>
    <row r="240" spans="1:4" x14ac:dyDescent="0.2">
      <c r="A240" s="112" t="s">
        <v>2784</v>
      </c>
      <c r="B240" s="113" t="s">
        <v>1384</v>
      </c>
      <c r="C240" s="113" t="s">
        <v>2807</v>
      </c>
      <c r="D240" s="205">
        <v>45838</v>
      </c>
    </row>
    <row r="241" spans="1:4" x14ac:dyDescent="0.2">
      <c r="A241" s="112" t="s">
        <v>2784</v>
      </c>
      <c r="B241" s="113" t="s">
        <v>1396</v>
      </c>
      <c r="C241" s="113" t="s">
        <v>2807</v>
      </c>
      <c r="D241" s="205">
        <v>45838</v>
      </c>
    </row>
    <row r="242" spans="1:4" x14ac:dyDescent="0.2">
      <c r="A242" s="112" t="s">
        <v>2784</v>
      </c>
      <c r="B242" s="113" t="s">
        <v>1421</v>
      </c>
      <c r="C242" s="113" t="s">
        <v>2807</v>
      </c>
      <c r="D242" s="205">
        <v>45838</v>
      </c>
    </row>
    <row r="243" spans="1:4" x14ac:dyDescent="0.2">
      <c r="A243" s="112" t="s">
        <v>2784</v>
      </c>
      <c r="B243" s="113" t="s">
        <v>1444</v>
      </c>
      <c r="C243" s="113" t="s">
        <v>2807</v>
      </c>
      <c r="D243" s="205">
        <v>45838</v>
      </c>
    </row>
    <row r="244" spans="1:4" x14ac:dyDescent="0.2">
      <c r="A244" s="112" t="s">
        <v>2784</v>
      </c>
      <c r="B244" s="113" t="s">
        <v>837</v>
      </c>
      <c r="C244" s="113" t="s">
        <v>2807</v>
      </c>
      <c r="D244" s="205">
        <v>45838</v>
      </c>
    </row>
    <row r="245" spans="1:4" x14ac:dyDescent="0.2">
      <c r="A245" s="112" t="s">
        <v>2784</v>
      </c>
      <c r="B245" s="113" t="s">
        <v>868</v>
      </c>
      <c r="C245" s="113" t="s">
        <v>2807</v>
      </c>
      <c r="D245" s="205">
        <v>45838</v>
      </c>
    </row>
    <row r="246" spans="1:4" x14ac:dyDescent="0.2">
      <c r="A246" s="112" t="s">
        <v>2784</v>
      </c>
      <c r="B246" s="113" t="s">
        <v>881</v>
      </c>
      <c r="C246" s="113" t="s">
        <v>2807</v>
      </c>
      <c r="D246" s="205">
        <v>45838</v>
      </c>
    </row>
    <row r="247" spans="1:4" x14ac:dyDescent="0.2">
      <c r="A247" s="112" t="s">
        <v>2784</v>
      </c>
      <c r="B247" s="113" t="s">
        <v>918</v>
      </c>
      <c r="C247" s="113" t="s">
        <v>2807</v>
      </c>
      <c r="D247" s="205">
        <v>45838</v>
      </c>
    </row>
    <row r="248" spans="1:4" x14ac:dyDescent="0.2">
      <c r="A248" s="112" t="s">
        <v>2784</v>
      </c>
      <c r="B248" s="113" t="s">
        <v>968</v>
      </c>
      <c r="C248" s="113" t="s">
        <v>2807</v>
      </c>
      <c r="D248" s="205">
        <v>45838</v>
      </c>
    </row>
    <row r="249" spans="1:4" x14ac:dyDescent="0.2">
      <c r="A249" s="112" t="s">
        <v>2784</v>
      </c>
      <c r="B249" s="113" t="s">
        <v>1046</v>
      </c>
      <c r="C249" s="113" t="s">
        <v>2807</v>
      </c>
      <c r="D249" s="205">
        <v>45838</v>
      </c>
    </row>
    <row r="250" spans="1:4" x14ac:dyDescent="0.2">
      <c r="A250" s="112" t="s">
        <v>2784</v>
      </c>
      <c r="B250" s="113" t="s">
        <v>1058</v>
      </c>
      <c r="C250" s="113" t="s">
        <v>2807</v>
      </c>
      <c r="D250" s="205">
        <v>45838</v>
      </c>
    </row>
    <row r="251" spans="1:4" x14ac:dyDescent="0.2">
      <c r="A251" s="112" t="s">
        <v>2784</v>
      </c>
      <c r="B251" s="113" t="s">
        <v>1072</v>
      </c>
      <c r="C251" s="113" t="s">
        <v>2807</v>
      </c>
      <c r="D251" s="205">
        <v>45838</v>
      </c>
    </row>
    <row r="252" spans="1:4" x14ac:dyDescent="0.2">
      <c r="A252" s="112" t="s">
        <v>2784</v>
      </c>
      <c r="B252" s="113" t="s">
        <v>1083</v>
      </c>
      <c r="C252" s="113" t="s">
        <v>2807</v>
      </c>
      <c r="D252" s="205">
        <v>45838</v>
      </c>
    </row>
    <row r="253" spans="1:4" x14ac:dyDescent="0.2">
      <c r="A253" s="112" t="s">
        <v>2784</v>
      </c>
      <c r="B253" s="113" t="s">
        <v>1092</v>
      </c>
      <c r="C253" s="113" t="s">
        <v>2807</v>
      </c>
      <c r="D253" s="205">
        <v>45838</v>
      </c>
    </row>
    <row r="254" spans="1:4" x14ac:dyDescent="0.2">
      <c r="A254" s="112" t="s">
        <v>2784</v>
      </c>
      <c r="B254" s="113" t="s">
        <v>1166</v>
      </c>
      <c r="C254" s="113" t="s">
        <v>2807</v>
      </c>
      <c r="D254" s="205">
        <v>45838</v>
      </c>
    </row>
    <row r="255" spans="1:4" x14ac:dyDescent="0.2">
      <c r="A255" s="112" t="s">
        <v>2784</v>
      </c>
      <c r="B255" s="113" t="s">
        <v>1178</v>
      </c>
      <c r="C255" s="113" t="s">
        <v>2807</v>
      </c>
      <c r="D255" s="205">
        <v>45838</v>
      </c>
    </row>
    <row r="256" spans="1:4" x14ac:dyDescent="0.2">
      <c r="A256" s="112" t="s">
        <v>2784</v>
      </c>
      <c r="B256" s="113" t="s">
        <v>1217</v>
      </c>
      <c r="C256" s="113" t="s">
        <v>2807</v>
      </c>
      <c r="D256" s="205">
        <v>45838</v>
      </c>
    </row>
    <row r="257" spans="1:4" x14ac:dyDescent="0.2">
      <c r="A257" s="112" t="s">
        <v>2784</v>
      </c>
      <c r="B257" s="113" t="s">
        <v>1242</v>
      </c>
      <c r="C257" s="113" t="s">
        <v>2807</v>
      </c>
      <c r="D257" s="205">
        <v>45838</v>
      </c>
    </row>
    <row r="258" spans="1:4" x14ac:dyDescent="0.2">
      <c r="A258" s="112" t="s">
        <v>2784</v>
      </c>
      <c r="B258" s="113" t="s">
        <v>1253</v>
      </c>
      <c r="C258" s="113" t="s">
        <v>2807</v>
      </c>
      <c r="D258" s="205">
        <v>45838</v>
      </c>
    </row>
    <row r="259" spans="1:4" x14ac:dyDescent="0.2">
      <c r="A259" s="112" t="s">
        <v>2784</v>
      </c>
      <c r="B259" s="113" t="s">
        <v>1277</v>
      </c>
      <c r="C259" s="113" t="s">
        <v>2807</v>
      </c>
      <c r="D259" s="205">
        <v>45838</v>
      </c>
    </row>
    <row r="260" spans="1:4" x14ac:dyDescent="0.2">
      <c r="A260" s="112" t="s">
        <v>2784</v>
      </c>
      <c r="B260" s="113" t="s">
        <v>1301</v>
      </c>
      <c r="C260" s="113" t="s">
        <v>2807</v>
      </c>
      <c r="D260" s="205">
        <v>45838</v>
      </c>
    </row>
    <row r="261" spans="1:4" x14ac:dyDescent="0.2">
      <c r="A261" s="112" t="s">
        <v>2784</v>
      </c>
      <c r="B261" s="113" t="s">
        <v>1313</v>
      </c>
      <c r="C261" s="113" t="s">
        <v>2807</v>
      </c>
      <c r="D261" s="205">
        <v>45838</v>
      </c>
    </row>
    <row r="262" spans="1:4" x14ac:dyDescent="0.2">
      <c r="A262" s="112" t="s">
        <v>2784</v>
      </c>
      <c r="B262" s="113" t="s">
        <v>1336</v>
      </c>
      <c r="C262" s="113" t="s">
        <v>2807</v>
      </c>
      <c r="D262" s="205">
        <v>45838</v>
      </c>
    </row>
    <row r="263" spans="1:4" x14ac:dyDescent="0.2">
      <c r="A263" s="112" t="s">
        <v>2784</v>
      </c>
      <c r="B263" s="113" t="s">
        <v>373</v>
      </c>
      <c r="C263" s="113" t="s">
        <v>2807</v>
      </c>
      <c r="D263" s="205">
        <v>45838</v>
      </c>
    </row>
    <row r="264" spans="1:4" x14ac:dyDescent="0.2">
      <c r="A264" s="112" t="s">
        <v>2784</v>
      </c>
      <c r="B264" s="113" t="s">
        <v>818</v>
      </c>
      <c r="C264" s="113" t="s">
        <v>2807</v>
      </c>
      <c r="D264" s="205">
        <v>45838</v>
      </c>
    </row>
    <row r="265" spans="1:4" x14ac:dyDescent="0.2">
      <c r="A265" s="112" t="s">
        <v>2784</v>
      </c>
      <c r="B265" s="113" t="s">
        <v>829</v>
      </c>
      <c r="C265" s="113" t="s">
        <v>2807</v>
      </c>
      <c r="D265" s="205">
        <v>45838</v>
      </c>
    </row>
    <row r="266" spans="1:4" x14ac:dyDescent="0.2">
      <c r="A266" s="112" t="s">
        <v>2784</v>
      </c>
      <c r="B266" s="113" t="s">
        <v>294</v>
      </c>
      <c r="C266" s="113" t="s">
        <v>2807</v>
      </c>
      <c r="D266" s="205">
        <v>45838</v>
      </c>
    </row>
    <row r="267" spans="1:4" x14ac:dyDescent="0.2">
      <c r="A267" s="112" t="s">
        <v>2784</v>
      </c>
      <c r="B267" s="113" t="s">
        <v>313</v>
      </c>
      <c r="C267" s="113" t="s">
        <v>2807</v>
      </c>
      <c r="D267" s="205">
        <v>45838</v>
      </c>
    </row>
    <row r="268" spans="1:4" x14ac:dyDescent="0.2">
      <c r="A268" s="112" t="s">
        <v>2784</v>
      </c>
      <c r="B268" s="113" t="s">
        <v>332</v>
      </c>
      <c r="C268" s="113" t="s">
        <v>2807</v>
      </c>
      <c r="D268" s="205">
        <v>45838</v>
      </c>
    </row>
    <row r="269" spans="1:4" x14ac:dyDescent="0.2">
      <c r="A269" s="112" t="s">
        <v>2784</v>
      </c>
      <c r="B269" s="113" t="s">
        <v>354</v>
      </c>
      <c r="C269" s="113" t="s">
        <v>2807</v>
      </c>
      <c r="D269" s="205">
        <v>45838</v>
      </c>
    </row>
    <row r="270" spans="1:4" x14ac:dyDescent="0.2">
      <c r="A270" s="112" t="s">
        <v>2784</v>
      </c>
      <c r="B270" s="113" t="s">
        <v>512</v>
      </c>
      <c r="C270" s="113" t="s">
        <v>2807</v>
      </c>
      <c r="D270" s="205">
        <v>45838</v>
      </c>
    </row>
    <row r="271" spans="1:4" x14ac:dyDescent="0.2">
      <c r="A271" s="112" t="s">
        <v>2784</v>
      </c>
      <c r="B271" s="113" t="s">
        <v>642</v>
      </c>
      <c r="C271" s="113" t="s">
        <v>2807</v>
      </c>
      <c r="D271" s="205">
        <v>45838</v>
      </c>
    </row>
    <row r="272" spans="1:4" x14ac:dyDescent="0.2">
      <c r="A272" s="112" t="s">
        <v>2784</v>
      </c>
      <c r="B272" s="113" t="s">
        <v>767</v>
      </c>
      <c r="C272" s="113" t="s">
        <v>2807</v>
      </c>
      <c r="D272" s="205">
        <v>45838</v>
      </c>
    </row>
    <row r="273" spans="1:4" x14ac:dyDescent="0.2">
      <c r="A273" s="112" t="s">
        <v>2784</v>
      </c>
      <c r="B273" s="113" t="s">
        <v>786</v>
      </c>
      <c r="C273" s="113" t="s">
        <v>2807</v>
      </c>
      <c r="D273" s="205">
        <v>45838</v>
      </c>
    </row>
    <row r="274" spans="1:4" x14ac:dyDescent="0.2">
      <c r="A274" s="112" t="s">
        <v>2784</v>
      </c>
      <c r="B274" s="113" t="s">
        <v>797</v>
      </c>
      <c r="C274" s="113" t="s">
        <v>2807</v>
      </c>
      <c r="D274" s="205">
        <v>45838</v>
      </c>
    </row>
    <row r="275" spans="1:4" x14ac:dyDescent="0.2">
      <c r="A275" s="112" t="s">
        <v>2784</v>
      </c>
      <c r="B275" s="113" t="s">
        <v>850</v>
      </c>
      <c r="C275" s="113" t="s">
        <v>2807</v>
      </c>
      <c r="D275" s="205">
        <v>45838</v>
      </c>
    </row>
    <row r="276" spans="1:4" x14ac:dyDescent="0.2">
      <c r="A276" s="112" t="s">
        <v>2784</v>
      </c>
      <c r="B276" s="113" t="s">
        <v>861</v>
      </c>
      <c r="C276" s="113" t="s">
        <v>2807</v>
      </c>
      <c r="D276" s="205">
        <v>45838</v>
      </c>
    </row>
    <row r="277" spans="1:4" x14ac:dyDescent="0.2">
      <c r="A277" s="112" t="s">
        <v>2784</v>
      </c>
      <c r="B277" s="113" t="s">
        <v>892</v>
      </c>
      <c r="C277" s="113" t="s">
        <v>2807</v>
      </c>
      <c r="D277" s="205">
        <v>45838</v>
      </c>
    </row>
    <row r="278" spans="1:4" x14ac:dyDescent="0.2">
      <c r="A278" s="112" t="s">
        <v>2784</v>
      </c>
      <c r="B278" s="113" t="s">
        <v>956</v>
      </c>
      <c r="C278" s="113" t="s">
        <v>2807</v>
      </c>
      <c r="D278" s="205">
        <v>45838</v>
      </c>
    </row>
    <row r="279" spans="1:4" x14ac:dyDescent="0.2">
      <c r="A279" s="112" t="s">
        <v>2784</v>
      </c>
      <c r="B279" s="113" t="s">
        <v>983</v>
      </c>
      <c r="C279" s="113" t="s">
        <v>2807</v>
      </c>
      <c r="D279" s="205">
        <v>45838</v>
      </c>
    </row>
    <row r="280" spans="1:4" x14ac:dyDescent="0.2">
      <c r="A280" s="112" t="s">
        <v>2784</v>
      </c>
      <c r="B280" s="113" t="s">
        <v>996</v>
      </c>
      <c r="C280" s="113" t="s">
        <v>2807</v>
      </c>
      <c r="D280" s="205">
        <v>45838</v>
      </c>
    </row>
    <row r="281" spans="1:4" x14ac:dyDescent="0.2">
      <c r="A281" s="112" t="s">
        <v>2784</v>
      </c>
      <c r="B281" s="113" t="s">
        <v>1007</v>
      </c>
      <c r="C281" s="113" t="s">
        <v>2807</v>
      </c>
      <c r="D281" s="205">
        <v>45838</v>
      </c>
    </row>
    <row r="282" spans="1:4" x14ac:dyDescent="0.2">
      <c r="A282" s="112" t="s">
        <v>2784</v>
      </c>
      <c r="B282" s="113" t="s">
        <v>1033</v>
      </c>
      <c r="C282" s="113" t="s">
        <v>2807</v>
      </c>
      <c r="D282" s="205">
        <v>45838</v>
      </c>
    </row>
    <row r="283" spans="1:4" x14ac:dyDescent="0.2">
      <c r="A283" s="112" t="s">
        <v>2784</v>
      </c>
      <c r="B283" s="113" t="s">
        <v>1149</v>
      </c>
      <c r="C283" s="113" t="s">
        <v>2807</v>
      </c>
      <c r="D283" s="205">
        <v>45838</v>
      </c>
    </row>
    <row r="284" spans="1:4" x14ac:dyDescent="0.2">
      <c r="A284" s="112" t="s">
        <v>2784</v>
      </c>
      <c r="B284" s="113" t="s">
        <v>1154</v>
      </c>
      <c r="C284" s="113" t="s">
        <v>2807</v>
      </c>
      <c r="D284" s="205">
        <v>45838</v>
      </c>
    </row>
    <row r="285" spans="1:4" x14ac:dyDescent="0.2">
      <c r="A285" s="112" t="s">
        <v>2784</v>
      </c>
      <c r="B285" s="113" t="s">
        <v>1190</v>
      </c>
      <c r="C285" s="113" t="s">
        <v>2807</v>
      </c>
      <c r="D285" s="205">
        <v>45838</v>
      </c>
    </row>
    <row r="286" spans="1:4" x14ac:dyDescent="0.2">
      <c r="A286" s="112" t="s">
        <v>2784</v>
      </c>
      <c r="B286" s="113" t="s">
        <v>1201</v>
      </c>
      <c r="C286" s="113" t="s">
        <v>2807</v>
      </c>
      <c r="D286" s="205">
        <v>45838</v>
      </c>
    </row>
    <row r="287" spans="1:4" x14ac:dyDescent="0.2">
      <c r="A287" s="112" t="s">
        <v>2784</v>
      </c>
      <c r="B287" s="113" t="s">
        <v>1208</v>
      </c>
      <c r="C287" s="113" t="s">
        <v>2807</v>
      </c>
      <c r="D287" s="205">
        <v>45838</v>
      </c>
    </row>
    <row r="288" spans="1:4" x14ac:dyDescent="0.2">
      <c r="A288" s="112" t="s">
        <v>2784</v>
      </c>
      <c r="B288" s="113" t="s">
        <v>1230</v>
      </c>
      <c r="C288" s="113" t="s">
        <v>2807</v>
      </c>
      <c r="D288" s="205">
        <v>45838</v>
      </c>
    </row>
    <row r="289" spans="1:4" x14ac:dyDescent="0.2">
      <c r="A289" s="112" t="s">
        <v>2784</v>
      </c>
      <c r="B289" s="113" t="s">
        <v>1265</v>
      </c>
      <c r="C289" s="113" t="s">
        <v>2807</v>
      </c>
      <c r="D289" s="205">
        <v>45838</v>
      </c>
    </row>
    <row r="290" spans="1:4" x14ac:dyDescent="0.2">
      <c r="A290" s="112" t="s">
        <v>2784</v>
      </c>
      <c r="B290" s="113" t="s">
        <v>365</v>
      </c>
      <c r="C290" s="113" t="s">
        <v>2807</v>
      </c>
      <c r="D290" s="205">
        <v>45838</v>
      </c>
    </row>
    <row r="291" spans="1:4" x14ac:dyDescent="0.2">
      <c r="A291" s="112" t="s">
        <v>2784</v>
      </c>
      <c r="B291" s="113" t="s">
        <v>808</v>
      </c>
      <c r="C291" s="113" t="s">
        <v>2807</v>
      </c>
      <c r="D291" s="205">
        <v>45838</v>
      </c>
    </row>
    <row r="292" spans="1:4" x14ac:dyDescent="0.2">
      <c r="A292" s="112" t="s">
        <v>2784</v>
      </c>
      <c r="B292" s="113" t="s">
        <v>280</v>
      </c>
      <c r="C292" s="113" t="s">
        <v>2807</v>
      </c>
      <c r="D292" s="205">
        <v>45838</v>
      </c>
    </row>
    <row r="293" spans="1:4" x14ac:dyDescent="0.2">
      <c r="A293" s="112" t="s">
        <v>2784</v>
      </c>
      <c r="B293" s="113" t="s">
        <v>305</v>
      </c>
      <c r="C293" s="113" t="s">
        <v>2807</v>
      </c>
      <c r="D293" s="205">
        <v>45838</v>
      </c>
    </row>
    <row r="294" spans="1:4" x14ac:dyDescent="0.2">
      <c r="A294" s="112" t="s">
        <v>2784</v>
      </c>
      <c r="B294" s="113" t="s">
        <v>324</v>
      </c>
      <c r="C294" s="113" t="s">
        <v>2807</v>
      </c>
      <c r="D294" s="205">
        <v>45838</v>
      </c>
    </row>
    <row r="295" spans="1:4" x14ac:dyDescent="0.2">
      <c r="A295" s="112" t="s">
        <v>2784</v>
      </c>
      <c r="B295" s="113" t="s">
        <v>343</v>
      </c>
      <c r="C295" s="113" t="s">
        <v>2807</v>
      </c>
      <c r="D295" s="205">
        <v>45838</v>
      </c>
    </row>
    <row r="296" spans="1:4" x14ac:dyDescent="0.2">
      <c r="A296" s="112" t="s">
        <v>2784</v>
      </c>
      <c r="B296" s="113" t="s">
        <v>739</v>
      </c>
      <c r="C296" s="113" t="s">
        <v>2807</v>
      </c>
      <c r="D296" s="205">
        <v>45838</v>
      </c>
    </row>
    <row r="297" spans="1:4" x14ac:dyDescent="0.2">
      <c r="A297" s="112" t="s">
        <v>2784</v>
      </c>
      <c r="B297" s="113" t="s">
        <v>748</v>
      </c>
      <c r="C297" s="113" t="s">
        <v>2807</v>
      </c>
      <c r="D297" s="205">
        <v>45838</v>
      </c>
    </row>
    <row r="298" spans="1:4" x14ac:dyDescent="0.2">
      <c r="A298" s="112" t="s">
        <v>2784</v>
      </c>
      <c r="B298" s="113" t="s">
        <v>759</v>
      </c>
      <c r="C298" s="113" t="s">
        <v>2807</v>
      </c>
      <c r="D298" s="205">
        <v>45838</v>
      </c>
    </row>
    <row r="299" spans="1:4" x14ac:dyDescent="0.2">
      <c r="A299" s="112" t="s">
        <v>2784</v>
      </c>
      <c r="B299" s="113" t="s">
        <v>778</v>
      </c>
      <c r="C299" s="113" t="s">
        <v>2807</v>
      </c>
      <c r="D299" s="205">
        <v>45838</v>
      </c>
    </row>
    <row r="300" spans="1:4" x14ac:dyDescent="0.2">
      <c r="A300" s="112" t="s">
        <v>2784</v>
      </c>
      <c r="B300" s="113" t="s">
        <v>1408</v>
      </c>
      <c r="C300" s="113" t="s">
        <v>2807</v>
      </c>
      <c r="D300" s="205">
        <v>45838</v>
      </c>
    </row>
    <row r="301" spans="1:4" x14ac:dyDescent="0.2">
      <c r="A301" s="112" t="s">
        <v>2784</v>
      </c>
      <c r="B301" s="113" t="s">
        <v>944</v>
      </c>
      <c r="C301" s="113" t="s">
        <v>2807</v>
      </c>
      <c r="D301" s="205">
        <v>45838</v>
      </c>
    </row>
    <row r="302" spans="1:4" x14ac:dyDescent="0.2">
      <c r="A302" s="112" t="s">
        <v>2784</v>
      </c>
      <c r="B302" s="113" t="s">
        <v>1149</v>
      </c>
      <c r="C302" s="113" t="s">
        <v>2808</v>
      </c>
      <c r="D302" s="205">
        <v>45838</v>
      </c>
    </row>
    <row r="303" spans="1:4" x14ac:dyDescent="0.2">
      <c r="A303" s="112" t="s">
        <v>2784</v>
      </c>
      <c r="B303" s="113" t="s">
        <v>1201</v>
      </c>
      <c r="C303" s="113" t="s">
        <v>2808</v>
      </c>
      <c r="D303" s="205">
        <v>45838</v>
      </c>
    </row>
    <row r="304" spans="1:4" x14ac:dyDescent="0.2">
      <c r="A304" s="112" t="s">
        <v>2784</v>
      </c>
      <c r="B304" s="113" t="s">
        <v>1736</v>
      </c>
      <c r="C304" s="113" t="s">
        <v>2808</v>
      </c>
      <c r="D304" s="205">
        <v>45838</v>
      </c>
    </row>
    <row r="305" spans="1:4" x14ac:dyDescent="0.2">
      <c r="A305" s="112" t="s">
        <v>2784</v>
      </c>
      <c r="B305" s="113" t="s">
        <v>904</v>
      </c>
      <c r="C305" s="113" t="s">
        <v>2809</v>
      </c>
      <c r="D305" s="205">
        <v>45838</v>
      </c>
    </row>
    <row r="306" spans="1:4" x14ac:dyDescent="0.2">
      <c r="A306" s="112" t="s">
        <v>2784</v>
      </c>
      <c r="B306" s="113" t="s">
        <v>932</v>
      </c>
      <c r="C306" s="113" t="s">
        <v>2809</v>
      </c>
      <c r="D306" s="205">
        <v>45838</v>
      </c>
    </row>
    <row r="307" spans="1:4" x14ac:dyDescent="0.2">
      <c r="A307" s="112" t="s">
        <v>2784</v>
      </c>
      <c r="B307" s="113" t="s">
        <v>1018</v>
      </c>
      <c r="C307" s="113" t="s">
        <v>2809</v>
      </c>
      <c r="D307" s="205">
        <v>45838</v>
      </c>
    </row>
    <row r="308" spans="1:4" x14ac:dyDescent="0.2">
      <c r="A308" s="112" t="s">
        <v>2784</v>
      </c>
      <c r="B308" s="113" t="s">
        <v>1102</v>
      </c>
      <c r="C308" s="113" t="s">
        <v>2809</v>
      </c>
      <c r="D308" s="205">
        <v>45838</v>
      </c>
    </row>
    <row r="309" spans="1:4" x14ac:dyDescent="0.2">
      <c r="A309" s="112" t="s">
        <v>2784</v>
      </c>
      <c r="B309" s="113" t="s">
        <v>1115</v>
      </c>
      <c r="C309" s="113" t="s">
        <v>2809</v>
      </c>
      <c r="D309" s="205">
        <v>45838</v>
      </c>
    </row>
    <row r="310" spans="1:4" x14ac:dyDescent="0.2">
      <c r="A310" s="112" t="s">
        <v>2784</v>
      </c>
      <c r="B310" s="113" t="s">
        <v>1126</v>
      </c>
      <c r="C310" s="113" t="s">
        <v>2809</v>
      </c>
      <c r="D310" s="205">
        <v>45838</v>
      </c>
    </row>
    <row r="311" spans="1:4" x14ac:dyDescent="0.2">
      <c r="A311" s="112" t="s">
        <v>2784</v>
      </c>
      <c r="B311" s="113" t="s">
        <v>1360</v>
      </c>
      <c r="C311" s="113" t="s">
        <v>2809</v>
      </c>
      <c r="D311" s="205">
        <v>45838</v>
      </c>
    </row>
    <row r="312" spans="1:4" x14ac:dyDescent="0.2">
      <c r="A312" s="112" t="s">
        <v>2784</v>
      </c>
      <c r="B312" s="113" t="s">
        <v>1372</v>
      </c>
      <c r="C312" s="113" t="s">
        <v>2809</v>
      </c>
      <c r="D312" s="205">
        <v>45838</v>
      </c>
    </row>
    <row r="313" spans="1:4" x14ac:dyDescent="0.2">
      <c r="A313" s="112" t="s">
        <v>2784</v>
      </c>
      <c r="B313" s="113" t="s">
        <v>1384</v>
      </c>
      <c r="C313" s="113" t="s">
        <v>2809</v>
      </c>
      <c r="D313" s="205">
        <v>45838</v>
      </c>
    </row>
    <row r="314" spans="1:4" x14ac:dyDescent="0.2">
      <c r="A314" s="112" t="s">
        <v>2784</v>
      </c>
      <c r="B314" s="113" t="s">
        <v>1396</v>
      </c>
      <c r="C314" s="113" t="s">
        <v>2809</v>
      </c>
      <c r="D314" s="205">
        <v>45838</v>
      </c>
    </row>
    <row r="315" spans="1:4" x14ac:dyDescent="0.2">
      <c r="A315" s="112" t="s">
        <v>2784</v>
      </c>
      <c r="B315" s="113" t="s">
        <v>1421</v>
      </c>
      <c r="C315" s="113" t="s">
        <v>2809</v>
      </c>
      <c r="D315" s="205">
        <v>45838</v>
      </c>
    </row>
    <row r="316" spans="1:4" x14ac:dyDescent="0.2">
      <c r="A316" s="112" t="s">
        <v>2784</v>
      </c>
      <c r="B316" s="113" t="s">
        <v>837</v>
      </c>
      <c r="C316" s="113" t="s">
        <v>2809</v>
      </c>
      <c r="D316" s="205">
        <v>45838</v>
      </c>
    </row>
    <row r="317" spans="1:4" x14ac:dyDescent="0.2">
      <c r="A317" s="112" t="s">
        <v>2784</v>
      </c>
      <c r="B317" s="113" t="s">
        <v>868</v>
      </c>
      <c r="C317" s="113" t="s">
        <v>2809</v>
      </c>
      <c r="D317" s="205">
        <v>45838</v>
      </c>
    </row>
    <row r="318" spans="1:4" x14ac:dyDescent="0.2">
      <c r="A318" s="112" t="s">
        <v>2784</v>
      </c>
      <c r="B318" s="113" t="s">
        <v>881</v>
      </c>
      <c r="C318" s="113" t="s">
        <v>2809</v>
      </c>
      <c r="D318" s="205">
        <v>45838</v>
      </c>
    </row>
    <row r="319" spans="1:4" x14ac:dyDescent="0.2">
      <c r="A319" s="112" t="s">
        <v>2784</v>
      </c>
      <c r="B319" s="113" t="s">
        <v>918</v>
      </c>
      <c r="C319" s="113" t="s">
        <v>2809</v>
      </c>
      <c r="D319" s="205">
        <v>45838</v>
      </c>
    </row>
    <row r="320" spans="1:4" x14ac:dyDescent="0.2">
      <c r="A320" s="112" t="s">
        <v>2784</v>
      </c>
      <c r="B320" s="113" t="s">
        <v>968</v>
      </c>
      <c r="C320" s="113" t="s">
        <v>2809</v>
      </c>
      <c r="D320" s="205">
        <v>45838</v>
      </c>
    </row>
    <row r="321" spans="1:4" x14ac:dyDescent="0.2">
      <c r="A321" s="112" t="s">
        <v>2784</v>
      </c>
      <c r="B321" s="113" t="s">
        <v>1046</v>
      </c>
      <c r="C321" s="113" t="s">
        <v>2809</v>
      </c>
      <c r="D321" s="205">
        <v>45838</v>
      </c>
    </row>
    <row r="322" spans="1:4" x14ac:dyDescent="0.2">
      <c r="A322" s="112" t="s">
        <v>2784</v>
      </c>
      <c r="B322" s="113" t="s">
        <v>1058</v>
      </c>
      <c r="C322" s="113" t="s">
        <v>2809</v>
      </c>
      <c r="D322" s="205">
        <v>45838</v>
      </c>
    </row>
    <row r="323" spans="1:4" x14ac:dyDescent="0.2">
      <c r="A323" s="112" t="s">
        <v>2784</v>
      </c>
      <c r="B323" s="113" t="s">
        <v>1072</v>
      </c>
      <c r="C323" s="113" t="s">
        <v>2809</v>
      </c>
      <c r="D323" s="205">
        <v>45838</v>
      </c>
    </row>
    <row r="324" spans="1:4" x14ac:dyDescent="0.2">
      <c r="A324" s="112" t="s">
        <v>2784</v>
      </c>
      <c r="B324" s="113" t="s">
        <v>1083</v>
      </c>
      <c r="C324" s="113" t="s">
        <v>2809</v>
      </c>
      <c r="D324" s="205">
        <v>45838</v>
      </c>
    </row>
    <row r="325" spans="1:4" x14ac:dyDescent="0.2">
      <c r="A325" s="112" t="s">
        <v>2784</v>
      </c>
      <c r="B325" s="113" t="s">
        <v>1092</v>
      </c>
      <c r="C325" s="113" t="s">
        <v>2809</v>
      </c>
      <c r="D325" s="205">
        <v>45838</v>
      </c>
    </row>
    <row r="326" spans="1:4" x14ac:dyDescent="0.2">
      <c r="A326" s="112" t="s">
        <v>2784</v>
      </c>
      <c r="B326" s="113" t="s">
        <v>850</v>
      </c>
      <c r="C326" s="113" t="s">
        <v>2809</v>
      </c>
      <c r="D326" s="205">
        <v>45838</v>
      </c>
    </row>
    <row r="327" spans="1:4" x14ac:dyDescent="0.2">
      <c r="A327" s="112" t="s">
        <v>2784</v>
      </c>
      <c r="B327" s="113" t="s">
        <v>861</v>
      </c>
      <c r="C327" s="113" t="s">
        <v>2809</v>
      </c>
      <c r="D327" s="205">
        <v>45838</v>
      </c>
    </row>
    <row r="328" spans="1:4" x14ac:dyDescent="0.2">
      <c r="A328" s="112" t="s">
        <v>2784</v>
      </c>
      <c r="B328" s="113" t="s">
        <v>892</v>
      </c>
      <c r="C328" s="113" t="s">
        <v>2809</v>
      </c>
      <c r="D328" s="205">
        <v>45838</v>
      </c>
    </row>
    <row r="329" spans="1:4" x14ac:dyDescent="0.2">
      <c r="A329" s="112" t="s">
        <v>2784</v>
      </c>
      <c r="B329" s="113" t="s">
        <v>956</v>
      </c>
      <c r="C329" s="113" t="s">
        <v>2809</v>
      </c>
      <c r="D329" s="205">
        <v>45838</v>
      </c>
    </row>
    <row r="330" spans="1:4" x14ac:dyDescent="0.2">
      <c r="A330" s="112" t="s">
        <v>2784</v>
      </c>
      <c r="B330" s="113" t="s">
        <v>983</v>
      </c>
      <c r="C330" s="113" t="s">
        <v>2809</v>
      </c>
      <c r="D330" s="205">
        <v>45838</v>
      </c>
    </row>
    <row r="331" spans="1:4" x14ac:dyDescent="0.2">
      <c r="A331" s="112" t="s">
        <v>2784</v>
      </c>
      <c r="B331" s="113" t="s">
        <v>996</v>
      </c>
      <c r="C331" s="113" t="s">
        <v>2809</v>
      </c>
      <c r="D331" s="205">
        <v>45838</v>
      </c>
    </row>
    <row r="332" spans="1:4" x14ac:dyDescent="0.2">
      <c r="A332" s="112" t="s">
        <v>2784</v>
      </c>
      <c r="B332" s="113" t="s">
        <v>1007</v>
      </c>
      <c r="C332" s="113" t="s">
        <v>2809</v>
      </c>
      <c r="D332" s="205">
        <v>45838</v>
      </c>
    </row>
    <row r="333" spans="1:4" x14ac:dyDescent="0.2">
      <c r="A333" s="112" t="s">
        <v>2784</v>
      </c>
      <c r="B333" s="113" t="s">
        <v>1033</v>
      </c>
      <c r="C333" s="113" t="s">
        <v>2809</v>
      </c>
      <c r="D333" s="205">
        <v>45838</v>
      </c>
    </row>
    <row r="334" spans="1:4" x14ac:dyDescent="0.2">
      <c r="A334" s="112" t="s">
        <v>2784</v>
      </c>
      <c r="B334" s="113" t="s">
        <v>1408</v>
      </c>
      <c r="C334" s="113" t="s">
        <v>2809</v>
      </c>
      <c r="D334" s="205">
        <v>45838</v>
      </c>
    </row>
    <row r="335" spans="1:4" x14ac:dyDescent="0.2">
      <c r="A335" s="112" t="s">
        <v>2784</v>
      </c>
      <c r="B335" s="113" t="s">
        <v>944</v>
      </c>
      <c r="C335" s="113" t="s">
        <v>2809</v>
      </c>
      <c r="D335" s="205">
        <v>45838</v>
      </c>
    </row>
    <row r="336" spans="1:4" x14ac:dyDescent="0.2">
      <c r="A336" s="112" t="s">
        <v>2784</v>
      </c>
      <c r="B336" s="113" t="s">
        <v>1736</v>
      </c>
      <c r="C336" s="113" t="s">
        <v>2809</v>
      </c>
      <c r="D336" s="205">
        <v>45838</v>
      </c>
    </row>
    <row r="337" spans="1:4" x14ac:dyDescent="0.2">
      <c r="A337" s="112" t="s">
        <v>2784</v>
      </c>
      <c r="B337" s="113" t="s">
        <v>2464</v>
      </c>
      <c r="C337" s="113" t="s">
        <v>2809</v>
      </c>
      <c r="D337" s="205">
        <v>45838</v>
      </c>
    </row>
    <row r="338" spans="1:4" x14ac:dyDescent="0.2">
      <c r="A338" s="112" t="s">
        <v>2784</v>
      </c>
      <c r="B338" s="113" t="s">
        <v>2271</v>
      </c>
      <c r="C338" s="113" t="s">
        <v>2809</v>
      </c>
      <c r="D338" s="205">
        <v>45838</v>
      </c>
    </row>
    <row r="339" spans="1:4" x14ac:dyDescent="0.2">
      <c r="A339" s="112" t="s">
        <v>2784</v>
      </c>
      <c r="B339" s="113" t="s">
        <v>2215</v>
      </c>
      <c r="C339" s="113" t="s">
        <v>2809</v>
      </c>
      <c r="D339" s="205">
        <v>45838</v>
      </c>
    </row>
    <row r="340" spans="1:4" x14ac:dyDescent="0.2">
      <c r="A340" s="112" t="s">
        <v>2784</v>
      </c>
      <c r="B340" s="113" t="s">
        <v>2080</v>
      </c>
      <c r="C340" s="113" t="s">
        <v>2809</v>
      </c>
      <c r="D340" s="205">
        <v>45838</v>
      </c>
    </row>
    <row r="341" spans="1:4" x14ac:dyDescent="0.2">
      <c r="A341" s="112" t="s">
        <v>2784</v>
      </c>
      <c r="B341" s="113" t="s">
        <v>2204</v>
      </c>
      <c r="C341" s="113" t="s">
        <v>2809</v>
      </c>
      <c r="D341" s="205">
        <v>45838</v>
      </c>
    </row>
    <row r="342" spans="1:4" x14ac:dyDescent="0.2">
      <c r="A342" s="112" t="s">
        <v>2784</v>
      </c>
      <c r="B342" s="113" t="s">
        <v>1905</v>
      </c>
      <c r="C342" s="113" t="s">
        <v>2809</v>
      </c>
      <c r="D342" s="205">
        <v>45838</v>
      </c>
    </row>
    <row r="343" spans="1:4" x14ac:dyDescent="0.2">
      <c r="A343" s="112" t="s">
        <v>2784</v>
      </c>
      <c r="B343" s="113" t="s">
        <v>2497</v>
      </c>
      <c r="C343" s="113" t="s">
        <v>2809</v>
      </c>
      <c r="D343" s="205">
        <v>45838</v>
      </c>
    </row>
    <row r="344" spans="1:4" x14ac:dyDescent="0.2">
      <c r="A344" s="112" t="s">
        <v>2784</v>
      </c>
      <c r="B344" s="113" t="s">
        <v>1847</v>
      </c>
      <c r="C344" s="113" t="s">
        <v>2809</v>
      </c>
      <c r="D344" s="205">
        <v>45838</v>
      </c>
    </row>
    <row r="345" spans="1:4" x14ac:dyDescent="0.2">
      <c r="A345" s="112" t="s">
        <v>2784</v>
      </c>
      <c r="B345" s="113" t="s">
        <v>2170</v>
      </c>
      <c r="C345" s="113" t="s">
        <v>2809</v>
      </c>
      <c r="D345" s="205">
        <v>45838</v>
      </c>
    </row>
    <row r="346" spans="1:4" x14ac:dyDescent="0.2">
      <c r="A346" s="112" t="s">
        <v>2784</v>
      </c>
      <c r="B346" s="113" t="s">
        <v>2352</v>
      </c>
      <c r="C346" s="113" t="s">
        <v>2809</v>
      </c>
      <c r="D346" s="205">
        <v>45838</v>
      </c>
    </row>
    <row r="347" spans="1:4" x14ac:dyDescent="0.2">
      <c r="A347" s="112" t="s">
        <v>2784</v>
      </c>
      <c r="B347" s="113" t="s">
        <v>2237</v>
      </c>
      <c r="C347" s="113" t="s">
        <v>2809</v>
      </c>
      <c r="D347" s="205">
        <v>45838</v>
      </c>
    </row>
    <row r="348" spans="1:4" x14ac:dyDescent="0.2">
      <c r="A348" s="112" t="s">
        <v>2784</v>
      </c>
      <c r="B348" s="113" t="s">
        <v>2259</v>
      </c>
      <c r="C348" s="113" t="s">
        <v>2809</v>
      </c>
      <c r="D348" s="205">
        <v>45838</v>
      </c>
    </row>
    <row r="349" spans="1:4" x14ac:dyDescent="0.2">
      <c r="A349" s="112" t="s">
        <v>2784</v>
      </c>
      <c r="B349" s="113" t="s">
        <v>2486</v>
      </c>
      <c r="C349" s="113" t="s">
        <v>2809</v>
      </c>
      <c r="D349" s="205">
        <v>45838</v>
      </c>
    </row>
    <row r="350" spans="1:4" x14ac:dyDescent="0.2">
      <c r="A350" s="112" t="s">
        <v>2784</v>
      </c>
      <c r="B350" s="113" t="s">
        <v>2581</v>
      </c>
      <c r="C350" s="113" t="s">
        <v>2809</v>
      </c>
      <c r="D350" s="205">
        <v>45838</v>
      </c>
    </row>
    <row r="351" spans="1:4" x14ac:dyDescent="0.2">
      <c r="A351" s="112" t="s">
        <v>2784</v>
      </c>
      <c r="B351" s="113" t="s">
        <v>1872</v>
      </c>
      <c r="C351" s="113" t="s">
        <v>2809</v>
      </c>
      <c r="D351" s="205">
        <v>45838</v>
      </c>
    </row>
    <row r="352" spans="1:4" x14ac:dyDescent="0.2">
      <c r="A352" s="112" t="s">
        <v>2784</v>
      </c>
      <c r="B352" s="113" t="s">
        <v>1723</v>
      </c>
      <c r="C352" s="113" t="s">
        <v>2809</v>
      </c>
      <c r="D352" s="205">
        <v>45838</v>
      </c>
    </row>
    <row r="353" spans="1:4" x14ac:dyDescent="0.2">
      <c r="A353" s="112" t="s">
        <v>2784</v>
      </c>
      <c r="B353" s="113" t="s">
        <v>1918</v>
      </c>
      <c r="C353" s="113" t="s">
        <v>2809</v>
      </c>
      <c r="D353" s="205">
        <v>45838</v>
      </c>
    </row>
    <row r="354" spans="1:4" x14ac:dyDescent="0.2">
      <c r="A354" s="112" t="s">
        <v>2784</v>
      </c>
      <c r="B354" s="113" t="s">
        <v>2248</v>
      </c>
      <c r="C354" s="113" t="s">
        <v>2809</v>
      </c>
      <c r="D354" s="205">
        <v>45838</v>
      </c>
    </row>
    <row r="355" spans="1:4" x14ac:dyDescent="0.2">
      <c r="A355" s="112" t="s">
        <v>2784</v>
      </c>
      <c r="B355" s="113" t="s">
        <v>2143</v>
      </c>
      <c r="C355" s="113" t="s">
        <v>2809</v>
      </c>
      <c r="D355" s="205">
        <v>45838</v>
      </c>
    </row>
    <row r="356" spans="1:4" x14ac:dyDescent="0.2">
      <c r="A356" s="112" t="s">
        <v>2784</v>
      </c>
      <c r="B356" s="113" t="s">
        <v>1781</v>
      </c>
      <c r="C356" s="113" t="s">
        <v>2809</v>
      </c>
      <c r="D356" s="205">
        <v>45838</v>
      </c>
    </row>
    <row r="357" spans="1:4" x14ac:dyDescent="0.2">
      <c r="A357" s="112" t="s">
        <v>2784</v>
      </c>
      <c r="B357" s="113" t="s">
        <v>2182</v>
      </c>
      <c r="C357" s="113" t="s">
        <v>2809</v>
      </c>
      <c r="D357" s="205">
        <v>45838</v>
      </c>
    </row>
    <row r="358" spans="1:4" x14ac:dyDescent="0.2">
      <c r="A358" s="112" t="s">
        <v>2784</v>
      </c>
      <c r="B358" s="113" t="s">
        <v>2305</v>
      </c>
      <c r="C358" s="113" t="s">
        <v>2809</v>
      </c>
      <c r="D358" s="205">
        <v>45838</v>
      </c>
    </row>
    <row r="359" spans="1:4" x14ac:dyDescent="0.2">
      <c r="A359" s="112" t="s">
        <v>2784</v>
      </c>
      <c r="B359" s="113" t="s">
        <v>2294</v>
      </c>
      <c r="C359" s="113" t="s">
        <v>2809</v>
      </c>
      <c r="D359" s="205">
        <v>45838</v>
      </c>
    </row>
    <row r="360" spans="1:4" x14ac:dyDescent="0.2">
      <c r="A360" s="112" t="s">
        <v>2784</v>
      </c>
      <c r="B360" s="113" t="s">
        <v>2330</v>
      </c>
      <c r="C360" s="113" t="s">
        <v>2809</v>
      </c>
      <c r="D360" s="205">
        <v>45838</v>
      </c>
    </row>
    <row r="361" spans="1:4" x14ac:dyDescent="0.2">
      <c r="A361" s="112" t="s">
        <v>2784</v>
      </c>
      <c r="B361" s="113" t="s">
        <v>2341</v>
      </c>
      <c r="C361" s="113" t="s">
        <v>2809</v>
      </c>
      <c r="D361" s="205">
        <v>45838</v>
      </c>
    </row>
    <row r="362" spans="1:4" x14ac:dyDescent="0.2">
      <c r="A362" s="112" t="s">
        <v>2784</v>
      </c>
      <c r="B362" s="113" t="s">
        <v>2557</v>
      </c>
      <c r="C362" s="113" t="s">
        <v>2809</v>
      </c>
      <c r="D362" s="205">
        <v>45838</v>
      </c>
    </row>
    <row r="363" spans="1:4" x14ac:dyDescent="0.2">
      <c r="A363" s="112" t="s">
        <v>2784</v>
      </c>
      <c r="B363" s="113" t="s">
        <v>2317</v>
      </c>
      <c r="C363" s="113" t="s">
        <v>2809</v>
      </c>
      <c r="D363" s="205">
        <v>45838</v>
      </c>
    </row>
    <row r="364" spans="1:4" x14ac:dyDescent="0.2">
      <c r="A364" s="112" t="s">
        <v>2784</v>
      </c>
      <c r="B364" s="113" t="s">
        <v>2283</v>
      </c>
      <c r="C364" s="113" t="s">
        <v>2809</v>
      </c>
      <c r="D364" s="205">
        <v>45838</v>
      </c>
    </row>
    <row r="365" spans="1:4" x14ac:dyDescent="0.2">
      <c r="A365" s="112" t="s">
        <v>2784</v>
      </c>
      <c r="B365" s="113" t="s">
        <v>2364</v>
      </c>
      <c r="C365" s="113" t="s">
        <v>2809</v>
      </c>
      <c r="D365" s="205">
        <v>45838</v>
      </c>
    </row>
    <row r="366" spans="1:4" x14ac:dyDescent="0.2">
      <c r="A366" s="112" t="s">
        <v>2784</v>
      </c>
      <c r="B366" s="113" t="s">
        <v>2375</v>
      </c>
      <c r="C366" s="113" t="s">
        <v>2809</v>
      </c>
      <c r="D366" s="205">
        <v>45838</v>
      </c>
    </row>
    <row r="367" spans="1:4" x14ac:dyDescent="0.2">
      <c r="A367" s="112" t="s">
        <v>2784</v>
      </c>
      <c r="B367" s="113" t="s">
        <v>1860</v>
      </c>
      <c r="C367" s="113" t="s">
        <v>2809</v>
      </c>
      <c r="D367" s="205">
        <v>45838</v>
      </c>
    </row>
    <row r="368" spans="1:4" x14ac:dyDescent="0.2">
      <c r="A368" s="112" t="s">
        <v>2784</v>
      </c>
      <c r="B368" s="113" t="s">
        <v>808</v>
      </c>
      <c r="C368" s="113" t="s">
        <v>2810</v>
      </c>
      <c r="D368" s="205">
        <v>45838</v>
      </c>
    </row>
    <row r="369" spans="1:4" x14ac:dyDescent="0.2">
      <c r="A369" s="112" t="s">
        <v>2784</v>
      </c>
      <c r="B369" s="113" t="s">
        <v>739</v>
      </c>
      <c r="C369" s="113" t="s">
        <v>2810</v>
      </c>
      <c r="D369" s="205">
        <v>45838</v>
      </c>
    </row>
    <row r="370" spans="1:4" x14ac:dyDescent="0.2">
      <c r="A370" s="112" t="s">
        <v>2784</v>
      </c>
      <c r="B370" s="113" t="s">
        <v>748</v>
      </c>
      <c r="C370" s="113" t="s">
        <v>2810</v>
      </c>
      <c r="D370" s="205">
        <v>45838</v>
      </c>
    </row>
    <row r="371" spans="1:4" x14ac:dyDescent="0.2">
      <c r="A371" s="112" t="s">
        <v>2784</v>
      </c>
      <c r="B371" s="113" t="s">
        <v>904</v>
      </c>
      <c r="C371" s="113" t="s">
        <v>2810</v>
      </c>
      <c r="D371" s="205">
        <v>45838</v>
      </c>
    </row>
    <row r="372" spans="1:4" x14ac:dyDescent="0.2">
      <c r="A372" s="112" t="s">
        <v>2784</v>
      </c>
      <c r="B372" s="113" t="s">
        <v>1360</v>
      </c>
      <c r="C372" s="113" t="s">
        <v>2810</v>
      </c>
      <c r="D372" s="205">
        <v>45838</v>
      </c>
    </row>
    <row r="373" spans="1:4" x14ac:dyDescent="0.2">
      <c r="A373" s="112" t="s">
        <v>2784</v>
      </c>
      <c r="B373" s="113" t="s">
        <v>1372</v>
      </c>
      <c r="C373" s="113" t="s">
        <v>2810</v>
      </c>
      <c r="D373" s="205">
        <v>45838</v>
      </c>
    </row>
    <row r="374" spans="1:4" x14ac:dyDescent="0.2">
      <c r="A374" s="112" t="s">
        <v>2784</v>
      </c>
      <c r="B374" s="113" t="s">
        <v>1384</v>
      </c>
      <c r="C374" s="113" t="s">
        <v>2810</v>
      </c>
      <c r="D374" s="205">
        <v>45838</v>
      </c>
    </row>
    <row r="375" spans="1:4" x14ac:dyDescent="0.2">
      <c r="A375" s="112" t="s">
        <v>2784</v>
      </c>
      <c r="B375" s="113" t="s">
        <v>1396</v>
      </c>
      <c r="C375" s="113" t="s">
        <v>2810</v>
      </c>
      <c r="D375" s="205">
        <v>45838</v>
      </c>
    </row>
    <row r="376" spans="1:4" x14ac:dyDescent="0.2">
      <c r="A376" s="112" t="s">
        <v>2784</v>
      </c>
      <c r="B376" s="113" t="s">
        <v>1421</v>
      </c>
      <c r="C376" s="113" t="s">
        <v>2810</v>
      </c>
      <c r="D376" s="205">
        <v>45838</v>
      </c>
    </row>
    <row r="377" spans="1:4" x14ac:dyDescent="0.2">
      <c r="A377" s="112" t="s">
        <v>2784</v>
      </c>
      <c r="B377" s="113" t="s">
        <v>1408</v>
      </c>
      <c r="C377" s="113" t="s">
        <v>2810</v>
      </c>
      <c r="D377" s="205">
        <v>45838</v>
      </c>
    </row>
    <row r="378" spans="1:4" x14ac:dyDescent="0.2">
      <c r="A378" s="112" t="s">
        <v>2784</v>
      </c>
      <c r="B378" s="113" t="s">
        <v>944</v>
      </c>
      <c r="C378" s="113" t="s">
        <v>2810</v>
      </c>
      <c r="D378" s="205">
        <v>45838</v>
      </c>
    </row>
    <row r="379" spans="1:4" x14ac:dyDescent="0.2">
      <c r="A379" s="112" t="s">
        <v>2784</v>
      </c>
      <c r="B379" s="113" t="s">
        <v>2170</v>
      </c>
      <c r="C379" s="113" t="s">
        <v>2810</v>
      </c>
      <c r="D379" s="205">
        <v>45838</v>
      </c>
    </row>
    <row r="380" spans="1:4" x14ac:dyDescent="0.2">
      <c r="A380" s="112" t="s">
        <v>2784</v>
      </c>
      <c r="B380" s="113" t="s">
        <v>2581</v>
      </c>
      <c r="C380" s="113" t="s">
        <v>2810</v>
      </c>
      <c r="D380" s="205">
        <v>45838</v>
      </c>
    </row>
    <row r="381" spans="1:4" x14ac:dyDescent="0.2">
      <c r="A381" s="112" t="s">
        <v>2784</v>
      </c>
      <c r="B381" s="113" t="s">
        <v>1137</v>
      </c>
      <c r="C381" s="113" t="s">
        <v>2811</v>
      </c>
      <c r="D381" s="205">
        <v>45838</v>
      </c>
    </row>
    <row r="382" spans="1:4" x14ac:dyDescent="0.2">
      <c r="A382" s="112" t="s">
        <v>2784</v>
      </c>
      <c r="B382" s="113" t="s">
        <v>1348</v>
      </c>
      <c r="C382" s="113" t="s">
        <v>2811</v>
      </c>
      <c r="D382" s="205">
        <v>45838</v>
      </c>
    </row>
    <row r="383" spans="1:4" x14ac:dyDescent="0.2">
      <c r="A383" s="112" t="s">
        <v>2784</v>
      </c>
      <c r="B383" s="113" t="s">
        <v>1444</v>
      </c>
      <c r="C383" s="113" t="s">
        <v>2811</v>
      </c>
      <c r="D383" s="205">
        <v>45838</v>
      </c>
    </row>
    <row r="384" spans="1:4" x14ac:dyDescent="0.2">
      <c r="A384" s="112" t="s">
        <v>2784</v>
      </c>
      <c r="B384" s="113" t="s">
        <v>1166</v>
      </c>
      <c r="C384" s="113" t="s">
        <v>2811</v>
      </c>
      <c r="D384" s="205">
        <v>45838</v>
      </c>
    </row>
    <row r="385" spans="1:4" x14ac:dyDescent="0.2">
      <c r="A385" s="112" t="s">
        <v>2784</v>
      </c>
      <c r="B385" s="113" t="s">
        <v>1178</v>
      </c>
      <c r="C385" s="113" t="s">
        <v>2811</v>
      </c>
      <c r="D385" s="205">
        <v>45838</v>
      </c>
    </row>
    <row r="386" spans="1:4" x14ac:dyDescent="0.2">
      <c r="A386" s="112" t="s">
        <v>2784</v>
      </c>
      <c r="B386" s="113" t="s">
        <v>1217</v>
      </c>
      <c r="C386" s="113" t="s">
        <v>2811</v>
      </c>
      <c r="D386" s="205">
        <v>45838</v>
      </c>
    </row>
    <row r="387" spans="1:4" x14ac:dyDescent="0.2">
      <c r="A387" s="112" t="s">
        <v>2784</v>
      </c>
      <c r="B387" s="113" t="s">
        <v>1242</v>
      </c>
      <c r="C387" s="113" t="s">
        <v>2811</v>
      </c>
      <c r="D387" s="205">
        <v>45838</v>
      </c>
    </row>
    <row r="388" spans="1:4" x14ac:dyDescent="0.2">
      <c r="A388" s="112" t="s">
        <v>2784</v>
      </c>
      <c r="B388" s="113" t="s">
        <v>1253</v>
      </c>
      <c r="C388" s="113" t="s">
        <v>2811</v>
      </c>
      <c r="D388" s="205">
        <v>45838</v>
      </c>
    </row>
    <row r="389" spans="1:4" x14ac:dyDescent="0.2">
      <c r="A389" s="112" t="s">
        <v>2784</v>
      </c>
      <c r="B389" s="113" t="s">
        <v>1277</v>
      </c>
      <c r="C389" s="113" t="s">
        <v>2811</v>
      </c>
      <c r="D389" s="205">
        <v>45838</v>
      </c>
    </row>
    <row r="390" spans="1:4" x14ac:dyDescent="0.2">
      <c r="A390" s="112" t="s">
        <v>2784</v>
      </c>
      <c r="B390" s="113" t="s">
        <v>1301</v>
      </c>
      <c r="C390" s="113" t="s">
        <v>2811</v>
      </c>
      <c r="D390" s="205">
        <v>45838</v>
      </c>
    </row>
    <row r="391" spans="1:4" x14ac:dyDescent="0.2">
      <c r="A391" s="112" t="s">
        <v>2784</v>
      </c>
      <c r="B391" s="113" t="s">
        <v>1313</v>
      </c>
      <c r="C391" s="113" t="s">
        <v>2811</v>
      </c>
      <c r="D391" s="205">
        <v>45838</v>
      </c>
    </row>
    <row r="392" spans="1:4" x14ac:dyDescent="0.2">
      <c r="A392" s="112" t="s">
        <v>2784</v>
      </c>
      <c r="B392" s="113" t="s">
        <v>1336</v>
      </c>
      <c r="C392" s="113" t="s">
        <v>2811</v>
      </c>
      <c r="D392" s="205">
        <v>45838</v>
      </c>
    </row>
    <row r="393" spans="1:4" x14ac:dyDescent="0.2">
      <c r="A393" s="112" t="s">
        <v>2784</v>
      </c>
      <c r="B393" s="113" t="s">
        <v>373</v>
      </c>
      <c r="C393" s="113" t="s">
        <v>2811</v>
      </c>
      <c r="D393" s="205">
        <v>45838</v>
      </c>
    </row>
    <row r="394" spans="1:4" x14ac:dyDescent="0.2">
      <c r="A394" s="112" t="s">
        <v>2784</v>
      </c>
      <c r="B394" s="113" t="s">
        <v>818</v>
      </c>
      <c r="C394" s="113" t="s">
        <v>2811</v>
      </c>
      <c r="D394" s="205">
        <v>45838</v>
      </c>
    </row>
    <row r="395" spans="1:4" x14ac:dyDescent="0.2">
      <c r="A395" s="112" t="s">
        <v>2784</v>
      </c>
      <c r="B395" s="113" t="s">
        <v>829</v>
      </c>
      <c r="C395" s="113" t="s">
        <v>2811</v>
      </c>
      <c r="D395" s="205">
        <v>45838</v>
      </c>
    </row>
    <row r="396" spans="1:4" x14ac:dyDescent="0.2">
      <c r="A396" s="112" t="s">
        <v>2784</v>
      </c>
      <c r="B396" s="113" t="s">
        <v>294</v>
      </c>
      <c r="C396" s="113" t="s">
        <v>2811</v>
      </c>
      <c r="D396" s="205">
        <v>45838</v>
      </c>
    </row>
    <row r="397" spans="1:4" x14ac:dyDescent="0.2">
      <c r="A397" s="112" t="s">
        <v>2784</v>
      </c>
      <c r="B397" s="113" t="s">
        <v>313</v>
      </c>
      <c r="C397" s="113" t="s">
        <v>2811</v>
      </c>
      <c r="D397" s="205">
        <v>45838</v>
      </c>
    </row>
    <row r="398" spans="1:4" x14ac:dyDescent="0.2">
      <c r="A398" s="112" t="s">
        <v>2784</v>
      </c>
      <c r="B398" s="113" t="s">
        <v>332</v>
      </c>
      <c r="C398" s="113" t="s">
        <v>2811</v>
      </c>
      <c r="D398" s="205">
        <v>45838</v>
      </c>
    </row>
    <row r="399" spans="1:4" x14ac:dyDescent="0.2">
      <c r="A399" s="112" t="s">
        <v>2784</v>
      </c>
      <c r="B399" s="113" t="s">
        <v>354</v>
      </c>
      <c r="C399" s="113" t="s">
        <v>2811</v>
      </c>
      <c r="D399" s="205">
        <v>45838</v>
      </c>
    </row>
    <row r="400" spans="1:4" x14ac:dyDescent="0.2">
      <c r="A400" s="112" t="s">
        <v>2784</v>
      </c>
      <c r="B400" s="113" t="s">
        <v>512</v>
      </c>
      <c r="C400" s="113" t="s">
        <v>2811</v>
      </c>
      <c r="D400" s="205">
        <v>45838</v>
      </c>
    </row>
    <row r="401" spans="1:4" x14ac:dyDescent="0.2">
      <c r="A401" s="112" t="s">
        <v>2784</v>
      </c>
      <c r="B401" s="113" t="s">
        <v>642</v>
      </c>
      <c r="C401" s="113" t="s">
        <v>2811</v>
      </c>
      <c r="D401" s="205">
        <v>45838</v>
      </c>
    </row>
    <row r="402" spans="1:4" x14ac:dyDescent="0.2">
      <c r="A402" s="112" t="s">
        <v>2784</v>
      </c>
      <c r="B402" s="113" t="s">
        <v>767</v>
      </c>
      <c r="C402" s="113" t="s">
        <v>2811</v>
      </c>
      <c r="D402" s="205">
        <v>45838</v>
      </c>
    </row>
    <row r="403" spans="1:4" x14ac:dyDescent="0.2">
      <c r="A403" s="112" t="s">
        <v>2784</v>
      </c>
      <c r="B403" s="113" t="s">
        <v>786</v>
      </c>
      <c r="C403" s="113" t="s">
        <v>2811</v>
      </c>
      <c r="D403" s="205">
        <v>45838</v>
      </c>
    </row>
    <row r="404" spans="1:4" x14ac:dyDescent="0.2">
      <c r="A404" s="112" t="s">
        <v>2784</v>
      </c>
      <c r="B404" s="113" t="s">
        <v>797</v>
      </c>
      <c r="C404" s="113" t="s">
        <v>2811</v>
      </c>
      <c r="D404" s="205">
        <v>45838</v>
      </c>
    </row>
    <row r="405" spans="1:4" x14ac:dyDescent="0.2">
      <c r="A405" s="112" t="s">
        <v>2784</v>
      </c>
      <c r="B405" s="113" t="s">
        <v>1154</v>
      </c>
      <c r="C405" s="113" t="s">
        <v>2811</v>
      </c>
      <c r="D405" s="205">
        <v>45838</v>
      </c>
    </row>
    <row r="406" spans="1:4" x14ac:dyDescent="0.2">
      <c r="A406" s="112" t="s">
        <v>2784</v>
      </c>
      <c r="B406" s="113" t="s">
        <v>1190</v>
      </c>
      <c r="C406" s="113" t="s">
        <v>2811</v>
      </c>
      <c r="D406" s="205">
        <v>45838</v>
      </c>
    </row>
    <row r="407" spans="1:4" x14ac:dyDescent="0.2">
      <c r="A407" s="112" t="s">
        <v>2784</v>
      </c>
      <c r="B407" s="113" t="s">
        <v>1208</v>
      </c>
      <c r="C407" s="113" t="s">
        <v>2811</v>
      </c>
      <c r="D407" s="205">
        <v>45838</v>
      </c>
    </row>
    <row r="408" spans="1:4" x14ac:dyDescent="0.2">
      <c r="A408" s="112" t="s">
        <v>2784</v>
      </c>
      <c r="B408" s="113" t="s">
        <v>1230</v>
      </c>
      <c r="C408" s="113" t="s">
        <v>2811</v>
      </c>
      <c r="D408" s="205">
        <v>45838</v>
      </c>
    </row>
    <row r="409" spans="1:4" x14ac:dyDescent="0.2">
      <c r="A409" s="112" t="s">
        <v>2784</v>
      </c>
      <c r="B409" s="113" t="s">
        <v>1265</v>
      </c>
      <c r="C409" s="113" t="s">
        <v>2811</v>
      </c>
      <c r="D409" s="205">
        <v>45838</v>
      </c>
    </row>
    <row r="410" spans="1:4" x14ac:dyDescent="0.2">
      <c r="A410" s="112" t="s">
        <v>2784</v>
      </c>
      <c r="B410" s="113" t="s">
        <v>365</v>
      </c>
      <c r="C410" s="113" t="s">
        <v>2811</v>
      </c>
      <c r="D410" s="205">
        <v>45838</v>
      </c>
    </row>
    <row r="411" spans="1:4" x14ac:dyDescent="0.2">
      <c r="A411" s="112" t="s">
        <v>2784</v>
      </c>
      <c r="B411" s="113" t="s">
        <v>808</v>
      </c>
      <c r="C411" s="113" t="s">
        <v>2811</v>
      </c>
      <c r="D411" s="205">
        <v>45838</v>
      </c>
    </row>
    <row r="412" spans="1:4" x14ac:dyDescent="0.2">
      <c r="A412" s="112" t="s">
        <v>2784</v>
      </c>
      <c r="B412" s="113" t="s">
        <v>280</v>
      </c>
      <c r="C412" s="113" t="s">
        <v>2811</v>
      </c>
      <c r="D412" s="205">
        <v>45838</v>
      </c>
    </row>
    <row r="413" spans="1:4" x14ac:dyDescent="0.2">
      <c r="A413" s="112" t="s">
        <v>2784</v>
      </c>
      <c r="B413" s="113" t="s">
        <v>305</v>
      </c>
      <c r="C413" s="113" t="s">
        <v>2811</v>
      </c>
      <c r="D413" s="205">
        <v>45838</v>
      </c>
    </row>
    <row r="414" spans="1:4" x14ac:dyDescent="0.2">
      <c r="A414" s="112" t="s">
        <v>2784</v>
      </c>
      <c r="B414" s="113" t="s">
        <v>324</v>
      </c>
      <c r="C414" s="113" t="s">
        <v>2811</v>
      </c>
      <c r="D414" s="205">
        <v>45838</v>
      </c>
    </row>
    <row r="415" spans="1:4" x14ac:dyDescent="0.2">
      <c r="A415" s="112" t="s">
        <v>2784</v>
      </c>
      <c r="B415" s="113" t="s">
        <v>343</v>
      </c>
      <c r="C415" s="113" t="s">
        <v>2811</v>
      </c>
      <c r="D415" s="205">
        <v>45838</v>
      </c>
    </row>
    <row r="416" spans="1:4" x14ac:dyDescent="0.2">
      <c r="A416" s="112" t="s">
        <v>2784</v>
      </c>
      <c r="B416" s="113" t="s">
        <v>739</v>
      </c>
      <c r="C416" s="113" t="s">
        <v>2811</v>
      </c>
      <c r="D416" s="205">
        <v>45838</v>
      </c>
    </row>
    <row r="417" spans="1:4" x14ac:dyDescent="0.2">
      <c r="A417" s="112" t="s">
        <v>2784</v>
      </c>
      <c r="B417" s="113" t="s">
        <v>748</v>
      </c>
      <c r="C417" s="113" t="s">
        <v>2811</v>
      </c>
      <c r="D417" s="205">
        <v>45838</v>
      </c>
    </row>
    <row r="418" spans="1:4" x14ac:dyDescent="0.2">
      <c r="A418" s="112" t="s">
        <v>2784</v>
      </c>
      <c r="B418" s="113" t="s">
        <v>759</v>
      </c>
      <c r="C418" s="113" t="s">
        <v>2811</v>
      </c>
      <c r="D418" s="205">
        <v>45838</v>
      </c>
    </row>
    <row r="419" spans="1:4" x14ac:dyDescent="0.2">
      <c r="A419" s="112" t="s">
        <v>2784</v>
      </c>
      <c r="B419" s="113" t="s">
        <v>778</v>
      </c>
      <c r="C419" s="113" t="s">
        <v>2811</v>
      </c>
      <c r="D419" s="205">
        <v>45838</v>
      </c>
    </row>
    <row r="420" spans="1:4" x14ac:dyDescent="0.2">
      <c r="A420" s="112" t="s">
        <v>2784</v>
      </c>
      <c r="B420" s="113" t="s">
        <v>904</v>
      </c>
      <c r="C420" s="113" t="s">
        <v>2811</v>
      </c>
      <c r="D420" s="205">
        <v>45838</v>
      </c>
    </row>
    <row r="421" spans="1:4" x14ac:dyDescent="0.2">
      <c r="A421" s="112" t="s">
        <v>2784</v>
      </c>
      <c r="B421" s="113" t="s">
        <v>932</v>
      </c>
      <c r="C421" s="113" t="s">
        <v>2811</v>
      </c>
      <c r="D421" s="205">
        <v>45838</v>
      </c>
    </row>
    <row r="422" spans="1:4" x14ac:dyDescent="0.2">
      <c r="A422" s="112" t="s">
        <v>2784</v>
      </c>
      <c r="B422" s="113" t="s">
        <v>1018</v>
      </c>
      <c r="C422" s="113" t="s">
        <v>2811</v>
      </c>
      <c r="D422" s="205">
        <v>45838</v>
      </c>
    </row>
    <row r="423" spans="1:4" x14ac:dyDescent="0.2">
      <c r="A423" s="112" t="s">
        <v>2784</v>
      </c>
      <c r="B423" s="113" t="s">
        <v>1102</v>
      </c>
      <c r="C423" s="113" t="s">
        <v>2811</v>
      </c>
      <c r="D423" s="205">
        <v>45838</v>
      </c>
    </row>
    <row r="424" spans="1:4" x14ac:dyDescent="0.2">
      <c r="A424" s="112" t="s">
        <v>2784</v>
      </c>
      <c r="B424" s="113" t="s">
        <v>1115</v>
      </c>
      <c r="C424" s="113" t="s">
        <v>2811</v>
      </c>
      <c r="D424" s="205">
        <v>45838</v>
      </c>
    </row>
    <row r="425" spans="1:4" x14ac:dyDescent="0.2">
      <c r="A425" s="112" t="s">
        <v>2784</v>
      </c>
      <c r="B425" s="113" t="s">
        <v>1126</v>
      </c>
      <c r="C425" s="113" t="s">
        <v>2811</v>
      </c>
      <c r="D425" s="205">
        <v>45838</v>
      </c>
    </row>
    <row r="426" spans="1:4" x14ac:dyDescent="0.2">
      <c r="A426" s="112" t="s">
        <v>2784</v>
      </c>
      <c r="B426" s="113" t="s">
        <v>1360</v>
      </c>
      <c r="C426" s="113" t="s">
        <v>2811</v>
      </c>
      <c r="D426" s="205">
        <v>45838</v>
      </c>
    </row>
    <row r="427" spans="1:4" x14ac:dyDescent="0.2">
      <c r="A427" s="112" t="s">
        <v>2784</v>
      </c>
      <c r="B427" s="113" t="s">
        <v>1372</v>
      </c>
      <c r="C427" s="113" t="s">
        <v>2811</v>
      </c>
      <c r="D427" s="205">
        <v>45838</v>
      </c>
    </row>
    <row r="428" spans="1:4" x14ac:dyDescent="0.2">
      <c r="A428" s="112" t="s">
        <v>2784</v>
      </c>
      <c r="B428" s="113" t="s">
        <v>1384</v>
      </c>
      <c r="C428" s="113" t="s">
        <v>2811</v>
      </c>
      <c r="D428" s="205">
        <v>45838</v>
      </c>
    </row>
    <row r="429" spans="1:4" x14ac:dyDescent="0.2">
      <c r="A429" s="112" t="s">
        <v>2784</v>
      </c>
      <c r="B429" s="113" t="s">
        <v>1396</v>
      </c>
      <c r="C429" s="113" t="s">
        <v>2811</v>
      </c>
      <c r="D429" s="205">
        <v>45838</v>
      </c>
    </row>
    <row r="430" spans="1:4" x14ac:dyDescent="0.2">
      <c r="A430" s="112" t="s">
        <v>2784</v>
      </c>
      <c r="B430" s="113" t="s">
        <v>1421</v>
      </c>
      <c r="C430" s="113" t="s">
        <v>2811</v>
      </c>
      <c r="D430" s="205">
        <v>45838</v>
      </c>
    </row>
    <row r="431" spans="1:4" x14ac:dyDescent="0.2">
      <c r="A431" s="112" t="s">
        <v>2784</v>
      </c>
      <c r="B431" s="113" t="s">
        <v>837</v>
      </c>
      <c r="C431" s="113" t="s">
        <v>2811</v>
      </c>
      <c r="D431" s="205">
        <v>45838</v>
      </c>
    </row>
    <row r="432" spans="1:4" x14ac:dyDescent="0.2">
      <c r="A432" s="112" t="s">
        <v>2784</v>
      </c>
      <c r="B432" s="113" t="s">
        <v>868</v>
      </c>
      <c r="C432" s="113" t="s">
        <v>2811</v>
      </c>
      <c r="D432" s="205">
        <v>45838</v>
      </c>
    </row>
    <row r="433" spans="1:4" x14ac:dyDescent="0.2">
      <c r="A433" s="112" t="s">
        <v>2784</v>
      </c>
      <c r="B433" s="113" t="s">
        <v>881</v>
      </c>
      <c r="C433" s="113" t="s">
        <v>2811</v>
      </c>
      <c r="D433" s="205">
        <v>45838</v>
      </c>
    </row>
    <row r="434" spans="1:4" x14ac:dyDescent="0.2">
      <c r="A434" s="112" t="s">
        <v>2784</v>
      </c>
      <c r="B434" s="113" t="s">
        <v>918</v>
      </c>
      <c r="C434" s="113" t="s">
        <v>2811</v>
      </c>
      <c r="D434" s="205">
        <v>45838</v>
      </c>
    </row>
    <row r="435" spans="1:4" x14ac:dyDescent="0.2">
      <c r="A435" s="112" t="s">
        <v>2784</v>
      </c>
      <c r="B435" s="113" t="s">
        <v>968</v>
      </c>
      <c r="C435" s="113" t="s">
        <v>2811</v>
      </c>
      <c r="D435" s="205">
        <v>45838</v>
      </c>
    </row>
    <row r="436" spans="1:4" x14ac:dyDescent="0.2">
      <c r="A436" s="112" t="s">
        <v>2784</v>
      </c>
      <c r="B436" s="113" t="s">
        <v>1046</v>
      </c>
      <c r="C436" s="113" t="s">
        <v>2811</v>
      </c>
      <c r="D436" s="205">
        <v>45838</v>
      </c>
    </row>
    <row r="437" spans="1:4" x14ac:dyDescent="0.2">
      <c r="A437" s="112" t="s">
        <v>2784</v>
      </c>
      <c r="B437" s="113" t="s">
        <v>1058</v>
      </c>
      <c r="C437" s="113" t="s">
        <v>2811</v>
      </c>
      <c r="D437" s="205">
        <v>45838</v>
      </c>
    </row>
    <row r="438" spans="1:4" x14ac:dyDescent="0.2">
      <c r="A438" s="112" t="s">
        <v>2784</v>
      </c>
      <c r="B438" s="113" t="s">
        <v>1072</v>
      </c>
      <c r="C438" s="113" t="s">
        <v>2811</v>
      </c>
      <c r="D438" s="205">
        <v>45838</v>
      </c>
    </row>
    <row r="439" spans="1:4" x14ac:dyDescent="0.2">
      <c r="A439" s="112" t="s">
        <v>2784</v>
      </c>
      <c r="B439" s="113" t="s">
        <v>1083</v>
      </c>
      <c r="C439" s="113" t="s">
        <v>2811</v>
      </c>
      <c r="D439" s="205">
        <v>45838</v>
      </c>
    </row>
    <row r="440" spans="1:4" x14ac:dyDescent="0.2">
      <c r="A440" s="112" t="s">
        <v>2784</v>
      </c>
      <c r="B440" s="113" t="s">
        <v>1092</v>
      </c>
      <c r="C440" s="113" t="s">
        <v>2811</v>
      </c>
      <c r="D440" s="205">
        <v>45838</v>
      </c>
    </row>
    <row r="441" spans="1:4" x14ac:dyDescent="0.2">
      <c r="A441" s="112" t="s">
        <v>2784</v>
      </c>
      <c r="B441" s="113" t="s">
        <v>850</v>
      </c>
      <c r="C441" s="113" t="s">
        <v>2811</v>
      </c>
      <c r="D441" s="205">
        <v>45838</v>
      </c>
    </row>
    <row r="442" spans="1:4" x14ac:dyDescent="0.2">
      <c r="A442" s="112" t="s">
        <v>2784</v>
      </c>
      <c r="B442" s="113" t="s">
        <v>861</v>
      </c>
      <c r="C442" s="113" t="s">
        <v>2811</v>
      </c>
      <c r="D442" s="205">
        <v>45838</v>
      </c>
    </row>
    <row r="443" spans="1:4" x14ac:dyDescent="0.2">
      <c r="A443" s="112" t="s">
        <v>2784</v>
      </c>
      <c r="B443" s="113" t="s">
        <v>892</v>
      </c>
      <c r="C443" s="113" t="s">
        <v>2811</v>
      </c>
      <c r="D443" s="205">
        <v>45838</v>
      </c>
    </row>
    <row r="444" spans="1:4" x14ac:dyDescent="0.2">
      <c r="A444" s="112" t="s">
        <v>2784</v>
      </c>
      <c r="B444" s="113" t="s">
        <v>956</v>
      </c>
      <c r="C444" s="113" t="s">
        <v>2811</v>
      </c>
      <c r="D444" s="205">
        <v>45838</v>
      </c>
    </row>
    <row r="445" spans="1:4" x14ac:dyDescent="0.2">
      <c r="A445" s="112" t="s">
        <v>2784</v>
      </c>
      <c r="B445" s="113" t="s">
        <v>983</v>
      </c>
      <c r="C445" s="113" t="s">
        <v>2811</v>
      </c>
      <c r="D445" s="205">
        <v>45838</v>
      </c>
    </row>
    <row r="446" spans="1:4" x14ac:dyDescent="0.2">
      <c r="A446" s="112" t="s">
        <v>2784</v>
      </c>
      <c r="B446" s="113" t="s">
        <v>996</v>
      </c>
      <c r="C446" s="113" t="s">
        <v>2811</v>
      </c>
      <c r="D446" s="205">
        <v>45838</v>
      </c>
    </row>
    <row r="447" spans="1:4" x14ac:dyDescent="0.2">
      <c r="A447" s="112" t="s">
        <v>2784</v>
      </c>
      <c r="B447" s="113" t="s">
        <v>1007</v>
      </c>
      <c r="C447" s="113" t="s">
        <v>2811</v>
      </c>
      <c r="D447" s="205">
        <v>45838</v>
      </c>
    </row>
    <row r="448" spans="1:4" x14ac:dyDescent="0.2">
      <c r="A448" s="112" t="s">
        <v>2784</v>
      </c>
      <c r="B448" s="113" t="s">
        <v>1033</v>
      </c>
      <c r="C448" s="113" t="s">
        <v>2811</v>
      </c>
      <c r="D448" s="205">
        <v>45838</v>
      </c>
    </row>
    <row r="449" spans="1:4" x14ac:dyDescent="0.2">
      <c r="A449" s="112" t="s">
        <v>2784</v>
      </c>
      <c r="B449" s="113" t="s">
        <v>1408</v>
      </c>
      <c r="C449" s="113" t="s">
        <v>2811</v>
      </c>
      <c r="D449" s="205">
        <v>45838</v>
      </c>
    </row>
    <row r="450" spans="1:4" x14ac:dyDescent="0.2">
      <c r="A450" s="112" t="s">
        <v>2784</v>
      </c>
      <c r="B450" s="113" t="s">
        <v>944</v>
      </c>
      <c r="C450" s="113" t="s">
        <v>2811</v>
      </c>
      <c r="D450" s="205">
        <v>45838</v>
      </c>
    </row>
    <row r="451" spans="1:4" x14ac:dyDescent="0.2">
      <c r="A451" s="112" t="s">
        <v>2784</v>
      </c>
      <c r="B451" s="113" t="s">
        <v>1149</v>
      </c>
      <c r="C451" s="113" t="s">
        <v>2811</v>
      </c>
      <c r="D451" s="205">
        <v>45838</v>
      </c>
    </row>
    <row r="452" spans="1:4" x14ac:dyDescent="0.2">
      <c r="A452" s="112" t="s">
        <v>2784</v>
      </c>
      <c r="B452" s="113" t="s">
        <v>1201</v>
      </c>
      <c r="C452" s="113" t="s">
        <v>2811</v>
      </c>
      <c r="D452" s="205">
        <v>45838</v>
      </c>
    </row>
    <row r="453" spans="1:4" x14ac:dyDescent="0.2">
      <c r="A453" s="112" t="s">
        <v>2784</v>
      </c>
      <c r="B453" s="113" t="s">
        <v>2747</v>
      </c>
      <c r="C453" s="113" t="s">
        <v>2785</v>
      </c>
      <c r="D453" s="205">
        <v>45838</v>
      </c>
    </row>
    <row r="454" spans="1:4" x14ac:dyDescent="0.2">
      <c r="A454" s="112" t="s">
        <v>2784</v>
      </c>
      <c r="B454" s="113" t="s">
        <v>2755</v>
      </c>
      <c r="C454" s="113" t="s">
        <v>2785</v>
      </c>
      <c r="D454" s="205">
        <v>45838</v>
      </c>
    </row>
    <row r="455" spans="1:4" x14ac:dyDescent="0.2">
      <c r="A455" s="112" t="s">
        <v>2784</v>
      </c>
      <c r="B455" s="113" t="s">
        <v>2759</v>
      </c>
      <c r="C455" s="113" t="s">
        <v>2785</v>
      </c>
      <c r="D455" s="205">
        <v>45838</v>
      </c>
    </row>
    <row r="456" spans="1:4" x14ac:dyDescent="0.2">
      <c r="A456" s="112" t="s">
        <v>2784</v>
      </c>
      <c r="B456" s="113" t="s">
        <v>2766</v>
      </c>
      <c r="C456" s="113" t="s">
        <v>2785</v>
      </c>
      <c r="D456" s="205">
        <v>45838</v>
      </c>
    </row>
    <row r="457" spans="1:4" x14ac:dyDescent="0.2">
      <c r="A457" s="112" t="s">
        <v>2784</v>
      </c>
      <c r="B457" s="113" t="s">
        <v>2646</v>
      </c>
      <c r="C457" s="113" t="s">
        <v>2804</v>
      </c>
      <c r="D457" s="205">
        <v>45838</v>
      </c>
    </row>
    <row r="458" spans="1:4" x14ac:dyDescent="0.2">
      <c r="A458" s="112" t="s">
        <v>2784</v>
      </c>
      <c r="B458" s="113" t="s">
        <v>2632</v>
      </c>
      <c r="C458" s="113" t="s">
        <v>2804</v>
      </c>
      <c r="D458" s="205">
        <v>45838</v>
      </c>
    </row>
    <row r="459" spans="1:4" x14ac:dyDescent="0.2">
      <c r="A459" s="112" t="s">
        <v>2784</v>
      </c>
      <c r="B459" s="113" t="s">
        <v>2638</v>
      </c>
      <c r="C459" s="113" t="s">
        <v>2804</v>
      </c>
      <c r="D459" s="205">
        <v>45838</v>
      </c>
    </row>
    <row r="460" spans="1:4" x14ac:dyDescent="0.2">
      <c r="A460" s="112" t="s">
        <v>2784</v>
      </c>
      <c r="B460" s="113" t="s">
        <v>2632</v>
      </c>
      <c r="C460" s="113" t="s">
        <v>2805</v>
      </c>
      <c r="D460" s="205">
        <v>45838</v>
      </c>
    </row>
    <row r="461" spans="1:4" x14ac:dyDescent="0.2">
      <c r="A461" s="112" t="s">
        <v>2784</v>
      </c>
      <c r="B461" s="113" t="s">
        <v>2638</v>
      </c>
      <c r="C461" s="113" t="s">
        <v>2805</v>
      </c>
      <c r="D461" s="205">
        <v>45838</v>
      </c>
    </row>
    <row r="462" spans="1:4" x14ac:dyDescent="0.2">
      <c r="A462" s="112" t="s">
        <v>2784</v>
      </c>
      <c r="B462" s="113" t="s">
        <v>2612</v>
      </c>
      <c r="C462" s="113" t="s">
        <v>2805</v>
      </c>
      <c r="D462" s="205">
        <v>45838</v>
      </c>
    </row>
    <row r="463" spans="1:4" x14ac:dyDescent="0.2">
      <c r="A463" s="112" t="s">
        <v>2784</v>
      </c>
      <c r="B463" s="113" t="s">
        <v>2621</v>
      </c>
      <c r="C463" s="113" t="s">
        <v>2805</v>
      </c>
      <c r="D463" s="205">
        <v>45838</v>
      </c>
    </row>
    <row r="464" spans="1:4" x14ac:dyDescent="0.2">
      <c r="A464" s="112" t="s">
        <v>2784</v>
      </c>
      <c r="B464" s="113" t="s">
        <v>2621</v>
      </c>
      <c r="C464" s="113" t="s">
        <v>2806</v>
      </c>
      <c r="D464" s="205">
        <v>45838</v>
      </c>
    </row>
    <row r="465" spans="1:4" x14ac:dyDescent="0.2">
      <c r="A465" s="112" t="s">
        <v>2784</v>
      </c>
      <c r="B465" s="113" t="s">
        <v>2638</v>
      </c>
      <c r="C465" s="113" t="s">
        <v>2806</v>
      </c>
      <c r="D465" s="205">
        <v>45838</v>
      </c>
    </row>
    <row r="466" spans="1:4" x14ac:dyDescent="0.2">
      <c r="A466" s="112" t="s">
        <v>2784</v>
      </c>
      <c r="B466" s="113" t="s">
        <v>2603</v>
      </c>
      <c r="C466" s="113" t="s">
        <v>2807</v>
      </c>
      <c r="D466" s="205">
        <v>45838</v>
      </c>
    </row>
    <row r="467" spans="1:4" x14ac:dyDescent="0.2">
      <c r="A467" s="112" t="s">
        <v>2784</v>
      </c>
      <c r="B467" s="113" t="s">
        <v>2612</v>
      </c>
      <c r="C467" s="113" t="s">
        <v>2807</v>
      </c>
      <c r="D467" s="205">
        <v>45838</v>
      </c>
    </row>
    <row r="468" spans="1:4" x14ac:dyDescent="0.2">
      <c r="A468" s="112" t="s">
        <v>2784</v>
      </c>
      <c r="B468" s="113" t="s">
        <v>2621</v>
      </c>
      <c r="C468" s="113" t="s">
        <v>2807</v>
      </c>
      <c r="D468" s="205">
        <v>45838</v>
      </c>
    </row>
    <row r="469" spans="1:4" x14ac:dyDescent="0.2">
      <c r="A469" s="112" t="s">
        <v>2784</v>
      </c>
      <c r="B469" s="113" t="s">
        <v>2632</v>
      </c>
      <c r="C469" s="113" t="s">
        <v>2807</v>
      </c>
      <c r="D469" s="205">
        <v>45838</v>
      </c>
    </row>
    <row r="470" spans="1:4" x14ac:dyDescent="0.2">
      <c r="A470" s="112" t="s">
        <v>2784</v>
      </c>
      <c r="B470" s="113" t="s">
        <v>2638</v>
      </c>
      <c r="C470" s="113" t="s">
        <v>2807</v>
      </c>
      <c r="D470" s="205">
        <v>45838</v>
      </c>
    </row>
    <row r="471" spans="1:4" x14ac:dyDescent="0.2">
      <c r="A471" s="112" t="s">
        <v>2784</v>
      </c>
      <c r="B471" s="113" t="s">
        <v>2646</v>
      </c>
      <c r="C471" s="113" t="s">
        <v>2807</v>
      </c>
      <c r="D471" s="205">
        <v>45838</v>
      </c>
    </row>
    <row r="472" spans="1:4" x14ac:dyDescent="0.2">
      <c r="A472" s="112" t="s">
        <v>2784</v>
      </c>
      <c r="B472" s="113" t="s">
        <v>2652</v>
      </c>
      <c r="C472" s="113" t="s">
        <v>2807</v>
      </c>
      <c r="D472" s="205">
        <v>45838</v>
      </c>
    </row>
    <row r="473" spans="1:4" x14ac:dyDescent="0.2">
      <c r="A473" s="112" t="s">
        <v>2784</v>
      </c>
      <c r="B473" s="113" t="s">
        <v>2661</v>
      </c>
      <c r="C473" s="113" t="s">
        <v>2807</v>
      </c>
      <c r="D473" s="205">
        <v>45838</v>
      </c>
    </row>
    <row r="474" spans="1:4" x14ac:dyDescent="0.2">
      <c r="A474" s="112" t="s">
        <v>2784</v>
      </c>
      <c r="B474" s="113" t="s">
        <v>2668</v>
      </c>
      <c r="C474" s="113" t="s">
        <v>2807</v>
      </c>
      <c r="D474" s="205">
        <v>45838</v>
      </c>
    </row>
    <row r="475" spans="1:4" x14ac:dyDescent="0.2">
      <c r="A475" s="112" t="s">
        <v>2784</v>
      </c>
      <c r="B475" s="113" t="s">
        <v>2671</v>
      </c>
      <c r="C475" s="113" t="s">
        <v>2807</v>
      </c>
      <c r="D475" s="205">
        <v>45838</v>
      </c>
    </row>
    <row r="476" spans="1:4" x14ac:dyDescent="0.2">
      <c r="A476" s="112" t="s">
        <v>2784</v>
      </c>
      <c r="B476" s="113" t="s">
        <v>2674</v>
      </c>
      <c r="C476" s="113" t="s">
        <v>2807</v>
      </c>
      <c r="D476" s="205">
        <v>45838</v>
      </c>
    </row>
    <row r="477" spans="1:4" x14ac:dyDescent="0.2">
      <c r="A477" s="112" t="s">
        <v>2784</v>
      </c>
      <c r="B477" s="113" t="s">
        <v>2679</v>
      </c>
      <c r="C477" s="113" t="s">
        <v>2807</v>
      </c>
      <c r="D477" s="205">
        <v>45838</v>
      </c>
    </row>
    <row r="478" spans="1:4" x14ac:dyDescent="0.2">
      <c r="A478" s="112" t="s">
        <v>2784</v>
      </c>
      <c r="B478" s="113" t="s">
        <v>2684</v>
      </c>
      <c r="C478" s="113" t="s">
        <v>2807</v>
      </c>
      <c r="D478" s="205">
        <v>45838</v>
      </c>
    </row>
    <row r="479" spans="1:4" x14ac:dyDescent="0.2">
      <c r="A479" s="112" t="s">
        <v>2784</v>
      </c>
      <c r="B479" s="113" t="s">
        <v>2691</v>
      </c>
      <c r="C479" s="113" t="s">
        <v>2807</v>
      </c>
      <c r="D479" s="205">
        <v>45838</v>
      </c>
    </row>
    <row r="480" spans="1:4" x14ac:dyDescent="0.2">
      <c r="A480" s="112" t="s">
        <v>2784</v>
      </c>
      <c r="B480" s="113" t="s">
        <v>2699</v>
      </c>
      <c r="C480" s="113" t="s">
        <v>2807</v>
      </c>
      <c r="D480" s="205">
        <v>45838</v>
      </c>
    </row>
    <row r="481" spans="1:4" x14ac:dyDescent="0.2">
      <c r="A481" s="112" t="s">
        <v>2784</v>
      </c>
      <c r="B481" s="113" t="s">
        <v>2708</v>
      </c>
      <c r="C481" s="113" t="s">
        <v>2807</v>
      </c>
      <c r="D481" s="205">
        <v>45838</v>
      </c>
    </row>
    <row r="482" spans="1:4" x14ac:dyDescent="0.2">
      <c r="A482" s="112" t="s">
        <v>2784</v>
      </c>
      <c r="B482" s="113" t="s">
        <v>2716</v>
      </c>
      <c r="C482" s="113" t="s">
        <v>2807</v>
      </c>
      <c r="D482" s="205">
        <v>45838</v>
      </c>
    </row>
    <row r="483" spans="1:4" x14ac:dyDescent="0.2">
      <c r="A483" s="112" t="s">
        <v>2784</v>
      </c>
      <c r="B483" s="113" t="s">
        <v>2724</v>
      </c>
      <c r="C483" s="113" t="s">
        <v>2807</v>
      </c>
      <c r="D483" s="205">
        <v>45838</v>
      </c>
    </row>
    <row r="484" spans="1:4" x14ac:dyDescent="0.2">
      <c r="A484" s="112" t="s">
        <v>2784</v>
      </c>
      <c r="B484" s="113" t="s">
        <v>2733</v>
      </c>
      <c r="C484" s="113" t="s">
        <v>2807</v>
      </c>
      <c r="D484" s="205">
        <v>45838</v>
      </c>
    </row>
    <row r="485" spans="1:4" x14ac:dyDescent="0.2">
      <c r="A485" s="112" t="s">
        <v>2784</v>
      </c>
      <c r="B485" s="113" t="s">
        <v>2742</v>
      </c>
      <c r="C485" s="113" t="s">
        <v>2807</v>
      </c>
      <c r="D485" s="205">
        <v>45838</v>
      </c>
    </row>
    <row r="486" spans="1:4" x14ac:dyDescent="0.2">
      <c r="A486" s="112" t="s">
        <v>2784</v>
      </c>
      <c r="B486" s="113" t="s">
        <v>2603</v>
      </c>
      <c r="C486" s="113" t="s">
        <v>2809</v>
      </c>
      <c r="D486" s="205">
        <v>45838</v>
      </c>
    </row>
    <row r="487" spans="1:4" x14ac:dyDescent="0.2">
      <c r="A487" s="112" t="s">
        <v>2784</v>
      </c>
      <c r="B487" s="113" t="s">
        <v>2612</v>
      </c>
      <c r="C487" s="113" t="s">
        <v>2809</v>
      </c>
      <c r="D487" s="205">
        <v>45838</v>
      </c>
    </row>
    <row r="488" spans="1:4" x14ac:dyDescent="0.2">
      <c r="A488" s="112" t="s">
        <v>2784</v>
      </c>
      <c r="B488" s="113" t="s">
        <v>2621</v>
      </c>
      <c r="C488" s="113" t="s">
        <v>2809</v>
      </c>
      <c r="D488" s="205">
        <v>45838</v>
      </c>
    </row>
    <row r="489" spans="1:4" x14ac:dyDescent="0.2">
      <c r="A489" s="112" t="s">
        <v>2784</v>
      </c>
      <c r="B489" s="113" t="s">
        <v>2632</v>
      </c>
      <c r="C489" s="113" t="s">
        <v>2809</v>
      </c>
      <c r="D489" s="205">
        <v>45838</v>
      </c>
    </row>
    <row r="490" spans="1:4" x14ac:dyDescent="0.2">
      <c r="A490" s="112" t="s">
        <v>2784</v>
      </c>
      <c r="B490" s="113" t="s">
        <v>2638</v>
      </c>
      <c r="C490" s="113" t="s">
        <v>2809</v>
      </c>
      <c r="D490" s="205">
        <v>45838</v>
      </c>
    </row>
    <row r="491" spans="1:4" x14ac:dyDescent="0.2">
      <c r="A491" s="112" t="s">
        <v>2784</v>
      </c>
      <c r="B491" s="113" t="s">
        <v>2646</v>
      </c>
      <c r="C491" s="113" t="s">
        <v>2809</v>
      </c>
      <c r="D491" s="205">
        <v>45838</v>
      </c>
    </row>
    <row r="492" spans="1:4" x14ac:dyDescent="0.2">
      <c r="A492" s="112" t="s">
        <v>2784</v>
      </c>
      <c r="B492" s="113" t="s">
        <v>2652</v>
      </c>
      <c r="C492" s="113" t="s">
        <v>2809</v>
      </c>
      <c r="D492" s="205">
        <v>45838</v>
      </c>
    </row>
    <row r="493" spans="1:4" x14ac:dyDescent="0.2">
      <c r="A493" s="112" t="s">
        <v>2784</v>
      </c>
      <c r="B493" s="113" t="s">
        <v>2621</v>
      </c>
      <c r="C493" s="113" t="s">
        <v>2810</v>
      </c>
      <c r="D493" s="205">
        <v>45838</v>
      </c>
    </row>
    <row r="494" spans="1:4" x14ac:dyDescent="0.2">
      <c r="A494" s="112" t="s">
        <v>2784</v>
      </c>
      <c r="B494" s="113" t="s">
        <v>2724</v>
      </c>
      <c r="C494" s="113" t="s">
        <v>2810</v>
      </c>
      <c r="D494" s="205">
        <v>45838</v>
      </c>
    </row>
    <row r="495" spans="1:4" x14ac:dyDescent="0.2">
      <c r="A495" s="112" t="s">
        <v>2784</v>
      </c>
      <c r="B495" s="113" t="s">
        <v>2621</v>
      </c>
      <c r="C495" s="113" t="s">
        <v>2811</v>
      </c>
      <c r="D495" s="205">
        <v>45838</v>
      </c>
    </row>
    <row r="496" spans="1:4" x14ac:dyDescent="0.2">
      <c r="A496" s="112" t="s">
        <v>2784</v>
      </c>
      <c r="B496" s="113" t="s">
        <v>2724</v>
      </c>
      <c r="C496" s="113" t="s">
        <v>2811</v>
      </c>
      <c r="D496" s="205">
        <v>45838</v>
      </c>
    </row>
    <row r="497" spans="1:4" x14ac:dyDescent="0.2">
      <c r="A497" s="112" t="s">
        <v>2784</v>
      </c>
      <c r="B497" s="113" t="s">
        <v>2603</v>
      </c>
      <c r="C497" s="113" t="s">
        <v>2811</v>
      </c>
      <c r="D497" s="205">
        <v>45838</v>
      </c>
    </row>
    <row r="498" spans="1:4" x14ac:dyDescent="0.2">
      <c r="A498" s="112" t="s">
        <v>2784</v>
      </c>
      <c r="B498" s="113" t="s">
        <v>2612</v>
      </c>
      <c r="C498" s="113" t="s">
        <v>2811</v>
      </c>
      <c r="D498" s="205">
        <v>45838</v>
      </c>
    </row>
    <row r="499" spans="1:4" x14ac:dyDescent="0.2">
      <c r="A499" s="112" t="s">
        <v>2784</v>
      </c>
      <c r="B499" s="113" t="s">
        <v>2632</v>
      </c>
      <c r="C499" s="113" t="s">
        <v>2811</v>
      </c>
      <c r="D499" s="205">
        <v>45838</v>
      </c>
    </row>
    <row r="500" spans="1:4" x14ac:dyDescent="0.2">
      <c r="A500" s="112" t="s">
        <v>2784</v>
      </c>
      <c r="B500" s="113" t="s">
        <v>2638</v>
      </c>
      <c r="C500" s="113" t="s">
        <v>2811</v>
      </c>
      <c r="D500" s="205">
        <v>45838</v>
      </c>
    </row>
    <row r="501" spans="1:4" x14ac:dyDescent="0.2">
      <c r="A501" s="112" t="s">
        <v>2784</v>
      </c>
      <c r="B501" s="113" t="s">
        <v>2646</v>
      </c>
      <c r="C501" s="113" t="s">
        <v>2811</v>
      </c>
      <c r="D501" s="205">
        <v>45838</v>
      </c>
    </row>
    <row r="502" spans="1:4" x14ac:dyDescent="0.2">
      <c r="A502" s="112" t="s">
        <v>2784</v>
      </c>
      <c r="B502" s="113" t="s">
        <v>2652</v>
      </c>
      <c r="C502" s="113" t="s">
        <v>2811</v>
      </c>
      <c r="D502" s="205">
        <v>45838</v>
      </c>
    </row>
    <row r="503" spans="1:4" x14ac:dyDescent="0.2">
      <c r="A503" s="112" t="s">
        <v>2784</v>
      </c>
      <c r="B503" s="113" t="s">
        <v>2661</v>
      </c>
      <c r="C503" s="113" t="s">
        <v>2811</v>
      </c>
      <c r="D503" s="205">
        <v>45838</v>
      </c>
    </row>
    <row r="504" spans="1:4" x14ac:dyDescent="0.2">
      <c r="A504" s="112" t="s">
        <v>2784</v>
      </c>
      <c r="B504" s="113" t="s">
        <v>2668</v>
      </c>
      <c r="C504" s="113" t="s">
        <v>2811</v>
      </c>
      <c r="D504" s="205">
        <v>45838</v>
      </c>
    </row>
    <row r="505" spans="1:4" x14ac:dyDescent="0.2">
      <c r="A505" s="112" t="s">
        <v>2784</v>
      </c>
      <c r="B505" s="113" t="s">
        <v>2674</v>
      </c>
      <c r="C505" s="113" t="s">
        <v>2811</v>
      </c>
      <c r="D505" s="205">
        <v>45838</v>
      </c>
    </row>
    <row r="506" spans="1:4" x14ac:dyDescent="0.2">
      <c r="A506" s="112" t="s">
        <v>2784</v>
      </c>
      <c r="B506" s="113" t="s">
        <v>2684</v>
      </c>
      <c r="C506" s="113" t="s">
        <v>2811</v>
      </c>
      <c r="D506" s="205">
        <v>45838</v>
      </c>
    </row>
    <row r="507" spans="1:4" x14ac:dyDescent="0.2">
      <c r="A507" s="112" t="s">
        <v>2784</v>
      </c>
      <c r="B507" s="113" t="s">
        <v>2691</v>
      </c>
      <c r="C507" s="113" t="s">
        <v>2811</v>
      </c>
      <c r="D507" s="205">
        <v>45838</v>
      </c>
    </row>
    <row r="508" spans="1:4" x14ac:dyDescent="0.2">
      <c r="A508" s="112" t="s">
        <v>2784</v>
      </c>
      <c r="B508" s="113" t="s">
        <v>2699</v>
      </c>
      <c r="C508" s="113" t="s">
        <v>2811</v>
      </c>
      <c r="D508" s="205">
        <v>45838</v>
      </c>
    </row>
    <row r="509" spans="1:4" x14ac:dyDescent="0.2">
      <c r="A509" s="112" t="s">
        <v>2784</v>
      </c>
      <c r="B509" s="113" t="s">
        <v>2708</v>
      </c>
      <c r="C509" s="113" t="s">
        <v>2811</v>
      </c>
      <c r="D509" s="205">
        <v>45838</v>
      </c>
    </row>
    <row r="510" spans="1:4" x14ac:dyDescent="0.2">
      <c r="A510" s="112" t="s">
        <v>2784</v>
      </c>
      <c r="B510" s="113" t="s">
        <v>2716</v>
      </c>
      <c r="C510" s="113" t="s">
        <v>2811</v>
      </c>
      <c r="D510" s="205">
        <v>45838</v>
      </c>
    </row>
    <row r="511" spans="1:4" x14ac:dyDescent="0.2">
      <c r="A511" s="112" t="s">
        <v>2784</v>
      </c>
      <c r="B511" s="113" t="s">
        <v>2733</v>
      </c>
      <c r="C511" s="113" t="s">
        <v>2811</v>
      </c>
      <c r="D511" s="205">
        <v>45838</v>
      </c>
    </row>
    <row r="512" spans="1:4" x14ac:dyDescent="0.2">
      <c r="A512" s="112" t="s">
        <v>2784</v>
      </c>
      <c r="B512" s="113" t="s">
        <v>2671</v>
      </c>
      <c r="C512" s="113" t="s">
        <v>2811</v>
      </c>
      <c r="D512" s="205">
        <v>45838</v>
      </c>
    </row>
    <row r="513" spans="1:4" x14ac:dyDescent="0.2">
      <c r="A513" s="112" t="s">
        <v>2784</v>
      </c>
      <c r="B513" s="113" t="s">
        <v>2812</v>
      </c>
      <c r="C513" s="113" t="s">
        <v>2813</v>
      </c>
      <c r="D513" s="205">
        <v>45838</v>
      </c>
    </row>
    <row r="514" spans="1:4" x14ac:dyDescent="0.2">
      <c r="A514" s="112" t="s">
        <v>2784</v>
      </c>
      <c r="B514" s="113" t="s">
        <v>2814</v>
      </c>
      <c r="C514" s="113" t="s">
        <v>2813</v>
      </c>
      <c r="D514" s="205">
        <v>45838</v>
      </c>
    </row>
    <row r="515" spans="1:4" x14ac:dyDescent="0.2">
      <c r="A515" s="112" t="s">
        <v>2784</v>
      </c>
      <c r="B515" s="113" t="s">
        <v>2815</v>
      </c>
      <c r="C515" s="113" t="s">
        <v>2813</v>
      </c>
      <c r="D515" s="205">
        <v>45838</v>
      </c>
    </row>
    <row r="516" spans="1:4" x14ac:dyDescent="0.2">
      <c r="A516" s="112" t="s">
        <v>2784</v>
      </c>
      <c r="B516" s="113" t="s">
        <v>2816</v>
      </c>
      <c r="C516" s="113" t="s">
        <v>2813</v>
      </c>
      <c r="D516" s="205">
        <v>45838</v>
      </c>
    </row>
    <row r="517" spans="1:4" x14ac:dyDescent="0.2">
      <c r="A517" s="112" t="s">
        <v>2784</v>
      </c>
      <c r="B517" s="113" t="s">
        <v>2817</v>
      </c>
      <c r="C517" s="113" t="s">
        <v>2813</v>
      </c>
      <c r="D517" s="205">
        <v>45838</v>
      </c>
    </row>
    <row r="518" spans="1:4" x14ac:dyDescent="0.2">
      <c r="A518" s="112" t="s">
        <v>2784</v>
      </c>
      <c r="B518" s="113" t="s">
        <v>2818</v>
      </c>
      <c r="C518" s="113" t="s">
        <v>2813</v>
      </c>
      <c r="D518" s="205">
        <v>45838</v>
      </c>
    </row>
    <row r="519" spans="1:4" x14ac:dyDescent="0.2">
      <c r="A519" s="112" t="s">
        <v>2784</v>
      </c>
      <c r="B519" s="113" t="s">
        <v>2819</v>
      </c>
      <c r="C519" s="113" t="s">
        <v>2813</v>
      </c>
      <c r="D519" s="205">
        <v>45838</v>
      </c>
    </row>
    <row r="520" spans="1:4" x14ac:dyDescent="0.2">
      <c r="A520" s="112" t="s">
        <v>2784</v>
      </c>
      <c r="B520" s="113" t="s">
        <v>2820</v>
      </c>
      <c r="C520" s="113" t="s">
        <v>2813</v>
      </c>
      <c r="D520" s="205">
        <v>45838</v>
      </c>
    </row>
    <row r="521" spans="1:4" x14ac:dyDescent="0.2">
      <c r="A521" s="112" t="s">
        <v>2784</v>
      </c>
      <c r="B521" s="113" t="s">
        <v>2821</v>
      </c>
      <c r="C521" s="113" t="s">
        <v>2813</v>
      </c>
      <c r="D521" s="205">
        <v>45838</v>
      </c>
    </row>
    <row r="522" spans="1:4" x14ac:dyDescent="0.2">
      <c r="A522" s="112" t="s">
        <v>2784</v>
      </c>
      <c r="B522" s="113" t="s">
        <v>2822</v>
      </c>
      <c r="C522" s="113" t="s">
        <v>2813</v>
      </c>
      <c r="D522" s="205">
        <v>45838</v>
      </c>
    </row>
    <row r="523" spans="1:4" x14ac:dyDescent="0.2">
      <c r="A523" s="112" t="s">
        <v>2784</v>
      </c>
      <c r="B523" s="113" t="s">
        <v>2823</v>
      </c>
      <c r="C523" s="113" t="s">
        <v>2813</v>
      </c>
      <c r="D523" s="205">
        <v>45838</v>
      </c>
    </row>
    <row r="524" spans="1:4" x14ac:dyDescent="0.2">
      <c r="A524" s="112" t="s">
        <v>2784</v>
      </c>
      <c r="B524" s="113" t="s">
        <v>2824</v>
      </c>
      <c r="C524" s="113" t="s">
        <v>2813</v>
      </c>
      <c r="D524" s="205">
        <v>45838</v>
      </c>
    </row>
    <row r="525" spans="1:4" x14ac:dyDescent="0.2">
      <c r="A525" s="112" t="s">
        <v>2784</v>
      </c>
      <c r="B525" s="113" t="s">
        <v>2825</v>
      </c>
      <c r="C525" s="113" t="s">
        <v>2813</v>
      </c>
      <c r="D525" s="205">
        <v>45838</v>
      </c>
    </row>
    <row r="526" spans="1:4" x14ac:dyDescent="0.2">
      <c r="A526" s="112" t="s">
        <v>2784</v>
      </c>
      <c r="B526" s="113" t="s">
        <v>2826</v>
      </c>
      <c r="C526" s="113" t="s">
        <v>2813</v>
      </c>
      <c r="D526" s="205">
        <v>45838</v>
      </c>
    </row>
    <row r="527" spans="1:4" x14ac:dyDescent="0.2">
      <c r="A527" s="112" t="s">
        <v>2784</v>
      </c>
      <c r="B527" s="113" t="s">
        <v>2827</v>
      </c>
      <c r="C527" s="113" t="s">
        <v>2813</v>
      </c>
      <c r="D527" s="205">
        <v>45838</v>
      </c>
    </row>
    <row r="528" spans="1:4" x14ac:dyDescent="0.2">
      <c r="A528" s="112" t="s">
        <v>2784</v>
      </c>
      <c r="B528" s="113" t="s">
        <v>2828</v>
      </c>
      <c r="C528" s="113" t="s">
        <v>2813</v>
      </c>
      <c r="D528" s="205">
        <v>45838</v>
      </c>
    </row>
    <row r="529" spans="1:4" x14ac:dyDescent="0.2">
      <c r="A529" s="112" t="s">
        <v>2784</v>
      </c>
      <c r="B529" s="113" t="s">
        <v>2829</v>
      </c>
      <c r="C529" s="113" t="s">
        <v>2813</v>
      </c>
      <c r="D529" s="205">
        <v>45838</v>
      </c>
    </row>
    <row r="530" spans="1:4" x14ac:dyDescent="0.2">
      <c r="A530" s="112" t="s">
        <v>2784</v>
      </c>
      <c r="B530" s="113" t="s">
        <v>2830</v>
      </c>
      <c r="C530" s="113" t="s">
        <v>2813</v>
      </c>
      <c r="D530" s="205">
        <v>45838</v>
      </c>
    </row>
    <row r="531" spans="1:4" x14ac:dyDescent="0.2">
      <c r="A531" s="112" t="s">
        <v>2784</v>
      </c>
      <c r="B531" s="113" t="s">
        <v>2831</v>
      </c>
      <c r="C531" s="113" t="s">
        <v>2813</v>
      </c>
      <c r="D531" s="205">
        <v>45838</v>
      </c>
    </row>
    <row r="532" spans="1:4" x14ac:dyDescent="0.2">
      <c r="A532" s="112" t="s">
        <v>2784</v>
      </c>
      <c r="B532" s="113" t="s">
        <v>3951</v>
      </c>
      <c r="C532" s="113" t="s">
        <v>3967</v>
      </c>
      <c r="D532" s="205">
        <v>45838</v>
      </c>
    </row>
    <row r="533" spans="1:4" x14ac:dyDescent="0.2">
      <c r="A533" s="112" t="s">
        <v>2784</v>
      </c>
      <c r="B533" s="113" t="s">
        <v>3932</v>
      </c>
      <c r="C533" s="113" t="s">
        <v>3939</v>
      </c>
      <c r="D533" s="205">
        <v>45838</v>
      </c>
    </row>
    <row r="534" spans="1:4" x14ac:dyDescent="0.2">
      <c r="A534" s="112" t="s">
        <v>2784</v>
      </c>
      <c r="B534" s="113" t="s">
        <v>3932</v>
      </c>
      <c r="C534" s="113" t="s">
        <v>3950</v>
      </c>
      <c r="D534" s="205">
        <v>45838</v>
      </c>
    </row>
  </sheetData>
  <sheetProtection sort="0" autoFilter="0"/>
  <autoFilter ref="A2:D531" xr:uid="{541C05FF-5EAB-4AF6-B3E0-3141E1ECCC7A}"/>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434F95-2A21-4E7D-8E83-B62CDE3807AE}">
  <ds:schemaRefs>
    <ds:schemaRef ds:uri="http://www.w3.org/XML/1998/namespace"/>
    <ds:schemaRef ds:uri="http://schemas.microsoft.com/sharepoint/v3"/>
    <ds:schemaRef ds:uri="2c75e67c-ed2d-4c91-baba-8aa4949e551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3874043-1092-46f2-b7ed-3863b0441e79"/>
    <ds:schemaRef ds:uri="http://purl.org/dc/dcmitype/"/>
  </ds:schemaRefs>
</ds:datastoreItem>
</file>

<file path=customXml/itemProps2.xml><?xml version="1.0" encoding="utf-8"?>
<ds:datastoreItem xmlns:ds="http://schemas.openxmlformats.org/officeDocument/2006/customXml" ds:itemID="{4DFDE074-BAAA-4A54-A0A4-6923227847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6C685E-1A59-4EC2-B777-600E381A0C2D}">
  <ds:schemaRefs>
    <ds:schemaRef ds:uri="http://schemas.microsoft.com/sharepoint/v3/contenttype/forms"/>
  </ds:schemaRefs>
</ds:datastoreItem>
</file>

<file path=docMetadata/LabelInfo.xml><?xml version="1.0" encoding="utf-8"?>
<clbl:labelList xmlns:clbl="http://schemas.microsoft.com/office/2020/mipLabelMetadata">
  <clbl:label id="{f743b317-4758-44cb-8b65-8b43e4619766}" enabled="1" method="Standard" siteId="{fdfed7bd-9f6a-44a1-b694-6e39c468c15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Dashboard</vt:lpstr>
      <vt:lpstr>Results</vt:lpstr>
      <vt:lpstr>Instructions</vt:lpstr>
      <vt:lpstr>Gen Test Cases</vt:lpstr>
      <vt:lpstr>Kubernetes</vt:lpstr>
      <vt:lpstr>Docker</vt:lpstr>
      <vt:lpstr>RedHat OpenShift</vt:lpstr>
      <vt:lpstr>Change Log</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Booz Allen Hamilton</dc:creator>
  <cp:keywords/>
  <dc:description/>
  <cp:lastModifiedBy>Lancaster Shannon E</cp:lastModifiedBy>
  <cp:revision/>
  <dcterms:created xsi:type="dcterms:W3CDTF">2014-11-17T05:09:03Z</dcterms:created>
  <dcterms:modified xsi:type="dcterms:W3CDTF">2025-07-25T13:03:18Z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0x010100BB5B4DEE38E943499C2C7511919B72BA</vt:lpwstr>
  </property>
  <property fmtid="{D5CDD505-2E9C-101B-9397-08002B2CF9AE}" pid="3" name="MediaServiceImageTags">
    <vt:lpwstr/>
  </property>
</Properties>
</file>